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AU Treasurer\"/>
    </mc:Choice>
  </mc:AlternateContent>
  <xr:revisionPtr revIDLastSave="0" documentId="13_ncr:1_{E374E48B-B1FC-4048-A13C-3F38D0271330}" xr6:coauthVersionLast="47" xr6:coauthVersionMax="47" xr10:uidLastSave="{00000000-0000-0000-0000-000000000000}"/>
  <bookViews>
    <workbookView xWindow="-110" yWindow="-110" windowWidth="19420" windowHeight="11500" tabRatio="942" activeTab="2" xr2:uid="{00000000-000D-0000-FFFF-FFFF00000000}"/>
  </bookViews>
  <sheets>
    <sheet name="Alphabetic" sheetId="27" r:id="rId1"/>
    <sheet name="Summary" sheetId="2" r:id="rId2"/>
    <sheet name="Dep 28" sheetId="112" r:id="rId3"/>
    <sheet name="Dep 27" sheetId="111" r:id="rId4"/>
    <sheet name="Dep 26" sheetId="109" r:id="rId5"/>
    <sheet name="Roster-9.8.24" sheetId="110" r:id="rId6"/>
    <sheet name="Membership Status NEW 6-09-24" sheetId="102" r:id="rId7"/>
    <sheet name="Dep 25" sheetId="106" r:id="rId8"/>
    <sheet name="Dep 24" sheetId="108" r:id="rId9"/>
    <sheet name="Dep 23" sheetId="105" r:id="rId10"/>
    <sheet name="Dep 22" sheetId="104" r:id="rId11"/>
    <sheet name="Dep 21" sheetId="103" r:id="rId12"/>
    <sheet name="Dep 20" sheetId="98" r:id="rId13"/>
    <sheet name="Dep 19" sheetId="97" r:id="rId14"/>
    <sheet name="Dep 18" sheetId="96" r:id="rId15"/>
    <sheet name="Roster-6.09.24" sheetId="99" r:id="rId16"/>
    <sheet name="Dep 17" sheetId="95" r:id="rId17"/>
    <sheet name="Dep 16" sheetId="93" r:id="rId18"/>
    <sheet name="Dep 15" sheetId="92" r:id="rId19"/>
    <sheet name="Dep 14" sheetId="91" r:id="rId20"/>
    <sheet name="Dep 13" sheetId="89" r:id="rId21"/>
    <sheet name="Dep 12" sheetId="88" r:id="rId22"/>
    <sheet name="Dep 11" sheetId="85" r:id="rId23"/>
    <sheet name="Dep 11 alpha" sheetId="87" r:id="rId24"/>
    <sheet name="Roster-12.31.23" sheetId="84" r:id="rId25"/>
    <sheet name="Unpaid-2.29.24-Rev" sheetId="90" r:id="rId26"/>
    <sheet name="Dep 10" sheetId="83" r:id="rId27"/>
    <sheet name="Dep 09" sheetId="82" r:id="rId28"/>
    <sheet name="Have not paid dues-1.31.24" sheetId="86" r:id="rId29"/>
    <sheet name="Dep 08" sheetId="81" r:id="rId30"/>
    <sheet name="Dep 07" sheetId="80" r:id="rId31"/>
    <sheet name="Have Not Paid Dues" sheetId="76" r:id="rId32"/>
    <sheet name="Roster 10.31.23" sheetId="77" r:id="rId33"/>
    <sheet name="Dep 06" sheetId="79" r:id="rId34"/>
    <sheet name="Dep 05" sheetId="74" r:id="rId35"/>
    <sheet name="Dep 04" sheetId="78" r:id="rId36"/>
    <sheet name="Dep 03" sheetId="73" r:id="rId37"/>
    <sheet name="Dep 02" sheetId="72" r:id="rId38"/>
    <sheet name="Dep 01" sheetId="70" r:id="rId39"/>
    <sheet name="Roster 9.30.23" sheetId="71" r:id="rId40"/>
  </sheets>
  <definedNames>
    <definedName name="_xlnm._FilterDatabase" localSheetId="0" hidden="1">Alphabetic!$A$4:$M$248</definedName>
    <definedName name="_xlnm._FilterDatabase" localSheetId="26" hidden="1">'Dep 10'!$A$5:$J$32</definedName>
    <definedName name="ExternalData_3" localSheetId="32" hidden="1">'Roster 10.31.23'!$A$2:$BL$341</definedName>
    <definedName name="ExternalData_3" localSheetId="24" hidden="1">'Roster-12.31.23'!$A$2:$BL$342</definedName>
    <definedName name="ExternalData_3" localSheetId="15" hidden="1">'Roster-6.09.24'!$A$2:$BM$318</definedName>
    <definedName name="NameLookup" localSheetId="23">_Query_ROSTER_Active_Members3[[MEMBER ID]:[First]]</definedName>
    <definedName name="NameLookup" localSheetId="21">_Query_ROSTER_Active_Members3[[MEMBER ID]:[First]]</definedName>
    <definedName name="NameLookup" localSheetId="20">_Query_ROSTER_Active_Members3[[MEMBER ID]:[First]]</definedName>
    <definedName name="NameLookup" localSheetId="19">_Query_ROSTER_Active_Members3[[MEMBER ID]:[First]]</definedName>
    <definedName name="NameLookup" localSheetId="18">_Query_ROSTER_Active_Members3[[MEMBER ID]:[First]]</definedName>
    <definedName name="NameLookup" localSheetId="17">_Query_ROSTER_Active_Members3[[MEMBER ID]:[First]]</definedName>
    <definedName name="NameLookup" localSheetId="16">_Query_ROSTER_Active_Members3[[MEMBER ID]:[First]]</definedName>
    <definedName name="NameLookup" localSheetId="14">_Query_ROSTER_Active_Members3[[MEMBER ID]:[First]]</definedName>
    <definedName name="NameLookup" localSheetId="13">_Query_ROSTER_Active_Members3[[MEMBER ID]:[First]]</definedName>
    <definedName name="NameLookup" localSheetId="12">_Query_ROSTER_Active_Members3[[MEMBER ID]:[First]]</definedName>
    <definedName name="NameLookup" localSheetId="11">_Query_ROSTER_Active_Members3[[MEMBER ID]:[First]]</definedName>
    <definedName name="NameLookup" localSheetId="10">_Query_ROSTER_Active_Members3[[MEMBER ID]:[First]]</definedName>
    <definedName name="NameLookup" localSheetId="9">_Query_ROSTER_Active_Members3[[MEMBER ID]:[First]]</definedName>
    <definedName name="NameLookup" localSheetId="8">_Query_ROSTER_Active_Members3[[MEMBER ID]:[First]]</definedName>
    <definedName name="NameLookup" localSheetId="7">_Query_ROSTER_Active_Members3[[MEMBER ID]:[First]]</definedName>
    <definedName name="NameLookup" localSheetId="4">_Query_ROSTER_Active_Members3[[MEMBER ID]:[First]]</definedName>
    <definedName name="NameLookup" localSheetId="3">_Query_ROSTER_Active_Members3[[MEMBER ID]:[First]]</definedName>
    <definedName name="NameLookup" localSheetId="2">_Query_ROSTER_Active_Members3[[MEMBER ID]:[First]]</definedName>
    <definedName name="NameLookup">_Query_ROSTER_Active_Members3[[MEMBER ID]:[First]]</definedName>
    <definedName name="_xlnm.Print_Area" localSheetId="0">Alphabetic!$A$340:$J$408</definedName>
    <definedName name="_xlnm.Print_Area" localSheetId="38">'Dep 01'!$A$1:$J$41</definedName>
    <definedName name="_xlnm.Print_Area" localSheetId="37">'Dep 02'!$A$1:$J$40</definedName>
    <definedName name="_xlnm.Print_Area" localSheetId="36">'Dep 03'!$A$1:$J$41</definedName>
    <definedName name="_xlnm.Print_Area" localSheetId="35">'Dep 04'!$A$1:$J$44</definedName>
    <definedName name="_xlnm.Print_Area" localSheetId="34">'Dep 05'!$A$1:$J$44</definedName>
    <definedName name="_xlnm.Print_Area" localSheetId="33">'Dep 06'!$A$1:$J$46</definedName>
    <definedName name="_xlnm.Print_Area" localSheetId="30">'Dep 07'!$A$1:$J$68</definedName>
    <definedName name="_xlnm.Print_Area" localSheetId="29">'Dep 08'!$A$1:$J$44</definedName>
    <definedName name="_xlnm.Print_Area" localSheetId="27">'Dep 09'!$A$1:$J$67</definedName>
    <definedName name="_xlnm.Print_Area" localSheetId="26">'Dep 10'!$A$1:$J$73</definedName>
    <definedName name="_xlnm.Print_Area" localSheetId="22">'Dep 11'!$A$1:$G$35</definedName>
    <definedName name="_xlnm.Print_Area" localSheetId="23">'Dep 11 alpha'!$A$1:$G$35</definedName>
    <definedName name="_xlnm.Print_Area" localSheetId="21">'Dep 12'!$A$1:$J$17</definedName>
    <definedName name="_xlnm.Print_Area" localSheetId="20">'Dep 13'!$A$1:$L$34</definedName>
    <definedName name="_xlnm.Print_Area" localSheetId="19">'Dep 14'!$A$1:$L$34</definedName>
    <definedName name="_xlnm.Print_Area" localSheetId="18">'Dep 15'!$A$1:$L$34</definedName>
    <definedName name="_xlnm.Print_Area" localSheetId="17">'Dep 16'!$A$1:$L$34</definedName>
    <definedName name="_xlnm.Print_Area" localSheetId="16">'Dep 17'!$A$1:$L$34</definedName>
    <definedName name="_xlnm.Print_Area" localSheetId="14">'Dep 18'!$A$1:$L$34</definedName>
    <definedName name="_xlnm.Print_Area" localSheetId="13">'Dep 19'!$A$1:$L$34</definedName>
    <definedName name="_xlnm.Print_Area" localSheetId="12">'Dep 20'!$A$1:$L$34</definedName>
    <definedName name="_xlnm.Print_Area" localSheetId="11">'Dep 21'!$A$1:$L$34</definedName>
    <definedName name="_xlnm.Print_Area" localSheetId="10">'Dep 22'!$A$1:$L$34</definedName>
    <definedName name="_xlnm.Print_Area" localSheetId="9">'Dep 23'!$A$1:$L$34</definedName>
    <definedName name="_xlnm.Print_Area" localSheetId="8">'Dep 24'!$A$1:$L$34</definedName>
    <definedName name="_xlnm.Print_Area" localSheetId="7">'Dep 25'!$A$1:$L$34</definedName>
    <definedName name="_xlnm.Print_Area" localSheetId="4">'Dep 26'!$A$1:$L$34</definedName>
    <definedName name="_xlnm.Print_Area" localSheetId="3">'Dep 27'!$A$1:$L$34</definedName>
    <definedName name="_xlnm.Print_Area" localSheetId="2">'Dep 28'!$A$1:$L$34</definedName>
    <definedName name="_xlnm.Print_Area" localSheetId="31">'Have Not Paid Dues'!$A$18:$R$19</definedName>
    <definedName name="_xlnm.Print_Area" localSheetId="6">'Membership Status NEW 6-09-24'!$A$1:$L$31</definedName>
    <definedName name="_xlnm.Print_Area" localSheetId="39">'Roster 9.30.23'!$A$50:$R$61</definedName>
    <definedName name="_xlnm.Print_Area" localSheetId="15">'Roster-6.09.24'!$A$1:$E$320</definedName>
    <definedName name="_xlnm.Print_Area" localSheetId="1">Summary!$W$1:$AB$52</definedName>
    <definedName name="_xlnm.Print_Titles" localSheetId="0">Alphabetic!$1:$2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9" i="27" l="1"/>
  <c r="I240" i="27"/>
  <c r="I241" i="27"/>
  <c r="I242" i="27"/>
  <c r="I243" i="27"/>
  <c r="I244" i="27"/>
  <c r="I245" i="27"/>
  <c r="D49" i="112"/>
  <c r="F49" i="112"/>
  <c r="G49" i="112"/>
  <c r="B23" i="112"/>
  <c r="C33" i="112"/>
  <c r="E33" i="112"/>
  <c r="D28" i="112"/>
  <c r="D29" i="112"/>
  <c r="D30" i="112"/>
  <c r="D31" i="112"/>
  <c r="D33" i="112"/>
  <c r="H23" i="112"/>
  <c r="E23" i="112"/>
  <c r="E3" i="112" s="1"/>
  <c r="I8" i="112"/>
  <c r="I9" i="112"/>
  <c r="I10" i="112"/>
  <c r="I11" i="112"/>
  <c r="I12" i="112"/>
  <c r="I13" i="112"/>
  <c r="I14" i="112"/>
  <c r="I15" i="112"/>
  <c r="I16" i="112"/>
  <c r="I17" i="112"/>
  <c r="I18" i="112"/>
  <c r="I19" i="112"/>
  <c r="I20" i="112"/>
  <c r="I21" i="112"/>
  <c r="B3" i="112"/>
  <c r="N11" i="102"/>
  <c r="F49" i="111"/>
  <c r="D49" i="111"/>
  <c r="G49" i="111"/>
  <c r="C33" i="111"/>
  <c r="D31" i="111"/>
  <c r="D30" i="111"/>
  <c r="D29" i="111"/>
  <c r="D28" i="111"/>
  <c r="D33" i="111"/>
  <c r="H23" i="111"/>
  <c r="E23" i="111"/>
  <c r="E3" i="111"/>
  <c r="B23" i="111"/>
  <c r="E33" i="111"/>
  <c r="I8" i="111"/>
  <c r="I9" i="111"/>
  <c r="I10" i="111"/>
  <c r="I11" i="111"/>
  <c r="I12" i="111"/>
  <c r="I13" i="111"/>
  <c r="I14" i="111"/>
  <c r="I15" i="111"/>
  <c r="I16" i="111"/>
  <c r="I17" i="111"/>
  <c r="I18" i="111"/>
  <c r="I19" i="111"/>
  <c r="I20" i="111"/>
  <c r="I21" i="111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C327" i="27"/>
  <c r="E327" i="27"/>
  <c r="B1" i="110"/>
  <c r="F49" i="109"/>
  <c r="D49" i="109"/>
  <c r="G49" i="109"/>
  <c r="C33" i="109"/>
  <c r="D31" i="109"/>
  <c r="D30" i="109"/>
  <c r="D29" i="109"/>
  <c r="D28" i="109"/>
  <c r="H23" i="109"/>
  <c r="E23" i="109"/>
  <c r="E3" i="109"/>
  <c r="B23" i="109"/>
  <c r="B3" i="109"/>
  <c r="I8" i="109"/>
  <c r="I9" i="109"/>
  <c r="I10" i="109"/>
  <c r="I11" i="109"/>
  <c r="I12" i="109"/>
  <c r="I13" i="109"/>
  <c r="I14" i="109"/>
  <c r="I15" i="109"/>
  <c r="I16" i="109"/>
  <c r="I17" i="109"/>
  <c r="I18" i="109"/>
  <c r="I19" i="109"/>
  <c r="I20" i="109"/>
  <c r="I21" i="109"/>
  <c r="F49" i="108"/>
  <c r="D49" i="108"/>
  <c r="C33" i="108"/>
  <c r="D31" i="108"/>
  <c r="D30" i="108"/>
  <c r="D29" i="108"/>
  <c r="D28" i="108"/>
  <c r="H23" i="108"/>
  <c r="E23" i="108"/>
  <c r="E3" i="108"/>
  <c r="B23" i="108"/>
  <c r="I8" i="108"/>
  <c r="I9" i="108"/>
  <c r="I10" i="108"/>
  <c r="I11" i="108"/>
  <c r="I12" i="108"/>
  <c r="I13" i="108"/>
  <c r="I14" i="108"/>
  <c r="I15" i="108"/>
  <c r="I16" i="108"/>
  <c r="I17" i="108"/>
  <c r="I18" i="108"/>
  <c r="I19" i="108"/>
  <c r="I20" i="108"/>
  <c r="I21" i="108"/>
  <c r="F49" i="106"/>
  <c r="D49" i="106"/>
  <c r="G49" i="106"/>
  <c r="C33" i="106"/>
  <c r="D31" i="106"/>
  <c r="D30" i="106"/>
  <c r="D29" i="106"/>
  <c r="D28" i="106"/>
  <c r="H23" i="106"/>
  <c r="E23" i="106"/>
  <c r="E3" i="106"/>
  <c r="B23" i="106"/>
  <c r="B3" i="106"/>
  <c r="I8" i="106"/>
  <c r="I9" i="106"/>
  <c r="I10" i="106"/>
  <c r="I11" i="106"/>
  <c r="I12" i="106"/>
  <c r="I13" i="106"/>
  <c r="I14" i="106"/>
  <c r="I15" i="106"/>
  <c r="I16" i="106"/>
  <c r="I17" i="106"/>
  <c r="I18" i="106"/>
  <c r="I19" i="106"/>
  <c r="I20" i="106"/>
  <c r="I21" i="106"/>
  <c r="D327" i="27"/>
  <c r="E329" i="27"/>
  <c r="D49" i="105"/>
  <c r="F49" i="105"/>
  <c r="G49" i="105"/>
  <c r="B23" i="105"/>
  <c r="B3" i="105"/>
  <c r="C33" i="105"/>
  <c r="D28" i="105"/>
  <c r="D29" i="105"/>
  <c r="D30" i="105"/>
  <c r="D31" i="105"/>
  <c r="D33" i="105"/>
  <c r="H23" i="105"/>
  <c r="E23" i="105"/>
  <c r="E3" i="105"/>
  <c r="I8" i="105"/>
  <c r="I9" i="105"/>
  <c r="I10" i="105"/>
  <c r="I11" i="105"/>
  <c r="I12" i="105"/>
  <c r="I13" i="105"/>
  <c r="I14" i="105"/>
  <c r="I15" i="105"/>
  <c r="I16" i="105"/>
  <c r="I17" i="105"/>
  <c r="I18" i="105"/>
  <c r="I19" i="105"/>
  <c r="I20" i="105"/>
  <c r="I21" i="105"/>
  <c r="G11" i="102"/>
  <c r="F49" i="104"/>
  <c r="D49" i="104"/>
  <c r="G49" i="104"/>
  <c r="C33" i="104"/>
  <c r="E33" i="104"/>
  <c r="D31" i="104"/>
  <c r="D30" i="104"/>
  <c r="D29" i="104"/>
  <c r="D28" i="104"/>
  <c r="D33" i="104"/>
  <c r="H23" i="104"/>
  <c r="E23" i="104"/>
  <c r="E3" i="104"/>
  <c r="B23" i="104"/>
  <c r="I8" i="104"/>
  <c r="I9" i="104"/>
  <c r="I10" i="104"/>
  <c r="I11" i="104"/>
  <c r="I12" i="104"/>
  <c r="I13" i="104"/>
  <c r="I14" i="104"/>
  <c r="I15" i="104"/>
  <c r="I16" i="104"/>
  <c r="I17" i="104"/>
  <c r="I18" i="104"/>
  <c r="I19" i="104"/>
  <c r="I20" i="104"/>
  <c r="I21" i="104"/>
  <c r="F11" i="102"/>
  <c r="L11" i="102"/>
  <c r="B399" i="27"/>
  <c r="G342" i="27"/>
  <c r="B402" i="27"/>
  <c r="F410" i="27"/>
  <c r="F49" i="103"/>
  <c r="D49" i="103"/>
  <c r="G49" i="103"/>
  <c r="C33" i="103"/>
  <c r="E33" i="103"/>
  <c r="D31" i="103"/>
  <c r="D30" i="103"/>
  <c r="D29" i="103"/>
  <c r="D28" i="103"/>
  <c r="D33" i="103"/>
  <c r="H23" i="103"/>
  <c r="E23" i="103"/>
  <c r="E3" i="103"/>
  <c r="B23" i="103"/>
  <c r="B3" i="103"/>
  <c r="I8" i="103"/>
  <c r="I9" i="103"/>
  <c r="I10" i="103"/>
  <c r="I11" i="103"/>
  <c r="I12" i="103"/>
  <c r="I13" i="103"/>
  <c r="I14" i="103"/>
  <c r="I15" i="103"/>
  <c r="I16" i="103"/>
  <c r="I17" i="103"/>
  <c r="I18" i="103"/>
  <c r="I19" i="103"/>
  <c r="I20" i="103"/>
  <c r="I21" i="103"/>
  <c r="G38" i="102"/>
  <c r="G40" i="102"/>
  <c r="G42" i="102"/>
  <c r="C28" i="102"/>
  <c r="L26" i="102"/>
  <c r="H26" i="102"/>
  <c r="L24" i="102"/>
  <c r="H24" i="102"/>
  <c r="L22" i="102"/>
  <c r="H22" i="102"/>
  <c r="L20" i="102"/>
  <c r="E20" i="102"/>
  <c r="H20" i="102"/>
  <c r="O18" i="102"/>
  <c r="L18" i="102"/>
  <c r="H18" i="102"/>
  <c r="L16" i="102"/>
  <c r="H16" i="102"/>
  <c r="L14" i="102"/>
  <c r="H14" i="102"/>
  <c r="L8" i="102"/>
  <c r="H8" i="102"/>
  <c r="B3" i="104"/>
  <c r="H11" i="102"/>
  <c r="B319" i="99"/>
  <c r="B1" i="99"/>
  <c r="F49" i="98"/>
  <c r="D49" i="98"/>
  <c r="G49" i="98"/>
  <c r="C33" i="98"/>
  <c r="D31" i="98"/>
  <c r="D30" i="98"/>
  <c r="D29" i="98"/>
  <c r="D28" i="98"/>
  <c r="D33" i="98"/>
  <c r="H23" i="98"/>
  <c r="E23" i="98"/>
  <c r="E3" i="98"/>
  <c r="B23" i="98"/>
  <c r="B3" i="98"/>
  <c r="I8" i="98"/>
  <c r="I9" i="98"/>
  <c r="I10" i="98"/>
  <c r="I11" i="98"/>
  <c r="I12" i="98"/>
  <c r="I13" i="98"/>
  <c r="I14" i="98"/>
  <c r="I15" i="98"/>
  <c r="I16" i="98"/>
  <c r="I17" i="98"/>
  <c r="I18" i="98"/>
  <c r="I19" i="98"/>
  <c r="I20" i="98"/>
  <c r="I21" i="98"/>
  <c r="I6" i="97"/>
  <c r="I7" i="97"/>
  <c r="I8" i="97"/>
  <c r="I9" i="97"/>
  <c r="I10" i="97"/>
  <c r="I11" i="97"/>
  <c r="I12" i="97"/>
  <c r="I13" i="97"/>
  <c r="I14" i="97"/>
  <c r="I15" i="97"/>
  <c r="I16" i="97"/>
  <c r="I17" i="97"/>
  <c r="I18" i="97"/>
  <c r="I19" i="97"/>
  <c r="I20" i="97"/>
  <c r="I21" i="97"/>
  <c r="F49" i="97"/>
  <c r="D49" i="97"/>
  <c r="G49" i="97"/>
  <c r="C33" i="97"/>
  <c r="E33" i="97"/>
  <c r="D31" i="97"/>
  <c r="D30" i="97"/>
  <c r="D29" i="97"/>
  <c r="D28" i="97"/>
  <c r="H23" i="97"/>
  <c r="E23" i="97"/>
  <c r="E3" i="97"/>
  <c r="B23" i="97"/>
  <c r="F49" i="96"/>
  <c r="D49" i="96"/>
  <c r="G49" i="96"/>
  <c r="C33" i="96"/>
  <c r="E33" i="96"/>
  <c r="D31" i="96"/>
  <c r="D30" i="96"/>
  <c r="D29" i="96"/>
  <c r="D28" i="96"/>
  <c r="D33" i="96"/>
  <c r="H23" i="96"/>
  <c r="E23" i="96"/>
  <c r="E3" i="96"/>
  <c r="B23" i="96"/>
  <c r="B3" i="96"/>
  <c r="I21" i="96"/>
  <c r="I14" i="96"/>
  <c r="I15" i="96"/>
  <c r="I16" i="96"/>
  <c r="I17" i="96"/>
  <c r="I18" i="96"/>
  <c r="I19" i="96"/>
  <c r="I6" i="96"/>
  <c r="I7" i="96"/>
  <c r="I8" i="96"/>
  <c r="I9" i="96"/>
  <c r="I10" i="96"/>
  <c r="F49" i="95"/>
  <c r="G49" i="95"/>
  <c r="D49" i="95"/>
  <c r="C33" i="95"/>
  <c r="D31" i="95"/>
  <c r="D30" i="95"/>
  <c r="D29" i="95"/>
  <c r="D28" i="95"/>
  <c r="D33" i="95"/>
  <c r="H23" i="95"/>
  <c r="E23" i="95"/>
  <c r="E3" i="95"/>
  <c r="B23" i="95"/>
  <c r="E33" i="95"/>
  <c r="B3" i="95"/>
  <c r="I21" i="95"/>
  <c r="I14" i="95"/>
  <c r="I15" i="95"/>
  <c r="I16" i="95"/>
  <c r="I17" i="95"/>
  <c r="I18" i="95"/>
  <c r="I19" i="95"/>
  <c r="O10" i="95"/>
  <c r="I7" i="95"/>
  <c r="I8" i="95"/>
  <c r="I9" i="95"/>
  <c r="I10" i="95"/>
  <c r="I6" i="95"/>
  <c r="O10" i="93"/>
  <c r="K25" i="2"/>
  <c r="M308" i="27"/>
  <c r="P17" i="87"/>
  <c r="Q410" i="27"/>
  <c r="O410" i="27"/>
  <c r="L410" i="27"/>
  <c r="F49" i="93"/>
  <c r="G49" i="93"/>
  <c r="D49" i="93"/>
  <c r="C33" i="93"/>
  <c r="D31" i="93"/>
  <c r="D30" i="93"/>
  <c r="D29" i="93"/>
  <c r="D28" i="93"/>
  <c r="D33" i="93"/>
  <c r="H23" i="93"/>
  <c r="E23" i="93"/>
  <c r="E3" i="93"/>
  <c r="B23" i="93"/>
  <c r="B3" i="93"/>
  <c r="I21" i="93"/>
  <c r="I14" i="93"/>
  <c r="I15" i="93"/>
  <c r="I16" i="93"/>
  <c r="I17" i="93"/>
  <c r="I18" i="93"/>
  <c r="I19" i="93"/>
  <c r="I6" i="93"/>
  <c r="I7" i="93"/>
  <c r="I8" i="93"/>
  <c r="I9" i="93"/>
  <c r="I10" i="93"/>
  <c r="I2" i="2"/>
  <c r="I3" i="2"/>
  <c r="M12" i="92"/>
  <c r="F49" i="92"/>
  <c r="D49" i="92"/>
  <c r="G49" i="92"/>
  <c r="C33" i="92"/>
  <c r="D31" i="92"/>
  <c r="D30" i="92"/>
  <c r="D29" i="92"/>
  <c r="D28" i="92"/>
  <c r="D33" i="92"/>
  <c r="H23" i="92"/>
  <c r="E23" i="92"/>
  <c r="E3" i="92"/>
  <c r="B23" i="92"/>
  <c r="E33" i="92"/>
  <c r="I21" i="92"/>
  <c r="I14" i="92"/>
  <c r="I15" i="92"/>
  <c r="I16" i="92"/>
  <c r="I17" i="92"/>
  <c r="I18" i="92"/>
  <c r="I19" i="92"/>
  <c r="I6" i="92"/>
  <c r="I7" i="92"/>
  <c r="I8" i="92"/>
  <c r="I9" i="92"/>
  <c r="I10" i="92"/>
  <c r="L2" i="91"/>
  <c r="L3" i="91"/>
  <c r="L6" i="91"/>
  <c r="F49" i="91"/>
  <c r="D49" i="91"/>
  <c r="G49" i="91"/>
  <c r="C33" i="91"/>
  <c r="E33" i="91"/>
  <c r="D31" i="91"/>
  <c r="D30" i="91"/>
  <c r="D29" i="91"/>
  <c r="D33" i="91"/>
  <c r="D28" i="91"/>
  <c r="H23" i="91"/>
  <c r="E23" i="91"/>
  <c r="E3" i="91"/>
  <c r="B23" i="91"/>
  <c r="I21" i="91"/>
  <c r="M18" i="91"/>
  <c r="I15" i="91"/>
  <c r="I16" i="91"/>
  <c r="I17" i="91"/>
  <c r="I18" i="91"/>
  <c r="I19" i="91"/>
  <c r="I14" i="91"/>
  <c r="M11" i="91"/>
  <c r="I6" i="91"/>
  <c r="I7" i="91"/>
  <c r="I8" i="91"/>
  <c r="I9" i="91"/>
  <c r="I10" i="91"/>
  <c r="L4" i="91"/>
  <c r="B176" i="90"/>
  <c r="I169" i="90"/>
  <c r="H169" i="90"/>
  <c r="G169" i="90"/>
  <c r="F169" i="90"/>
  <c r="B169" i="90"/>
  <c r="J168" i="90"/>
  <c r="J167" i="90"/>
  <c r="J166" i="90"/>
  <c r="J165" i="90"/>
  <c r="J169" i="90"/>
  <c r="B154" i="90"/>
  <c r="B72" i="90"/>
  <c r="B2" i="90"/>
  <c r="B4" i="90"/>
  <c r="B5" i="90"/>
  <c r="I144" i="90"/>
  <c r="B70" i="90"/>
  <c r="B48" i="90"/>
  <c r="B3" i="90"/>
  <c r="H34" i="90"/>
  <c r="B31" i="90"/>
  <c r="B34" i="90"/>
  <c r="A26" i="90"/>
  <c r="B6" i="90"/>
  <c r="N3" i="90"/>
  <c r="E33" i="93"/>
  <c r="B3" i="92"/>
  <c r="B3" i="91"/>
  <c r="M28" i="83"/>
  <c r="L2" i="88"/>
  <c r="J11" i="2"/>
  <c r="L4" i="89"/>
  <c r="L2" i="89"/>
  <c r="L3" i="89"/>
  <c r="L6" i="89"/>
  <c r="I1" i="2"/>
  <c r="M18" i="89"/>
  <c r="M11" i="89"/>
  <c r="C325" i="27"/>
  <c r="D325" i="27"/>
  <c r="F49" i="89"/>
  <c r="G49" i="89"/>
  <c r="D49" i="89"/>
  <c r="C33" i="89"/>
  <c r="D31" i="89"/>
  <c r="D30" i="89"/>
  <c r="D29" i="89"/>
  <c r="D28" i="89"/>
  <c r="D33" i="89"/>
  <c r="H23" i="89"/>
  <c r="E23" i="89"/>
  <c r="E3" i="89"/>
  <c r="B23" i="89"/>
  <c r="I14" i="89"/>
  <c r="I15" i="89"/>
  <c r="I16" i="89"/>
  <c r="I17" i="89"/>
  <c r="I18" i="89"/>
  <c r="I19" i="89"/>
  <c r="I6" i="89"/>
  <c r="E33" i="89"/>
  <c r="B3" i="89"/>
  <c r="F300" i="27"/>
  <c r="F2" i="27"/>
  <c r="B300" i="27"/>
  <c r="B2" i="27"/>
  <c r="I6" i="88"/>
  <c r="I7" i="88"/>
  <c r="I8" i="88"/>
  <c r="I9" i="88"/>
  <c r="I10" i="88"/>
  <c r="I11" i="88"/>
  <c r="I12" i="88"/>
  <c r="I13" i="88"/>
  <c r="F68" i="88"/>
  <c r="D68" i="88"/>
  <c r="G68" i="88"/>
  <c r="C52" i="88"/>
  <c r="D50" i="88"/>
  <c r="D49" i="88"/>
  <c r="D48" i="88"/>
  <c r="D47" i="88"/>
  <c r="D52" i="88"/>
  <c r="H41" i="88"/>
  <c r="E41" i="88"/>
  <c r="E3" i="88"/>
  <c r="B41" i="88"/>
  <c r="B3" i="88"/>
  <c r="L3" i="88"/>
  <c r="L6" i="88"/>
  <c r="E52" i="88"/>
  <c r="E430" i="27"/>
  <c r="C324" i="27"/>
  <c r="D324" i="27"/>
  <c r="F68" i="87"/>
  <c r="D68" i="87"/>
  <c r="G68" i="87"/>
  <c r="C52" i="87"/>
  <c r="E52" i="87"/>
  <c r="D50" i="87"/>
  <c r="D49" i="87"/>
  <c r="D48" i="87"/>
  <c r="D47" i="87"/>
  <c r="D52" i="87"/>
  <c r="H41" i="87"/>
  <c r="E41" i="87"/>
  <c r="E3" i="87"/>
  <c r="B41" i="87"/>
  <c r="L4" i="87"/>
  <c r="B3" i="87"/>
  <c r="L2" i="87"/>
  <c r="L3" i="87"/>
  <c r="L5" i="87"/>
  <c r="F68" i="85"/>
  <c r="G68" i="85"/>
  <c r="D68" i="85"/>
  <c r="B157" i="86"/>
  <c r="B116" i="86"/>
  <c r="B2" i="86"/>
  <c r="B4" i="86"/>
  <c r="B114" i="86"/>
  <c r="B102" i="86"/>
  <c r="B3" i="86"/>
  <c r="G88" i="86"/>
  <c r="B85" i="86"/>
  <c r="B88" i="86"/>
  <c r="A80" i="86"/>
  <c r="B6" i="86"/>
  <c r="L2" i="86"/>
  <c r="L4" i="86"/>
  <c r="B157" i="76"/>
  <c r="B116" i="76"/>
  <c r="B2" i="76"/>
  <c r="B4" i="76"/>
  <c r="B114" i="76"/>
  <c r="B102" i="76"/>
  <c r="B3" i="76"/>
  <c r="G88" i="76"/>
  <c r="B85" i="76"/>
  <c r="B88" i="76"/>
  <c r="A80" i="76"/>
  <c r="B6" i="76"/>
  <c r="L2" i="76"/>
  <c r="L4" i="76"/>
  <c r="I19" i="2"/>
  <c r="I16" i="2"/>
  <c r="I20" i="2"/>
  <c r="I17" i="2"/>
  <c r="C326" i="27"/>
  <c r="D326" i="27"/>
  <c r="C323" i="27"/>
  <c r="D323" i="27"/>
  <c r="L4" i="85"/>
  <c r="L2" i="85"/>
  <c r="L3" i="85"/>
  <c r="L5" i="85"/>
  <c r="L2" i="83"/>
  <c r="L3" i="83"/>
  <c r="L4" i="83"/>
  <c r="L5" i="83"/>
  <c r="C52" i="85"/>
  <c r="D50" i="85"/>
  <c r="D49" i="85"/>
  <c r="D48" i="85"/>
  <c r="D47" i="85"/>
  <c r="D52" i="85"/>
  <c r="H41" i="85"/>
  <c r="E41" i="85"/>
  <c r="E3" i="85"/>
  <c r="B41" i="85"/>
  <c r="B3" i="85"/>
  <c r="L17" i="2"/>
  <c r="L16" i="2"/>
  <c r="L20" i="2"/>
  <c r="E52" i="85"/>
  <c r="B343" i="84"/>
  <c r="B1" i="84"/>
  <c r="C52" i="83"/>
  <c r="D50" i="83"/>
  <c r="D49" i="83"/>
  <c r="D48" i="83"/>
  <c r="D47" i="83"/>
  <c r="H41" i="83"/>
  <c r="E41" i="83"/>
  <c r="E3" i="83"/>
  <c r="B41" i="83"/>
  <c r="B3" i="83"/>
  <c r="C46" i="82"/>
  <c r="D44" i="82"/>
  <c r="D43" i="82"/>
  <c r="D42" i="82"/>
  <c r="D41" i="82"/>
  <c r="H35" i="82"/>
  <c r="E35" i="82"/>
  <c r="E3" i="82"/>
  <c r="B35" i="82"/>
  <c r="B3" i="82"/>
  <c r="C38" i="81"/>
  <c r="D36" i="81"/>
  <c r="D35" i="81"/>
  <c r="D34" i="81"/>
  <c r="D33" i="81"/>
  <c r="D38" i="81"/>
  <c r="H27" i="81"/>
  <c r="E27" i="81"/>
  <c r="E3" i="81"/>
  <c r="B27" i="81"/>
  <c r="E38" i="81"/>
  <c r="B3" i="81"/>
  <c r="E300" i="27"/>
  <c r="E2" i="27"/>
  <c r="C38" i="78"/>
  <c r="C62" i="80"/>
  <c r="D60" i="80"/>
  <c r="D59" i="80"/>
  <c r="D58" i="80"/>
  <c r="D57" i="80"/>
  <c r="D62" i="80"/>
  <c r="H51" i="80"/>
  <c r="E51" i="80"/>
  <c r="E3" i="80"/>
  <c r="B51" i="80"/>
  <c r="C40" i="79"/>
  <c r="D38" i="79"/>
  <c r="D37" i="79"/>
  <c r="D36" i="79"/>
  <c r="D35" i="79"/>
  <c r="H29" i="79"/>
  <c r="E29" i="79"/>
  <c r="E3" i="79"/>
  <c r="B29" i="79"/>
  <c r="E40" i="79"/>
  <c r="J313" i="27"/>
  <c r="D332" i="27"/>
  <c r="K332" i="27"/>
  <c r="D36" i="78"/>
  <c r="D35" i="78"/>
  <c r="D34" i="78"/>
  <c r="D33" i="78"/>
  <c r="H26" i="78"/>
  <c r="E26" i="78"/>
  <c r="E3" i="78"/>
  <c r="B26" i="78"/>
  <c r="E38" i="78"/>
  <c r="B342" i="77"/>
  <c r="B1" i="77"/>
  <c r="C39" i="2"/>
  <c r="G5" i="2"/>
  <c r="G7" i="2"/>
  <c r="H27" i="74"/>
  <c r="F360" i="27"/>
  <c r="H360" i="27"/>
  <c r="B27" i="74"/>
  <c r="B3" i="74"/>
  <c r="D36" i="74"/>
  <c r="D35" i="74"/>
  <c r="D34" i="74"/>
  <c r="D38" i="74"/>
  <c r="D33" i="74"/>
  <c r="E27" i="74"/>
  <c r="E3" i="74"/>
  <c r="C38" i="73"/>
  <c r="D36" i="73"/>
  <c r="D35" i="73"/>
  <c r="D34" i="73"/>
  <c r="D33" i="73"/>
  <c r="D38" i="73"/>
  <c r="E27" i="73"/>
  <c r="E3" i="73"/>
  <c r="B27" i="73"/>
  <c r="H419" i="27"/>
  <c r="F419" i="27"/>
  <c r="M36" i="70"/>
  <c r="L36" i="70"/>
  <c r="H343" i="27"/>
  <c r="H344" i="27"/>
  <c r="H345" i="27"/>
  <c r="H346" i="27"/>
  <c r="H347" i="27"/>
  <c r="H348" i="27"/>
  <c r="H349" i="27"/>
  <c r="H350" i="27"/>
  <c r="H351" i="27"/>
  <c r="H352" i="27"/>
  <c r="H353" i="27"/>
  <c r="H354" i="27"/>
  <c r="H355" i="27"/>
  <c r="H356" i="27"/>
  <c r="H357" i="27"/>
  <c r="H358" i="27"/>
  <c r="H359" i="27"/>
  <c r="H361" i="27"/>
  <c r="H362" i="27"/>
  <c r="H363" i="27"/>
  <c r="H364" i="27"/>
  <c r="H365" i="27"/>
  <c r="H366" i="27"/>
  <c r="H367" i="27"/>
  <c r="H368" i="27"/>
  <c r="H369" i="27"/>
  <c r="H370" i="27"/>
  <c r="H371" i="27"/>
  <c r="H372" i="27"/>
  <c r="H373" i="27"/>
  <c r="H374" i="27"/>
  <c r="H375" i="27"/>
  <c r="H376" i="27"/>
  <c r="H377" i="27"/>
  <c r="H378" i="27"/>
  <c r="H379" i="27"/>
  <c r="H380" i="27"/>
  <c r="H381" i="27"/>
  <c r="H382" i="27"/>
  <c r="H383" i="27"/>
  <c r="H384" i="27"/>
  <c r="H385" i="27"/>
  <c r="H386" i="27"/>
  <c r="H387" i="27"/>
  <c r="H388" i="27"/>
  <c r="H389" i="27"/>
  <c r="H390" i="27"/>
  <c r="H391" i="27"/>
  <c r="H392" i="27"/>
  <c r="H393" i="27"/>
  <c r="H394" i="27"/>
  <c r="H395" i="27"/>
  <c r="H396" i="27"/>
  <c r="H397" i="27"/>
  <c r="D52" i="83"/>
  <c r="E52" i="83"/>
  <c r="D38" i="78"/>
  <c r="D46" i="82"/>
  <c r="E46" i="82"/>
  <c r="E62" i="80"/>
  <c r="B3" i="80"/>
  <c r="D40" i="79"/>
  <c r="B3" i="79"/>
  <c r="E38" i="74"/>
  <c r="E38" i="73"/>
  <c r="B3" i="73"/>
  <c r="C38" i="72"/>
  <c r="D36" i="72"/>
  <c r="D35" i="72"/>
  <c r="D34" i="72"/>
  <c r="D33" i="72"/>
  <c r="D38" i="72"/>
  <c r="E27" i="72"/>
  <c r="E3" i="72"/>
  <c r="B27" i="72"/>
  <c r="B3" i="72"/>
  <c r="C38" i="70"/>
  <c r="B41" i="2"/>
  <c r="E102" i="2"/>
  <c r="D102" i="2"/>
  <c r="C102" i="2"/>
  <c r="B102" i="2"/>
  <c r="A102" i="2"/>
  <c r="D37" i="2"/>
  <c r="D3" i="2"/>
  <c r="C37" i="2"/>
  <c r="C3" i="2"/>
  <c r="I14" i="2"/>
  <c r="A6" i="2"/>
  <c r="E5" i="2"/>
  <c r="E6" i="2"/>
  <c r="E7" i="2"/>
  <c r="I11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I12" i="2"/>
  <c r="I13" i="2"/>
  <c r="F344" i="27"/>
  <c r="F345" i="27"/>
  <c r="F348" i="27"/>
  <c r="F349" i="27"/>
  <c r="F350" i="27"/>
  <c r="F351" i="27"/>
  <c r="F352" i="27"/>
  <c r="F353" i="27"/>
  <c r="F354" i="27"/>
  <c r="F355" i="27"/>
  <c r="F356" i="27"/>
  <c r="F357" i="27"/>
  <c r="F358" i="27"/>
  <c r="F359" i="27"/>
  <c r="F361" i="27"/>
  <c r="F362" i="27"/>
  <c r="F363" i="27"/>
  <c r="F364" i="27"/>
  <c r="F365" i="27"/>
  <c r="F366" i="27"/>
  <c r="F367" i="27"/>
  <c r="F368" i="27"/>
  <c r="F369" i="27"/>
  <c r="F370" i="27"/>
  <c r="F371" i="27"/>
  <c r="F372" i="27"/>
  <c r="F373" i="27"/>
  <c r="F374" i="27"/>
  <c r="F375" i="27"/>
  <c r="F376" i="27"/>
  <c r="F377" i="27"/>
  <c r="F378" i="27"/>
  <c r="F379" i="27"/>
  <c r="F380" i="27"/>
  <c r="F381" i="27"/>
  <c r="F382" i="27"/>
  <c r="F383" i="27"/>
  <c r="F384" i="27"/>
  <c r="F347" i="27"/>
  <c r="F343" i="27"/>
  <c r="F346" i="27"/>
  <c r="F385" i="27"/>
  <c r="F386" i="27"/>
  <c r="F387" i="27"/>
  <c r="F388" i="27"/>
  <c r="F389" i="27"/>
  <c r="F390" i="27"/>
  <c r="F391" i="27"/>
  <c r="F392" i="27"/>
  <c r="F393" i="27"/>
  <c r="F394" i="27"/>
  <c r="F395" i="27"/>
  <c r="F396" i="27"/>
  <c r="F397" i="27"/>
  <c r="A339" i="71"/>
  <c r="B1" i="71"/>
  <c r="B27" i="70"/>
  <c r="B3" i="70"/>
  <c r="D36" i="70"/>
  <c r="D33" i="70"/>
  <c r="D38" i="70"/>
  <c r="D35" i="70"/>
  <c r="D34" i="70"/>
  <c r="E27" i="70"/>
  <c r="E3" i="70"/>
  <c r="E415" i="27"/>
  <c r="V14" i="2"/>
  <c r="N6" i="2"/>
  <c r="P39" i="2"/>
  <c r="R102" i="2"/>
  <c r="Q102" i="2"/>
  <c r="P102" i="2"/>
  <c r="O102" i="2"/>
  <c r="N102" i="2"/>
  <c r="AD44" i="2"/>
  <c r="Z37" i="2"/>
  <c r="AA46" i="2"/>
  <c r="AA5" i="2"/>
  <c r="AA6" i="2"/>
  <c r="AA7" i="2"/>
  <c r="AA8" i="2"/>
  <c r="AA9" i="2"/>
  <c r="AA10" i="2"/>
  <c r="AB102" i="2"/>
  <c r="AC102" i="2"/>
  <c r="AA102" i="2"/>
  <c r="Z102" i="2"/>
  <c r="Y102" i="2"/>
  <c r="X102" i="2"/>
  <c r="W74" i="2"/>
  <c r="W102" i="2"/>
  <c r="W75" i="2"/>
  <c r="W76" i="2"/>
  <c r="W77" i="2"/>
  <c r="W78" i="2"/>
  <c r="W79" i="2"/>
  <c r="W80" i="2"/>
  <c r="W81" i="2"/>
  <c r="W82" i="2"/>
  <c r="W83" i="2"/>
  <c r="W84" i="2"/>
  <c r="W85" i="2"/>
  <c r="W86" i="2"/>
  <c r="W73" i="2"/>
  <c r="W10" i="2"/>
  <c r="W11" i="2"/>
  <c r="W12" i="2"/>
  <c r="W13" i="2"/>
  <c r="W14" i="2"/>
  <c r="W15" i="2"/>
  <c r="W16" i="2"/>
  <c r="W17" i="2"/>
  <c r="AF38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E38" i="2"/>
  <c r="AE39" i="2"/>
  <c r="Y46" i="2"/>
  <c r="Y38" i="2"/>
  <c r="R5" i="2"/>
  <c r="R6" i="2"/>
  <c r="R7" i="2"/>
  <c r="U11" i="2"/>
  <c r="V11" i="2"/>
  <c r="Q37" i="2"/>
  <c r="P37" i="2"/>
  <c r="J300" i="27"/>
  <c r="P43" i="2"/>
  <c r="P38" i="2"/>
  <c r="I6" i="87"/>
  <c r="I7" i="87"/>
  <c r="I8" i="87"/>
  <c r="I9" i="87"/>
  <c r="I10" i="87"/>
  <c r="I11" i="87"/>
  <c r="I12" i="87"/>
  <c r="I13" i="87"/>
  <c r="I14" i="87"/>
  <c r="I15" i="87"/>
  <c r="I16" i="87"/>
  <c r="I17" i="87"/>
  <c r="I18" i="87"/>
  <c r="I19" i="87"/>
  <c r="I20" i="87"/>
  <c r="I21" i="87"/>
  <c r="I22" i="87"/>
  <c r="I23" i="87"/>
  <c r="I25" i="87"/>
  <c r="I26" i="87"/>
  <c r="I27" i="87"/>
  <c r="I28" i="87"/>
  <c r="I29" i="87"/>
  <c r="I30" i="87"/>
  <c r="I31" i="87"/>
  <c r="I32" i="87"/>
  <c r="I33" i="87"/>
  <c r="I34" i="87"/>
  <c r="I35" i="87"/>
  <c r="I36" i="87"/>
  <c r="I37" i="87"/>
  <c r="I7" i="89"/>
  <c r="I8" i="89"/>
  <c r="I9" i="89"/>
  <c r="I10" i="89"/>
  <c r="I21" i="89"/>
  <c r="I15" i="88"/>
  <c r="I16" i="88"/>
  <c r="I17" i="88"/>
  <c r="I18" i="88"/>
  <c r="I19" i="88"/>
  <c r="I20" i="88"/>
  <c r="I21" i="88"/>
  <c r="I22" i="88"/>
  <c r="I23" i="88"/>
  <c r="I24" i="88"/>
  <c r="I25" i="88"/>
  <c r="I26" i="88"/>
  <c r="I27" i="88"/>
  <c r="I28" i="88"/>
  <c r="I29" i="88"/>
  <c r="I30" i="88"/>
  <c r="I31" i="88"/>
  <c r="I32" i="88"/>
  <c r="I33" i="88"/>
  <c r="I34" i="88"/>
  <c r="I35" i="88"/>
  <c r="I36" i="88"/>
  <c r="I37" i="88"/>
  <c r="I6" i="83"/>
  <c r="I7" i="83"/>
  <c r="I8" i="83"/>
  <c r="I9" i="83"/>
  <c r="I10" i="83"/>
  <c r="I11" i="83"/>
  <c r="I12" i="83"/>
  <c r="I13" i="83"/>
  <c r="I14" i="83"/>
  <c r="I15" i="83"/>
  <c r="I16" i="83"/>
  <c r="I17" i="83"/>
  <c r="I18" i="83"/>
  <c r="I19" i="83"/>
  <c r="I20" i="83"/>
  <c r="I21" i="83"/>
  <c r="I22" i="83"/>
  <c r="I23" i="83"/>
  <c r="I24" i="83"/>
  <c r="I25" i="83"/>
  <c r="I26" i="83"/>
  <c r="I27" i="83"/>
  <c r="I28" i="83"/>
  <c r="I29" i="83"/>
  <c r="I30" i="83"/>
  <c r="I31" i="83"/>
  <c r="I32" i="83"/>
  <c r="I33" i="83"/>
  <c r="I34" i="83"/>
  <c r="I35" i="83"/>
  <c r="I36" i="83"/>
  <c r="I37" i="83"/>
  <c r="I25" i="85"/>
  <c r="I26" i="85"/>
  <c r="I27" i="85"/>
  <c r="I28" i="85"/>
  <c r="I29" i="85"/>
  <c r="I30" i="85"/>
  <c r="I31" i="85"/>
  <c r="I32" i="85"/>
  <c r="I33" i="85"/>
  <c r="I34" i="85"/>
  <c r="I35" i="85"/>
  <c r="I36" i="85"/>
  <c r="I37" i="85"/>
  <c r="I6" i="85"/>
  <c r="I7" i="85"/>
  <c r="I8" i="85"/>
  <c r="I9" i="85"/>
  <c r="I10" i="85"/>
  <c r="I11" i="85"/>
  <c r="I12" i="85"/>
  <c r="I13" i="85"/>
  <c r="I14" i="85"/>
  <c r="I15" i="85"/>
  <c r="I16" i="85"/>
  <c r="I17" i="85"/>
  <c r="I18" i="85"/>
  <c r="I19" i="85"/>
  <c r="I20" i="85"/>
  <c r="I21" i="85"/>
  <c r="I22" i="85"/>
  <c r="I23" i="85"/>
  <c r="D33" i="97"/>
  <c r="E33" i="98"/>
  <c r="B3" i="97"/>
  <c r="B3" i="111"/>
  <c r="E340" i="27"/>
  <c r="T11" i="2"/>
  <c r="AA11" i="2"/>
  <c r="AA12" i="2"/>
  <c r="AA13" i="2"/>
  <c r="AA14" i="2"/>
  <c r="E38" i="70"/>
  <c r="E33" i="105"/>
  <c r="D33" i="108"/>
  <c r="G49" i="108"/>
  <c r="B3" i="78"/>
  <c r="D33" i="106"/>
  <c r="R8" i="2"/>
  <c r="E38" i="72"/>
  <c r="D33" i="109"/>
  <c r="E33" i="109"/>
  <c r="E33" i="108"/>
  <c r="D329" i="27"/>
  <c r="G329" i="27"/>
  <c r="B403" i="27"/>
  <c r="B3" i="108"/>
  <c r="E33" i="106"/>
  <c r="G306" i="27"/>
  <c r="G308" i="27"/>
  <c r="B407" i="27"/>
  <c r="F407" i="27"/>
  <c r="F408" i="27"/>
  <c r="F411" i="27"/>
  <c r="C329" i="27"/>
  <c r="C38" i="2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I110" i="27"/>
  <c r="I111" i="27"/>
  <c r="I112" i="27"/>
  <c r="I113" i="27"/>
  <c r="I114" i="27"/>
  <c r="U12" i="2"/>
  <c r="V12" i="2"/>
  <c r="R9" i="2"/>
  <c r="AA15" i="2"/>
  <c r="AA16" i="2"/>
  <c r="AA17" i="2"/>
  <c r="T12" i="2"/>
  <c r="G407" i="27"/>
  <c r="G316" i="27"/>
  <c r="J308" i="27"/>
  <c r="H308" i="27"/>
  <c r="T13" i="2"/>
  <c r="AA18" i="2"/>
  <c r="AA19" i="2"/>
  <c r="AA20" i="2"/>
  <c r="U13" i="2"/>
  <c r="V13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I115" i="27"/>
  <c r="I116" i="27"/>
  <c r="I117" i="27"/>
  <c r="I118" i="27"/>
  <c r="I119" i="27"/>
  <c r="I120" i="27"/>
  <c r="I121" i="27"/>
  <c r="I122" i="27"/>
  <c r="I123" i="27"/>
  <c r="I124" i="27"/>
  <c r="I125" i="27"/>
  <c r="I126" i="27"/>
  <c r="I127" i="27"/>
  <c r="I128" i="27"/>
  <c r="I129" i="27"/>
  <c r="I130" i="27"/>
  <c r="I131" i="27"/>
  <c r="I132" i="27"/>
  <c r="I133" i="27"/>
  <c r="I134" i="27"/>
  <c r="I135" i="27"/>
  <c r="I136" i="27"/>
  <c r="I137" i="27"/>
  <c r="I138" i="27"/>
  <c r="I139" i="27"/>
  <c r="I140" i="27"/>
  <c r="I141" i="27"/>
  <c r="I142" i="27"/>
  <c r="I143" i="27"/>
  <c r="I144" i="27"/>
  <c r="I145" i="27"/>
  <c r="I146" i="27"/>
  <c r="I147" i="27"/>
  <c r="I148" i="27"/>
  <c r="I149" i="27"/>
  <c r="I150" i="27"/>
  <c r="I151" i="27"/>
  <c r="I152" i="27"/>
  <c r="I153" i="27"/>
  <c r="I154" i="27"/>
  <c r="I155" i="27"/>
  <c r="I156" i="27"/>
  <c r="I157" i="27"/>
  <c r="I158" i="27"/>
  <c r="I159" i="27"/>
  <c r="I160" i="27"/>
  <c r="I161" i="27"/>
  <c r="I162" i="27"/>
  <c r="I163" i="27"/>
  <c r="I164" i="27"/>
  <c r="I165" i="27"/>
  <c r="I166" i="27"/>
  <c r="I167" i="27"/>
  <c r="I168" i="27"/>
  <c r="I169" i="27"/>
  <c r="I170" i="27"/>
  <c r="I171" i="27"/>
  <c r="I172" i="27"/>
  <c r="I173" i="27"/>
  <c r="I174" i="27"/>
  <c r="I175" i="27"/>
  <c r="I176" i="27"/>
  <c r="I177" i="27"/>
  <c r="I178" i="27"/>
  <c r="I179" i="27"/>
  <c r="I180" i="27"/>
  <c r="I181" i="27"/>
  <c r="I182" i="27"/>
  <c r="I183" i="27"/>
  <c r="I184" i="27"/>
  <c r="I185" i="27"/>
  <c r="I186" i="27"/>
  <c r="I187" i="27"/>
  <c r="I188" i="27"/>
  <c r="I189" i="27"/>
  <c r="I190" i="27"/>
  <c r="I191" i="27"/>
  <c r="I192" i="27"/>
  <c r="I193" i="27"/>
  <c r="I194" i="27"/>
  <c r="I195" i="27"/>
  <c r="I196" i="27"/>
  <c r="I197" i="27"/>
  <c r="I198" i="27"/>
  <c r="I199" i="27"/>
  <c r="I200" i="27"/>
  <c r="I201" i="27"/>
  <c r="I202" i="27"/>
  <c r="I203" i="27"/>
  <c r="I204" i="27"/>
  <c r="I205" i="27"/>
  <c r="I206" i="27"/>
  <c r="I207" i="27"/>
  <c r="I208" i="27"/>
  <c r="I209" i="27"/>
  <c r="I210" i="27"/>
  <c r="I211" i="27"/>
  <c r="I212" i="27"/>
  <c r="I213" i="27"/>
  <c r="I214" i="27"/>
  <c r="I215" i="27"/>
  <c r="I216" i="27"/>
  <c r="I217" i="27"/>
  <c r="I218" i="27"/>
  <c r="I219" i="27"/>
  <c r="I220" i="27"/>
  <c r="I221" i="27"/>
  <c r="I222" i="27"/>
  <c r="I223" i="27"/>
  <c r="I224" i="27"/>
  <c r="T14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I225" i="27"/>
  <c r="I226" i="27"/>
  <c r="I227" i="27"/>
  <c r="I228" i="27"/>
  <c r="I229" i="27"/>
  <c r="I230" i="27"/>
  <c r="I231" i="27"/>
  <c r="I232" i="27"/>
  <c r="I233" i="27"/>
  <c r="I234" i="27"/>
  <c r="I235" i="27"/>
  <c r="I236" i="27"/>
  <c r="I237" i="27"/>
  <c r="I238" i="27"/>
  <c r="I246" i="27"/>
  <c r="I247" i="27"/>
  <c r="I248" i="27"/>
  <c r="I249" i="27"/>
  <c r="I250" i="27"/>
  <c r="I251" i="27"/>
  <c r="I252" i="27"/>
  <c r="I253" i="27"/>
  <c r="I254" i="27"/>
  <c r="I255" i="27"/>
  <c r="I256" i="27"/>
  <c r="I257" i="27"/>
  <c r="I258" i="27"/>
  <c r="I259" i="27"/>
  <c r="I260" i="27"/>
  <c r="I261" i="27"/>
  <c r="I262" i="27"/>
  <c r="I263" i="27"/>
  <c r="I264" i="27"/>
  <c r="I265" i="27"/>
  <c r="I266" i="27"/>
  <c r="I267" i="27"/>
  <c r="I268" i="27"/>
  <c r="I269" i="27"/>
  <c r="I270" i="27"/>
  <c r="I271" i="27"/>
  <c r="I272" i="27"/>
  <c r="I273" i="27"/>
  <c r="I274" i="27"/>
  <c r="I275" i="27"/>
  <c r="I276" i="27"/>
  <c r="I277" i="27"/>
  <c r="I278" i="27"/>
  <c r="I279" i="27"/>
  <c r="I280" i="27"/>
  <c r="I281" i="27"/>
  <c r="I282" i="27"/>
  <c r="I283" i="27"/>
  <c r="I284" i="27"/>
  <c r="I285" i="27"/>
  <c r="I286" i="27"/>
  <c r="I287" i="27"/>
  <c r="I300" i="27"/>
  <c r="I1" i="27"/>
  <c r="G311" i="27"/>
  <c r="G310" i="2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F33F244-E9B7-4122-A4D1-14B60CF3AFBD}" keepAlive="1" name="Query - _Query ROSTER Active Members" description="Connection to the '_Query ROSTER Active Members' query in the workbook." type="5" refreshedVersion="7" background="1" saveData="1">
    <dbPr connection="Provider=Microsoft.Mashup.OleDb.1;Data Source=$Workbook$;Location=&quot;_Query ROSTER Active Members&quot;;Extended Properties=&quot;&quot;" command="SELECT * FROM [_Query ROSTER Active Members]"/>
  </connection>
  <connection id="2" xr16:uid="{730EBFCD-90FD-4F6E-B637-A3342417B670}" keepAlive="1" name="Query - _Query ROSTER Active Members (2)" description="Connection to the '_Query ROSTER Active Members (2)' query in the workbook." type="5" refreshedVersion="8" background="1" saveData="1">
    <dbPr connection="Provider=Microsoft.Mashup.OleDb.1;Data Source=$Workbook$;Location=&quot;_Query ROSTER Active Members (2)&quot;;Extended Properties=&quot;&quot;" command="SELECT * FROM [_Query ROSTER Active Members (2)]"/>
  </connection>
  <connection id="3" xr16:uid="{D24D1D59-0A2D-4479-83C2-02F47E345E7D}" keepAlive="1" name="Query - _Query ROSTER Active Members (3)" description="Connection to the '_Query ROSTER Active Members (3)' query in the workbook." type="5" refreshedVersion="8" background="1" saveData="1">
    <dbPr connection="Provider=Microsoft.Mashup.OleDb.1;Data Source=$Workbook$;Location=&quot;_Query ROSTER Active Members (3)&quot;;Extended Properties=&quot;&quot;" command="SELECT * FROM [_Query ROSTER Active Members (3)]"/>
  </connection>
  <connection id="4" xr16:uid="{20554D7D-242D-47E4-B30A-78EA6AB26BAB}" keepAlive="1" name="Query - _Query ROSTER Active Members (4)" description="Connection to the '_Query ROSTER Active Members (4)' query in the workbook." type="5" refreshedVersion="8" background="1" saveData="1">
    <dbPr connection="Provider=Microsoft.Mashup.OleDb.1;Data Source=$Workbook$;Location=&quot;_Query ROSTER Active Members (4)&quot;;Extended Properties=&quot;&quot;" command="SELECT * FROM [_Query ROSTER Active Members (4)]"/>
  </connection>
  <connection id="5" xr16:uid="{BF22693F-03C3-4A1B-91BA-3EA3F737084A}" keepAlive="1" name="Query - _Query ROSTER Active Members (5)" description="Connection to the '_Query ROSTER Active Members (5)' query in the workbook." type="5" refreshedVersion="8" background="1" saveData="1">
    <dbPr connection="Provider=Microsoft.Mashup.OleDb.1;Data Source=$Workbook$;Location=&quot;_Query ROSTER Active Members (5)&quot;;Extended Properties=&quot;&quot;" command="SELECT * FROM [_Query ROSTER Active Members (5)]"/>
  </connection>
  <connection id="6" xr16:uid="{943334A6-EA08-436D-BF7A-65DCCCE99C2A}" keepAlive="1" name="Query - _Query ROSTER Active Members (6)" description="Connection to the '_Query ROSTER Active Members (6)' query in the workbook." type="5" refreshedVersion="8" background="1" saveData="1">
    <dbPr connection="Provider=Microsoft.Mashup.OleDb.1;Data Source=$Workbook$;Location=&quot;_Query ROSTER Active Members (6)&quot;;Extended Properties=&quot;&quot;" command="SELECT * FROM [_Query ROSTER Active Members (6)]"/>
  </connection>
  <connection id="7" xr16:uid="{3256512D-CCC0-417D-B073-12175E5072EC}" keepAlive="1" name="Query - _Query ROSTER Active Members (7)" description="Connection to the '_Query ROSTER Active Members (7)' query in the workbook." type="5" refreshedVersion="8" background="1" saveData="1">
    <dbPr connection="Provider=Microsoft.Mashup.OleDb.1;Data Source=$Workbook$;Location=&quot;_Query ROSTER Active Members (7)&quot;;Extended Properties=&quot;&quot;" command="SELECT * FROM [_Query ROSTER Active Members (7)]"/>
  </connection>
  <connection id="8" xr16:uid="{7BF9F22E-A77F-4301-9F42-3907D3ABA5D3}" keepAlive="1" name="Query - _Query ROSTER Active Members (8)" description="Connection to the '_Query ROSTER Active Members (8)' query in the workbook." type="5" refreshedVersion="8" background="1" saveData="1">
    <dbPr connection="Provider=Microsoft.Mashup.OleDb.1;Data Source=$Workbook$;Location=&quot;_Query ROSTER Active Members (8)&quot;;Extended Properties=&quot;&quot;" command="SELECT * FROM [_Query ROSTER Active Members (8)]"/>
  </connection>
</connections>
</file>

<file path=xl/sharedStrings.xml><?xml version="1.0" encoding="utf-8"?>
<sst xmlns="http://schemas.openxmlformats.org/spreadsheetml/2006/main" count="26504" uniqueCount="3508">
  <si>
    <t>Last</t>
  </si>
  <si>
    <t>First</t>
  </si>
  <si>
    <t>Profession</t>
  </si>
  <si>
    <t>Street</t>
  </si>
  <si>
    <t>Town</t>
  </si>
  <si>
    <t>State</t>
  </si>
  <si>
    <t>Zip</t>
  </si>
  <si>
    <t>Phone</t>
  </si>
  <si>
    <t>Cell Phone</t>
  </si>
  <si>
    <t>Email</t>
  </si>
  <si>
    <t>Member Date</t>
  </si>
  <si>
    <t>DOB</t>
  </si>
  <si>
    <t>Abrahamsen</t>
  </si>
  <si>
    <t>John</t>
  </si>
  <si>
    <t>Banking</t>
  </si>
  <si>
    <t>759 Peach Tree Lane</t>
  </si>
  <si>
    <t>Franklin Lakes</t>
  </si>
  <si>
    <t>NJ</t>
  </si>
  <si>
    <t>201-739-8589</t>
  </si>
  <si>
    <t>Jack</t>
  </si>
  <si>
    <t>Pilot</t>
  </si>
  <si>
    <t>Pompton Plains</t>
  </si>
  <si>
    <t>Altamuro</t>
  </si>
  <si>
    <t>Engineer</t>
  </si>
  <si>
    <t>527 Spencer Drive</t>
  </si>
  <si>
    <t>Wyckoff</t>
  </si>
  <si>
    <t>201-445-0610</t>
  </si>
  <si>
    <t>201-321-8690</t>
  </si>
  <si>
    <t>faltamur@msn.com</t>
  </si>
  <si>
    <t>Altomare</t>
  </si>
  <si>
    <t>Sales</t>
  </si>
  <si>
    <t>9 Woodbury Lane</t>
  </si>
  <si>
    <t>Mahwah</t>
  </si>
  <si>
    <t>201-847-7571</t>
  </si>
  <si>
    <t>201-410-4712</t>
  </si>
  <si>
    <t>frank@altomare.us</t>
  </si>
  <si>
    <t>Management</t>
  </si>
  <si>
    <t>Dentist</t>
  </si>
  <si>
    <t>Ashkenazi</t>
  </si>
  <si>
    <t>Yuval</t>
  </si>
  <si>
    <t>Chemist</t>
  </si>
  <si>
    <t>501 Ramapo Valley Road</t>
  </si>
  <si>
    <t>Oakland</t>
  </si>
  <si>
    <t>201-337-8599</t>
  </si>
  <si>
    <t>Atieh</t>
  </si>
  <si>
    <t>James</t>
  </si>
  <si>
    <t>27 Grove St.</t>
  </si>
  <si>
    <t>201-315-5346</t>
  </si>
  <si>
    <t>atiehlj1@verizon.net</t>
  </si>
  <si>
    <t>Auer</t>
  </si>
  <si>
    <t>Bill</t>
  </si>
  <si>
    <t>Manager</t>
  </si>
  <si>
    <t>66 Whalen Ct.</t>
  </si>
  <si>
    <t>Westwood</t>
  </si>
  <si>
    <t>201-666-6460</t>
  </si>
  <si>
    <t>auerbill@gmail.com</t>
  </si>
  <si>
    <t>Robert</t>
  </si>
  <si>
    <t>Bach</t>
  </si>
  <si>
    <t>David</t>
  </si>
  <si>
    <t>Minister</t>
  </si>
  <si>
    <t>304 Voorhis Ave.</t>
  </si>
  <si>
    <t>201-891-7058</t>
  </si>
  <si>
    <t>revdjbach@optonline.net</t>
  </si>
  <si>
    <t>Balcerski</t>
  </si>
  <si>
    <t>William</t>
  </si>
  <si>
    <t>Lawyer</t>
  </si>
  <si>
    <t>8 Brittany Court</t>
  </si>
  <si>
    <t>Ramsey</t>
  </si>
  <si>
    <t>201-327-0668</t>
  </si>
  <si>
    <t>williambalcerski@gmail.com</t>
  </si>
  <si>
    <t>Baldino</t>
  </si>
  <si>
    <t>Sal</t>
  </si>
  <si>
    <t>MD</t>
  </si>
  <si>
    <t>140 Day Court</t>
  </si>
  <si>
    <t>201-891-5021</t>
  </si>
  <si>
    <t>201-248-5742</t>
  </si>
  <si>
    <t>Barbaris</t>
  </si>
  <si>
    <t>Attorney</t>
  </si>
  <si>
    <t>706 Peppercorn Lane</t>
  </si>
  <si>
    <t>201-891-2839</t>
  </si>
  <si>
    <t>eabarbaris@gmail.com</t>
  </si>
  <si>
    <t>Paramus</t>
  </si>
  <si>
    <t>Marketing</t>
  </si>
  <si>
    <t>Ridgewood</t>
  </si>
  <si>
    <t>Baumbach</t>
  </si>
  <si>
    <t>Educator</t>
  </si>
  <si>
    <t>326 Magnolia Avenue</t>
  </si>
  <si>
    <t>Hillsdale</t>
  </si>
  <si>
    <t>201-664-3325</t>
  </si>
  <si>
    <t>fasteddy60@yahoo.com</t>
  </si>
  <si>
    <t>Becan</t>
  </si>
  <si>
    <t>Donald</t>
  </si>
  <si>
    <t>Executive</t>
  </si>
  <si>
    <t>66 Helen Ave</t>
  </si>
  <si>
    <t>201-843-6051</t>
  </si>
  <si>
    <t>201-314-5132</t>
  </si>
  <si>
    <t>Waldwick</t>
  </si>
  <si>
    <t>Bellucci</t>
  </si>
  <si>
    <t>Charles</t>
  </si>
  <si>
    <t>Police</t>
  </si>
  <si>
    <t>326 Village Place</t>
  </si>
  <si>
    <t>201-655-0415</t>
  </si>
  <si>
    <t>c.j.Bellucci@gmail.com</t>
  </si>
  <si>
    <t>Bennett</t>
  </si>
  <si>
    <t>Harry</t>
  </si>
  <si>
    <t>47 Edgewood Avenue</t>
  </si>
  <si>
    <t>201-891-9527</t>
  </si>
  <si>
    <t>Berger</t>
  </si>
  <si>
    <t>201-847-0688</t>
  </si>
  <si>
    <t>201-741-9233</t>
  </si>
  <si>
    <t>rgb464@gmail.com</t>
  </si>
  <si>
    <t>Berkman</t>
  </si>
  <si>
    <t>Les</t>
  </si>
  <si>
    <t>Retail</t>
  </si>
  <si>
    <t>52 Ackerman Dr.</t>
  </si>
  <si>
    <t>201-445-9422</t>
  </si>
  <si>
    <t>lesberkman@gmail.com</t>
  </si>
  <si>
    <t>Bern</t>
  </si>
  <si>
    <t>Psychologist</t>
  </si>
  <si>
    <t>68 Charles Street</t>
  </si>
  <si>
    <t>Allendale</t>
  </si>
  <si>
    <t>201-327-8189</t>
  </si>
  <si>
    <t>EB7545@aol.com</t>
  </si>
  <si>
    <t>Bernarde</t>
  </si>
  <si>
    <t>Finance</t>
  </si>
  <si>
    <t>201-337-5238</t>
  </si>
  <si>
    <t>201-693-3997</t>
  </si>
  <si>
    <t>richbernarde@yahoo.com</t>
  </si>
  <si>
    <t>Bernhardt</t>
  </si>
  <si>
    <t>Education</t>
  </si>
  <si>
    <t>Upper Saddle River</t>
  </si>
  <si>
    <t>201-236-2957</t>
  </si>
  <si>
    <t>marcbernhardt@yahoo.com</t>
  </si>
  <si>
    <t>NY</t>
  </si>
  <si>
    <t>Bishop</t>
  </si>
  <si>
    <t>110 W Saddle River Rd.</t>
  </si>
  <si>
    <t>Saddle River</t>
  </si>
  <si>
    <t>201-934-7438</t>
  </si>
  <si>
    <t>jbishop110@msn.com</t>
  </si>
  <si>
    <t>Bissetta</t>
  </si>
  <si>
    <t>Bruno</t>
  </si>
  <si>
    <t>Finance Accounting</t>
  </si>
  <si>
    <t>553 Lee Court</t>
  </si>
  <si>
    <t>201-891-7567</t>
  </si>
  <si>
    <t>Richard</t>
  </si>
  <si>
    <t>Bouton</t>
  </si>
  <si>
    <t>Jay</t>
  </si>
  <si>
    <t>Sales Real Estate</t>
  </si>
  <si>
    <t>1276 Washington Ave.</t>
  </si>
  <si>
    <t>Washington Twp</t>
  </si>
  <si>
    <t>201-652-5404</t>
  </si>
  <si>
    <t>jaybouton@aol.com</t>
  </si>
  <si>
    <t>Bowman</t>
  </si>
  <si>
    <t>Computer</t>
  </si>
  <si>
    <t>400 Maple Hill Dr.</t>
  </si>
  <si>
    <t>Hackensack</t>
  </si>
  <si>
    <t>201-487-2649</t>
  </si>
  <si>
    <t>201-310-1812</t>
  </si>
  <si>
    <t>rabowman@verizon.net</t>
  </si>
  <si>
    <t>Herman</t>
  </si>
  <si>
    <t>Breckenridge</t>
  </si>
  <si>
    <t>Robert M.</t>
  </si>
  <si>
    <t>202 Fieldstone Terr.</t>
  </si>
  <si>
    <t>Brennan</t>
  </si>
  <si>
    <t>633 Maple Avenue</t>
  </si>
  <si>
    <t>201-891-1307</t>
  </si>
  <si>
    <t>brennan1040@optonline.net</t>
  </si>
  <si>
    <t>Brooks</t>
  </si>
  <si>
    <t>CPA</t>
  </si>
  <si>
    <t>507 Green Mountain Road</t>
  </si>
  <si>
    <t>201-760-1501</t>
  </si>
  <si>
    <t>granpadan12@gmail.com</t>
  </si>
  <si>
    <t>Lowell</t>
  </si>
  <si>
    <t>64 Edgewood Road</t>
  </si>
  <si>
    <t>201-327-6649</t>
  </si>
  <si>
    <t>lsnesbrooks@att.net</t>
  </si>
  <si>
    <t>Brown</t>
  </si>
  <si>
    <t>19 Stone Fence Road</t>
  </si>
  <si>
    <t>201-327-4391</t>
  </si>
  <si>
    <t>Michael</t>
  </si>
  <si>
    <t>Burleigh</t>
  </si>
  <si>
    <t>Sales Books</t>
  </si>
  <si>
    <t>681 Franklin Lakes Road</t>
  </si>
  <si>
    <t>201-762-3707</t>
  </si>
  <si>
    <t>kaetdave@yahoo.com</t>
  </si>
  <si>
    <t>Butler</t>
  </si>
  <si>
    <t>Tom</t>
  </si>
  <si>
    <t>Manager Banking</t>
  </si>
  <si>
    <t>38 Greenway</t>
  </si>
  <si>
    <t>201-934-8161</t>
  </si>
  <si>
    <t>201-452-6649</t>
  </si>
  <si>
    <t>tjbutler04@gmail.com</t>
  </si>
  <si>
    <t>Finance Bonds</t>
  </si>
  <si>
    <t>370 Spring Avenue</t>
  </si>
  <si>
    <t>201-447-5064</t>
  </si>
  <si>
    <t>wdb.byrnejr@verizon.net</t>
  </si>
  <si>
    <t>Caikowsky</t>
  </si>
  <si>
    <t>26 Donna Drive</t>
  </si>
  <si>
    <t>East Hanover</t>
  </si>
  <si>
    <t>973-599-1056</t>
  </si>
  <si>
    <t>973-462-8813</t>
  </si>
  <si>
    <t>johncaikowsky@optonline.net</t>
  </si>
  <si>
    <t>Frank</t>
  </si>
  <si>
    <t>Campi</t>
  </si>
  <si>
    <t>409A Bromley Place</t>
  </si>
  <si>
    <t>201-410-7781</t>
  </si>
  <si>
    <t>eightdavenport@gmail.com</t>
  </si>
  <si>
    <t>Cancelosi</t>
  </si>
  <si>
    <t>148 Island Road</t>
  </si>
  <si>
    <t>201-529-4328</t>
  </si>
  <si>
    <t>jvcancelosi@aol.com</t>
  </si>
  <si>
    <t>Cantwell</t>
  </si>
  <si>
    <t>420 Park Avenue</t>
  </si>
  <si>
    <t>Midland Park</t>
  </si>
  <si>
    <t>201-652-3167</t>
  </si>
  <si>
    <t>raymondcantwell@aol.com</t>
  </si>
  <si>
    <t>Cappello</t>
  </si>
  <si>
    <t>Guy</t>
  </si>
  <si>
    <t>371 Drake Road</t>
  </si>
  <si>
    <t>201-450-5366</t>
  </si>
  <si>
    <t>cappellojguy@gmail.com</t>
  </si>
  <si>
    <t>Casaprima</t>
  </si>
  <si>
    <t>Ramon</t>
  </si>
  <si>
    <t>201-891-3394</t>
  </si>
  <si>
    <t>ramon_casaprima@hotmail.com</t>
  </si>
  <si>
    <t>Casey</t>
  </si>
  <si>
    <t>34 Walsh Drive</t>
  </si>
  <si>
    <t>201-785-1393</t>
  </si>
  <si>
    <t>201-650-7257</t>
  </si>
  <si>
    <t>doncasey@optonline.net</t>
  </si>
  <si>
    <t>Cataldo</t>
  </si>
  <si>
    <t>Real Estate</t>
  </si>
  <si>
    <t>5 Adams Road</t>
  </si>
  <si>
    <t>201-825-7341</t>
  </si>
  <si>
    <t>acata10666@aol.com</t>
  </si>
  <si>
    <t>Catangay</t>
  </si>
  <si>
    <t>Cheeseman</t>
  </si>
  <si>
    <t>58 West Gate Rd.</t>
  </si>
  <si>
    <t>Suffern</t>
  </si>
  <si>
    <t>845-357-2988</t>
  </si>
  <si>
    <t>845-548-8496</t>
  </si>
  <si>
    <t>pcheese2005@hotmail.com</t>
  </si>
  <si>
    <t>Chucka</t>
  </si>
  <si>
    <t>789 McCoy Road</t>
  </si>
  <si>
    <t>201-337-0445</t>
  </si>
  <si>
    <t>DDChucka@aol.com</t>
  </si>
  <si>
    <t>Construction</t>
  </si>
  <si>
    <t>sales</t>
  </si>
  <si>
    <t>Clinton</t>
  </si>
  <si>
    <t>Joseph D.</t>
  </si>
  <si>
    <t>37 Moore Ave.</t>
  </si>
  <si>
    <t>201-447-2261</t>
  </si>
  <si>
    <t>bhagan185@aol.com</t>
  </si>
  <si>
    <t>Codispoti</t>
  </si>
  <si>
    <t>838 Ridgeview Way</t>
  </si>
  <si>
    <t>201-891-7553</t>
  </si>
  <si>
    <t>201-248-2258</t>
  </si>
  <si>
    <t>ajcmd@verizon.net</t>
  </si>
  <si>
    <t>Cohen</t>
  </si>
  <si>
    <t>Mark</t>
  </si>
  <si>
    <t>26 Winding Ridge</t>
  </si>
  <si>
    <t>mark.cohen6222@gmail.com</t>
  </si>
  <si>
    <t>Colaneri</t>
  </si>
  <si>
    <t>201-788-4325</t>
  </si>
  <si>
    <t>guycolaneri@gmail.com</t>
  </si>
  <si>
    <t>Coldon</t>
  </si>
  <si>
    <t>Al</t>
  </si>
  <si>
    <t>Sales Chemical</t>
  </si>
  <si>
    <t>34 Dante Place</t>
  </si>
  <si>
    <t>201-652-6921</t>
  </si>
  <si>
    <t>201-694-4434</t>
  </si>
  <si>
    <t>acoldon@optonline.net</t>
  </si>
  <si>
    <t>Conant</t>
  </si>
  <si>
    <t>Harold B.</t>
  </si>
  <si>
    <t>63 Stoney Ridge Road</t>
  </si>
  <si>
    <t>201-760-1628</t>
  </si>
  <si>
    <t>201-693-8240</t>
  </si>
  <si>
    <t>hbconant@aol.com</t>
  </si>
  <si>
    <t>Conforti</t>
  </si>
  <si>
    <t>Social Worker</t>
  </si>
  <si>
    <t>572 N. Central Ave.</t>
  </si>
  <si>
    <t>201-327-7062</t>
  </si>
  <si>
    <t>201-788-3933</t>
  </si>
  <si>
    <t>jlmmc1@verizon.net</t>
  </si>
  <si>
    <t>Connelly</t>
  </si>
  <si>
    <t>69 Friar Lane</t>
  </si>
  <si>
    <t>Clifton</t>
  </si>
  <si>
    <t>973-616-0755</t>
  </si>
  <si>
    <t>alconnelly7@gmail.com</t>
  </si>
  <si>
    <t>Cooper</t>
  </si>
  <si>
    <t>15 David Alan Way</t>
  </si>
  <si>
    <t>Montville</t>
  </si>
  <si>
    <t>908-907-1112</t>
  </si>
  <si>
    <t>dcoop1025@yahoo.com</t>
  </si>
  <si>
    <t>Corallo</t>
  </si>
  <si>
    <t>Chemical Engineer</t>
  </si>
  <si>
    <t>205 Washington Ave.</t>
  </si>
  <si>
    <t>Elmwood Park</t>
  </si>
  <si>
    <t>201-797-7120</t>
  </si>
  <si>
    <t>John J.</t>
  </si>
  <si>
    <t>Coyle</t>
  </si>
  <si>
    <t>612 D Sugarbush Cr.</t>
  </si>
  <si>
    <t>201-848-0014</t>
  </si>
  <si>
    <t>tejoeco@msn.com</t>
  </si>
  <si>
    <t>Crowley</t>
  </si>
  <si>
    <t>96 Worcester Dr.</t>
  </si>
  <si>
    <t>Wayne</t>
  </si>
  <si>
    <t>201-315-1949</t>
  </si>
  <si>
    <t>973-694-3088</t>
  </si>
  <si>
    <t>Hohokus</t>
  </si>
  <si>
    <t>dlcrowley96@gmail.com</t>
  </si>
  <si>
    <t>Electrican</t>
  </si>
  <si>
    <t>Danziger</t>
  </si>
  <si>
    <t>Howard</t>
  </si>
  <si>
    <t>473 Canterbury Dr</t>
  </si>
  <si>
    <t>201-768-8813</t>
  </si>
  <si>
    <t>201-889-7764</t>
  </si>
  <si>
    <t>howard@danzigers.org</t>
  </si>
  <si>
    <t>Dauer</t>
  </si>
  <si>
    <t>15 Birchwood Lane</t>
  </si>
  <si>
    <t>201-327-9247</t>
  </si>
  <si>
    <t>bobdauer@gmail.com</t>
  </si>
  <si>
    <t>Lawyer  Author</t>
  </si>
  <si>
    <t>12 North St.</t>
  </si>
  <si>
    <t>201-818-9106</t>
  </si>
  <si>
    <t>832-245-3142</t>
  </si>
  <si>
    <t>tedd27@aol.com</t>
  </si>
  <si>
    <t>Davidson</t>
  </si>
  <si>
    <t>201-337-0154</t>
  </si>
  <si>
    <t>26 Hampshire Road</t>
  </si>
  <si>
    <t>201-447-0256</t>
  </si>
  <si>
    <t>45 Huff Terrace</t>
  </si>
  <si>
    <t>Montvale</t>
  </si>
  <si>
    <t>201-391-8944</t>
  </si>
  <si>
    <t>kjdsr@optonline.net</t>
  </si>
  <si>
    <t>Delfico</t>
  </si>
  <si>
    <t>253 Beechwood Dr.</t>
  </si>
  <si>
    <t>201-265-8380</t>
  </si>
  <si>
    <t>Demby</t>
  </si>
  <si>
    <t>388 Carriage Lane</t>
  </si>
  <si>
    <t>201-891-5038</t>
  </si>
  <si>
    <t>ocudoc@optonline.net</t>
  </si>
  <si>
    <t>Desrosiers</t>
  </si>
  <si>
    <t>1220 Brittany Drive</t>
  </si>
  <si>
    <t>941-458-0898</t>
  </si>
  <si>
    <t>941-685-2175</t>
  </si>
  <si>
    <t>RTD1576@aol.com</t>
  </si>
  <si>
    <t>Devejian</t>
  </si>
  <si>
    <t>201-891-7392</t>
  </si>
  <si>
    <t>201-805-0869</t>
  </si>
  <si>
    <t>wizarded@verizon.net</t>
  </si>
  <si>
    <t>di Filippo</t>
  </si>
  <si>
    <t>Tony</t>
  </si>
  <si>
    <t>329 James Way</t>
  </si>
  <si>
    <t>201-891-3828</t>
  </si>
  <si>
    <t>tonydf@optimum.net</t>
  </si>
  <si>
    <t>113 Schindler Ct.</t>
  </si>
  <si>
    <t>Parsippany</t>
  </si>
  <si>
    <t>973-428-0431</t>
  </si>
  <si>
    <t>973-216-7028</t>
  </si>
  <si>
    <t>pattonyd@optonline.net</t>
  </si>
  <si>
    <t>Doenges</t>
  </si>
  <si>
    <t>Ryan</t>
  </si>
  <si>
    <t>542 Sherley Ave.</t>
  </si>
  <si>
    <t>201-891-8995</t>
  </si>
  <si>
    <t>ryanandann@aol.com</t>
  </si>
  <si>
    <t>Donohue</t>
  </si>
  <si>
    <t>16 Linden Road</t>
  </si>
  <si>
    <t>201-447-1232</t>
  </si>
  <si>
    <t>Douglas</t>
  </si>
  <si>
    <t>80 Frost Court</t>
  </si>
  <si>
    <t>201-891-1462</t>
  </si>
  <si>
    <t>bandb.douglas@verizon.net</t>
  </si>
  <si>
    <t>Dye</t>
  </si>
  <si>
    <t>Charles M.</t>
  </si>
  <si>
    <t>389 Atwood Place</t>
  </si>
  <si>
    <t>c.dye@verizon.net</t>
  </si>
  <si>
    <t>Fairbairn</t>
  </si>
  <si>
    <t>57 Harding Road</t>
  </si>
  <si>
    <t>201-891-2333</t>
  </si>
  <si>
    <t>wyvern51@aol.com</t>
  </si>
  <si>
    <t>Feldman</t>
  </si>
  <si>
    <t>Harvey</t>
  </si>
  <si>
    <t>2 Knollwoods</t>
  </si>
  <si>
    <t>201-962-8463</t>
  </si>
  <si>
    <t>harveyfnj@optonline.net</t>
  </si>
  <si>
    <t>Fern</t>
  </si>
  <si>
    <t>15 Van Mulen Street</t>
  </si>
  <si>
    <t>201-848-1530</t>
  </si>
  <si>
    <t>bobalu514@gmail.com</t>
  </si>
  <si>
    <t>Finn</t>
  </si>
  <si>
    <t>201-444-9360</t>
  </si>
  <si>
    <t>jpfinn2003@yahoo.com</t>
  </si>
  <si>
    <t>Fitzgerald</t>
  </si>
  <si>
    <t>117 MacLeish Court</t>
  </si>
  <si>
    <t>201-847-2090</t>
  </si>
  <si>
    <t>Fitzpatrick</t>
  </si>
  <si>
    <t>Foldessy</t>
  </si>
  <si>
    <t>Editor</t>
  </si>
  <si>
    <t>402 Paul Ave.</t>
  </si>
  <si>
    <t>201-327-5767</t>
  </si>
  <si>
    <t>201-889-2759</t>
  </si>
  <si>
    <t>foldessy@yahoo.com</t>
  </si>
  <si>
    <t>Forbes</t>
  </si>
  <si>
    <t>James C.</t>
  </si>
  <si>
    <t>151 Summit Avenue</t>
  </si>
  <si>
    <t>201-825-0523</t>
  </si>
  <si>
    <t>jcfpaint@aol.com</t>
  </si>
  <si>
    <t>Frech</t>
  </si>
  <si>
    <t>7 Tuxedo Court</t>
  </si>
  <si>
    <t>201-819-9455</t>
  </si>
  <si>
    <t>Walter</t>
  </si>
  <si>
    <t>Product Manager</t>
  </si>
  <si>
    <t>Freimuth</t>
  </si>
  <si>
    <t>413 A Bromley Place</t>
  </si>
  <si>
    <t>201-847-0415</t>
  </si>
  <si>
    <t>freimuth1@verizon.net</t>
  </si>
  <si>
    <t>Friedland</t>
  </si>
  <si>
    <t>Noel</t>
  </si>
  <si>
    <t>Medical</t>
  </si>
  <si>
    <t>7732 Montecito Pl.</t>
  </si>
  <si>
    <t>Delray Beach</t>
  </si>
  <si>
    <t>FL</t>
  </si>
  <si>
    <t>201-891-0830</t>
  </si>
  <si>
    <t>201-693-2245</t>
  </si>
  <si>
    <t>nrfriedland@icloud.com</t>
  </si>
  <si>
    <t>Frisco</t>
  </si>
  <si>
    <t>201-848-5595</t>
  </si>
  <si>
    <t>973-919-6704</t>
  </si>
  <si>
    <t>kenfrisco@aol.com</t>
  </si>
  <si>
    <t>Garcia</t>
  </si>
  <si>
    <t>Ray</t>
  </si>
  <si>
    <t>West Milford</t>
  </si>
  <si>
    <t>201-396-0694</t>
  </si>
  <si>
    <t>crgarcia@optonline.net</t>
  </si>
  <si>
    <t>Pharmacist</t>
  </si>
  <si>
    <t>Giardella</t>
  </si>
  <si>
    <t>959 Crystal Lake Terr.</t>
  </si>
  <si>
    <t>201-337-5660</t>
  </si>
  <si>
    <t>fgiardella@optonline.net</t>
  </si>
  <si>
    <t>Gilpatrick</t>
  </si>
  <si>
    <t>201-444-0568</t>
  </si>
  <si>
    <t>Giunta</t>
  </si>
  <si>
    <t>18 Hampshire Road</t>
  </si>
  <si>
    <t>201-652-0420</t>
  </si>
  <si>
    <t>JudGiu@msn.com</t>
  </si>
  <si>
    <t>Glassman</t>
  </si>
  <si>
    <t>55 Morley Drive</t>
  </si>
  <si>
    <t>646-675-5249</t>
  </si>
  <si>
    <t>robertglassman824@gmail.com</t>
  </si>
  <si>
    <t>Glick</t>
  </si>
  <si>
    <t>Barry</t>
  </si>
  <si>
    <t>731 Hickory Hill Rd.</t>
  </si>
  <si>
    <t>201-891-4528</t>
  </si>
  <si>
    <t>917-816-8126</t>
  </si>
  <si>
    <t>bglick18@gmail.com</t>
  </si>
  <si>
    <t>Glicksman</t>
  </si>
  <si>
    <t>Owner</t>
  </si>
  <si>
    <t>418 Carlton Rd.</t>
  </si>
  <si>
    <t>201-805-9069</t>
  </si>
  <si>
    <t>mikeglicksman@gmail.com</t>
  </si>
  <si>
    <t>Gluck</t>
  </si>
  <si>
    <t>Software</t>
  </si>
  <si>
    <t>7 Lower Trail</t>
  </si>
  <si>
    <t>201-337-0345</t>
  </si>
  <si>
    <t>201-312-0061</t>
  </si>
  <si>
    <t>rkgluck@mindspring.com</t>
  </si>
  <si>
    <t>Gornell</t>
  </si>
  <si>
    <t>12 Colonial Drive</t>
  </si>
  <si>
    <t>201-825-0865</t>
  </si>
  <si>
    <t>Gorski</t>
  </si>
  <si>
    <t>Vincent</t>
  </si>
  <si>
    <t>59 Grove Street</t>
  </si>
  <si>
    <t>201-444-1681</t>
  </si>
  <si>
    <t>vinmar59@aol.com</t>
  </si>
  <si>
    <t>Granowitz</t>
  </si>
  <si>
    <t>463 Paul Avenue</t>
  </si>
  <si>
    <t>201-410-3326</t>
  </si>
  <si>
    <t>jmg10@columbia.edu</t>
  </si>
  <si>
    <t>Groesbeck</t>
  </si>
  <si>
    <t>Emerson</t>
  </si>
  <si>
    <t>201-265-8876</t>
  </si>
  <si>
    <t>Guarneri</t>
  </si>
  <si>
    <t>201-847-1981</t>
  </si>
  <si>
    <t>lguarneri03@gmail.com</t>
  </si>
  <si>
    <t>Harris</t>
  </si>
  <si>
    <t>Robert C.</t>
  </si>
  <si>
    <t>110 Waldwick Ave.</t>
  </si>
  <si>
    <t>201-445-7248</t>
  </si>
  <si>
    <t>Hassan</t>
  </si>
  <si>
    <t>604 B Sugarbush Ct.</t>
  </si>
  <si>
    <t>201-321-4428</t>
  </si>
  <si>
    <t>hashomes@aol.com</t>
  </si>
  <si>
    <t>Heimberger</t>
  </si>
  <si>
    <t>Stan</t>
  </si>
  <si>
    <t>959 Dogwood Trail</t>
  </si>
  <si>
    <t>201-337-0235</t>
  </si>
  <si>
    <t>stanpub@verizon.net</t>
  </si>
  <si>
    <t>Heimburg</t>
  </si>
  <si>
    <t>7 Spruce Terrace</t>
  </si>
  <si>
    <t>973-896-9541</t>
  </si>
  <si>
    <t>Hennion</t>
  </si>
  <si>
    <t>Paul</t>
  </si>
  <si>
    <t>301 Sunset Blvd.</t>
  </si>
  <si>
    <t>201-891-4716</t>
  </si>
  <si>
    <t>Hensch</t>
  </si>
  <si>
    <t>Richard A.</t>
  </si>
  <si>
    <t>41 Appert Terrace</t>
  </si>
  <si>
    <t>201-891-1309</t>
  </si>
  <si>
    <t>jrhensch62@gmail.com</t>
  </si>
  <si>
    <t>Pharmacy</t>
  </si>
  <si>
    <t>452 A Bromley Place</t>
  </si>
  <si>
    <t>201-485-7941</t>
  </si>
  <si>
    <t>201-650-0046</t>
  </si>
  <si>
    <t>showard0686@optonline.net</t>
  </si>
  <si>
    <t>Hulit</t>
  </si>
  <si>
    <t>Gerald</t>
  </si>
  <si>
    <t>518 Birchtree Lane</t>
  </si>
  <si>
    <t>Oradell</t>
  </si>
  <si>
    <t>201-261-6714</t>
  </si>
  <si>
    <t>ghulit@verizon.net</t>
  </si>
  <si>
    <t>Ron</t>
  </si>
  <si>
    <t>Hyle</t>
  </si>
  <si>
    <t>1 Sandstone Road</t>
  </si>
  <si>
    <t>Westford</t>
  </si>
  <si>
    <t>MA</t>
  </si>
  <si>
    <t>973-692-5023</t>
  </si>
  <si>
    <t>k.hyle@verizon.net</t>
  </si>
  <si>
    <t>Infosino</t>
  </si>
  <si>
    <t>Joseph</t>
  </si>
  <si>
    <t>201-337-5442</t>
  </si>
  <si>
    <t>johndante1@optimum.net</t>
  </si>
  <si>
    <t>Ingrassia</t>
  </si>
  <si>
    <t>Eugene</t>
  </si>
  <si>
    <t>manager</t>
  </si>
  <si>
    <t>8 Tomahawk Drive</t>
  </si>
  <si>
    <t>973-248-6988</t>
  </si>
  <si>
    <t>eingrassia@alum.mit.edu</t>
  </si>
  <si>
    <t>Jacob</t>
  </si>
  <si>
    <t>donjacob@optonline.net</t>
  </si>
  <si>
    <t>Jager</t>
  </si>
  <si>
    <t>745 Oneida Trail</t>
  </si>
  <si>
    <t>201-891-4404</t>
  </si>
  <si>
    <t>gphunter4@optimum.net</t>
  </si>
  <si>
    <t>Jannuzzelli</t>
  </si>
  <si>
    <t>Joseph V.</t>
  </si>
  <si>
    <t>Jeffers</t>
  </si>
  <si>
    <t>Jim</t>
  </si>
  <si>
    <t>409 D Bromley Place</t>
  </si>
  <si>
    <t>201-891-9603</t>
  </si>
  <si>
    <t>jjef312dol@aol.com</t>
  </si>
  <si>
    <t>Joern</t>
  </si>
  <si>
    <t>363 Butternut Ave.</t>
  </si>
  <si>
    <t>201-491-7456</t>
  </si>
  <si>
    <t>stevejoern@gmail.com</t>
  </si>
  <si>
    <t>Jost</t>
  </si>
  <si>
    <t>1180 Belmont Ave</t>
  </si>
  <si>
    <t>973-427-0952</t>
  </si>
  <si>
    <t>862-249-5810</t>
  </si>
  <si>
    <t>howardshanti@yahoo.com</t>
  </si>
  <si>
    <t>Kadzban</t>
  </si>
  <si>
    <t>Andy</t>
  </si>
  <si>
    <t>591 Wyckoff Ave</t>
  </si>
  <si>
    <t>616-340-3984</t>
  </si>
  <si>
    <t>andyk@wyckoffreformed.org</t>
  </si>
  <si>
    <t>Kampschmidt</t>
  </si>
  <si>
    <t>228 Hidden Pond Path</t>
  </si>
  <si>
    <t>201-405-2043</t>
  </si>
  <si>
    <t>201-362-9977</t>
  </si>
  <si>
    <t>david@kampschmidt.net</t>
  </si>
  <si>
    <t>Kawamura</t>
  </si>
  <si>
    <t>George</t>
  </si>
  <si>
    <t>Architect</t>
  </si>
  <si>
    <t>575 Cresthaven Rd.</t>
  </si>
  <si>
    <t>201-891-1151</t>
  </si>
  <si>
    <t>jyojik@aol.com</t>
  </si>
  <si>
    <t>Keane</t>
  </si>
  <si>
    <t>Dennis</t>
  </si>
  <si>
    <t>482 Berkeley Drive</t>
  </si>
  <si>
    <t>201-891-3376</t>
  </si>
  <si>
    <t>bicden@aol.com</t>
  </si>
  <si>
    <t>Kelley</t>
  </si>
  <si>
    <t>Accounting</t>
  </si>
  <si>
    <t>Ringwood</t>
  </si>
  <si>
    <t>973-879-4590</t>
  </si>
  <si>
    <t>Kelly</t>
  </si>
  <si>
    <t>Kievit</t>
  </si>
  <si>
    <t>Plumber</t>
  </si>
  <si>
    <t>586 Campgaw Rd.</t>
  </si>
  <si>
    <t>201-825-0183</t>
  </si>
  <si>
    <t>dkievit@yahoo.com</t>
  </si>
  <si>
    <t>Kirkpatrick</t>
  </si>
  <si>
    <t>50 Pawnee Avenue</t>
  </si>
  <si>
    <t>201-337-5666</t>
  </si>
  <si>
    <t>Klein</t>
  </si>
  <si>
    <t>201-337-8399</t>
  </si>
  <si>
    <t>201-264-1654</t>
  </si>
  <si>
    <t>Kluthe</t>
  </si>
  <si>
    <t>Bob</t>
  </si>
  <si>
    <t>45 Krysch Lane</t>
  </si>
  <si>
    <t>201-891-4147</t>
  </si>
  <si>
    <t>Purchasing</t>
  </si>
  <si>
    <t>Kondrat</t>
  </si>
  <si>
    <t>Mike</t>
  </si>
  <si>
    <t>24 Beehive Court</t>
  </si>
  <si>
    <t>201-512-0275</t>
  </si>
  <si>
    <t>201-788-5332</t>
  </si>
  <si>
    <t>iggyk0510@yahoo.com</t>
  </si>
  <si>
    <t>Fair Lawn</t>
  </si>
  <si>
    <t>Kranz</t>
  </si>
  <si>
    <t>201-891-7762</t>
  </si>
  <si>
    <t>201-312-0560</t>
  </si>
  <si>
    <t>jckkbk@aol.com</t>
  </si>
  <si>
    <t>La Salvia</t>
  </si>
  <si>
    <t>80 Glasgow Terrace</t>
  </si>
  <si>
    <t>201-529-4784</t>
  </si>
  <si>
    <t>bobmarialasalvia@verizon.net</t>
  </si>
  <si>
    <t>LaBarbera</t>
  </si>
  <si>
    <t>Consulting</t>
  </si>
  <si>
    <t>8 Hillcrest Ave,</t>
  </si>
  <si>
    <t>561-222-1027</t>
  </si>
  <si>
    <t>dennis.labarbera@yahoo.com</t>
  </si>
  <si>
    <t>Lamela</t>
  </si>
  <si>
    <t>Joe</t>
  </si>
  <si>
    <t>108 E Saddle River Rd</t>
  </si>
  <si>
    <t>201-327-8137</t>
  </si>
  <si>
    <t>JHollyfarm@aol.com</t>
  </si>
  <si>
    <t>Lane</t>
  </si>
  <si>
    <t>201-739-1716</t>
  </si>
  <si>
    <t>rflane@gmail.com</t>
  </si>
  <si>
    <t>Leo</t>
  </si>
  <si>
    <t>201-891-4574</t>
  </si>
  <si>
    <t>845-263-5323</t>
  </si>
  <si>
    <t>william.m.leo@gmail.com</t>
  </si>
  <si>
    <t>Lesznik</t>
  </si>
  <si>
    <t>Gaspar</t>
  </si>
  <si>
    <t>747 Wyckoff Ave</t>
  </si>
  <si>
    <t>201-774-8608</t>
  </si>
  <si>
    <t>gaspar.lesznik@gmail.com</t>
  </si>
  <si>
    <t>Lewis</t>
  </si>
  <si>
    <t>Sales Management</t>
  </si>
  <si>
    <t>45 Walnut Street, W.</t>
  </si>
  <si>
    <t>201-891-5883</t>
  </si>
  <si>
    <t>Geolewis2@gmail.com</t>
  </si>
  <si>
    <t>Lubicich</t>
  </si>
  <si>
    <t>107 Suleski Court</t>
  </si>
  <si>
    <t>201-848-9027</t>
  </si>
  <si>
    <t>wlubicich@aol.com</t>
  </si>
  <si>
    <t>Luongo</t>
  </si>
  <si>
    <t>jcluongo@yahoo.com</t>
  </si>
  <si>
    <t>Luthi</t>
  </si>
  <si>
    <t>32 Ware Road</t>
  </si>
  <si>
    <t>201-327-2091</t>
  </si>
  <si>
    <t>ernst.luthi@verizon.net</t>
  </si>
  <si>
    <t>Lutzy</t>
  </si>
  <si>
    <t>201-874-5507</t>
  </si>
  <si>
    <t>lutzyone@gmail.com</t>
  </si>
  <si>
    <t>Lynch</t>
  </si>
  <si>
    <t>136 Momar Drive</t>
  </si>
  <si>
    <t>201-327-1457</t>
  </si>
  <si>
    <t>rathmore43@gmail.com</t>
  </si>
  <si>
    <t>Doug</t>
  </si>
  <si>
    <t>Macaluso</t>
  </si>
  <si>
    <t>201-483-7956</t>
  </si>
  <si>
    <t>201-566-8983</t>
  </si>
  <si>
    <t>macalusop@mail.montclair.edu</t>
  </si>
  <si>
    <t>Malcolm</t>
  </si>
  <si>
    <t>Interior design</t>
  </si>
  <si>
    <t>917 Laurie Lane</t>
  </si>
  <si>
    <t>201-848-7606</t>
  </si>
  <si>
    <t>dougmalcolm@optonline.net</t>
  </si>
  <si>
    <t>Mallen</t>
  </si>
  <si>
    <t>342 Calvin Court</t>
  </si>
  <si>
    <t>jamesdrum007@optonline.net</t>
  </si>
  <si>
    <t>Manganaro</t>
  </si>
  <si>
    <t>Ronald P.</t>
  </si>
  <si>
    <t>Engineer Construction</t>
  </si>
  <si>
    <t>23 Hidden Glen Rd.</t>
  </si>
  <si>
    <t>201-327-4859</t>
  </si>
  <si>
    <t>ronmango18@gmail.com</t>
  </si>
  <si>
    <t>Manobianco</t>
  </si>
  <si>
    <t>Newtown</t>
  </si>
  <si>
    <t>PA</t>
  </si>
  <si>
    <t>201-891-7185</t>
  </si>
  <si>
    <t>dommanobianco@verizon.net</t>
  </si>
  <si>
    <t>Engineer Civil</t>
  </si>
  <si>
    <t>Martin</t>
  </si>
  <si>
    <t>407 Ellis Pl.</t>
  </si>
  <si>
    <t>201-891-3185</t>
  </si>
  <si>
    <t>tommartin407@gmail.com</t>
  </si>
  <si>
    <t>Martini</t>
  </si>
  <si>
    <t>417 B Bromley Pl.</t>
  </si>
  <si>
    <t>Ralph</t>
  </si>
  <si>
    <t>Manager Construction</t>
  </si>
  <si>
    <t>Mastandrea</t>
  </si>
  <si>
    <t>256 Davidson Ave</t>
  </si>
  <si>
    <t>201-327-8832</t>
  </si>
  <si>
    <t>201-248-3833</t>
  </si>
  <si>
    <t>atmast256@yahoo.com</t>
  </si>
  <si>
    <t>Mastellon</t>
  </si>
  <si>
    <t>101 East Oak Street Unit G6</t>
  </si>
  <si>
    <t>201-447-1417</t>
  </si>
  <si>
    <t>wjm8666@gmail.com</t>
  </si>
  <si>
    <t>1 Lee Court</t>
  </si>
  <si>
    <t>201-445-2016</t>
  </si>
  <si>
    <t>jmgin196@aol.com</t>
  </si>
  <si>
    <t>McDonnell</t>
  </si>
  <si>
    <t>Thomas</t>
  </si>
  <si>
    <t>201-788-2549</t>
  </si>
  <si>
    <t>tmkm1@att.net</t>
  </si>
  <si>
    <t>Marty</t>
  </si>
  <si>
    <t>McGuirk</t>
  </si>
  <si>
    <t>55 White Pond Rd</t>
  </si>
  <si>
    <t>201-445-5729</t>
  </si>
  <si>
    <t>EPMcGJr@verizon.net</t>
  </si>
  <si>
    <t>Meighan</t>
  </si>
  <si>
    <t>201-891-4909</t>
  </si>
  <si>
    <t>joenmary6@aol.com</t>
  </si>
  <si>
    <t>Meloro</t>
  </si>
  <si>
    <t>Engineer Electrical</t>
  </si>
  <si>
    <t>500 D Aspen Lane</t>
  </si>
  <si>
    <t>201-560-0169</t>
  </si>
  <si>
    <t>tjmeloro@verizon.net</t>
  </si>
  <si>
    <t>Roy</t>
  </si>
  <si>
    <t>Fred</t>
  </si>
  <si>
    <t>Meyers</t>
  </si>
  <si>
    <t>300 Merrywood Drive</t>
  </si>
  <si>
    <t>201-891-9246</t>
  </si>
  <si>
    <t>bobbyinla@Aol.com</t>
  </si>
  <si>
    <t>Milcos</t>
  </si>
  <si>
    <t>2-A Ward Street</t>
  </si>
  <si>
    <t>845-357-3257</t>
  </si>
  <si>
    <t>vamilcos@yahoo.com</t>
  </si>
  <si>
    <t>Miller</t>
  </si>
  <si>
    <t>96 Logan Lane</t>
  </si>
  <si>
    <t>201-891-5734</t>
  </si>
  <si>
    <t>Mollica</t>
  </si>
  <si>
    <t>66 Evergreen St.</t>
  </si>
  <si>
    <t>201-251-0958</t>
  </si>
  <si>
    <t>vincentmollica@optonline.net</t>
  </si>
  <si>
    <t>Moriarty</t>
  </si>
  <si>
    <t>34 Hickory Road</t>
  </si>
  <si>
    <t>973-962-4765</t>
  </si>
  <si>
    <t>joem0525@optonline.net</t>
  </si>
  <si>
    <t>Murphy</t>
  </si>
  <si>
    <t>10 Dana Drive</t>
  </si>
  <si>
    <t>201-447-0921</t>
  </si>
  <si>
    <t>deltasp69@aol.com</t>
  </si>
  <si>
    <t>Arthur</t>
  </si>
  <si>
    <t>Nelson</t>
  </si>
  <si>
    <t>Nunziata</t>
  </si>
  <si>
    <t>201-825-9643</t>
  </si>
  <si>
    <t>201-988-6988</t>
  </si>
  <si>
    <t>jjnunziata@verizon.net</t>
  </si>
  <si>
    <t>Nusspickel</t>
  </si>
  <si>
    <t>ftnusspickel@aol.com</t>
  </si>
  <si>
    <t>Edward</t>
  </si>
  <si>
    <t>46 Franklin Turnpike</t>
  </si>
  <si>
    <t>201-818-4031</t>
  </si>
  <si>
    <t>ea8okeefe@yahoo.com</t>
  </si>
  <si>
    <t>Law</t>
  </si>
  <si>
    <t>Ohan</t>
  </si>
  <si>
    <t>8 Knollwood Drive</t>
  </si>
  <si>
    <t>201-825-0437</t>
  </si>
  <si>
    <t>551-427-1040</t>
  </si>
  <si>
    <t>samo993@verizon.net</t>
  </si>
  <si>
    <t>Panagides</t>
  </si>
  <si>
    <t>West Nyack</t>
  </si>
  <si>
    <t>845-629-0988</t>
  </si>
  <si>
    <t>jpanagides@yahoo.com</t>
  </si>
  <si>
    <t>Parascandola</t>
  </si>
  <si>
    <t>Louis</t>
  </si>
  <si>
    <t>709 Walnut Drive</t>
  </si>
  <si>
    <t>201-891-5543</t>
  </si>
  <si>
    <t>201-615-7309</t>
  </si>
  <si>
    <t>Pasquariello</t>
  </si>
  <si>
    <t>50 Warburton Ave.</t>
  </si>
  <si>
    <t>Hawthorne</t>
  </si>
  <si>
    <t>973-942-2423</t>
  </si>
  <si>
    <t>Rolan@Erols.com</t>
  </si>
  <si>
    <t>Patterson</t>
  </si>
  <si>
    <t>PGEORGE651@aol.com</t>
  </si>
  <si>
    <t>Paxos</t>
  </si>
  <si>
    <t>22 Algonquin Trail</t>
  </si>
  <si>
    <t>201-337-4220</t>
  </si>
  <si>
    <t>201-741-8860</t>
  </si>
  <si>
    <t>a57fury@aol.com</t>
  </si>
  <si>
    <t>Peck</t>
  </si>
  <si>
    <t>10 Boulevard</t>
  </si>
  <si>
    <t>Glen Rock</t>
  </si>
  <si>
    <t>201-447-1248</t>
  </si>
  <si>
    <t>stan_peck@verizon.net</t>
  </si>
  <si>
    <t>Perl</t>
  </si>
  <si>
    <t>Murray</t>
  </si>
  <si>
    <t>201-261-7276</t>
  </si>
  <si>
    <t>201-446-7357</t>
  </si>
  <si>
    <t>mdperl@gmail.com</t>
  </si>
  <si>
    <t>Pizzolato</t>
  </si>
  <si>
    <t>Victor</t>
  </si>
  <si>
    <t>Printer</t>
  </si>
  <si>
    <t>288 Barnstable Dr</t>
  </si>
  <si>
    <t>201-612-0038</t>
  </si>
  <si>
    <t>VictorPizzolato@aol.com</t>
  </si>
  <si>
    <t>Pullaro</t>
  </si>
  <si>
    <t>886 Ironlatch Road</t>
  </si>
  <si>
    <t>201-337-0018</t>
  </si>
  <si>
    <t>josephpullaro@hotmail.com</t>
  </si>
  <si>
    <t>Puppelo</t>
  </si>
  <si>
    <t>Vito</t>
  </si>
  <si>
    <t>201-857-3521</t>
  </si>
  <si>
    <t>917-517-1937</t>
  </si>
  <si>
    <t>Detvp@aol.com</t>
  </si>
  <si>
    <t>Putt</t>
  </si>
  <si>
    <t>208 Sterling Drive</t>
  </si>
  <si>
    <t>201-445-2590</t>
  </si>
  <si>
    <t>jim-putt@msn.com</t>
  </si>
  <si>
    <t>Quinn</t>
  </si>
  <si>
    <t>201-891-7979</t>
  </si>
  <si>
    <t>Radomsky</t>
  </si>
  <si>
    <t>5 Dow Ave.</t>
  </si>
  <si>
    <t>201-447-0613</t>
  </si>
  <si>
    <t>201-806-7840</t>
  </si>
  <si>
    <t>dowgrp@verizon.net</t>
  </si>
  <si>
    <t>Rajpurohit</t>
  </si>
  <si>
    <t>629 Grove St.</t>
  </si>
  <si>
    <t>201-652-5396</t>
  </si>
  <si>
    <t>Rakhlin</t>
  </si>
  <si>
    <t>512 Huntington Court</t>
  </si>
  <si>
    <t>201-689-9684</t>
  </si>
  <si>
    <t>201-417-6035</t>
  </si>
  <si>
    <t>migrakhlin@hotmail.com</t>
  </si>
  <si>
    <t>Randolph</t>
  </si>
  <si>
    <t>973-304-4613</t>
  </si>
  <si>
    <t>908-208-8831</t>
  </si>
  <si>
    <t>donandchris143@gmail.com</t>
  </si>
  <si>
    <t>Rebak</t>
  </si>
  <si>
    <t>820 Minsi Trail</t>
  </si>
  <si>
    <t>201-891-9205</t>
  </si>
  <si>
    <t>dougrebak@aol.com</t>
  </si>
  <si>
    <t>Rock</t>
  </si>
  <si>
    <t>Probation Officer</t>
  </si>
  <si>
    <t>36 Wanamaker Apt 201</t>
  </si>
  <si>
    <t>201-444-7089</t>
  </si>
  <si>
    <t>arock1315@aol.com</t>
  </si>
  <si>
    <t>Rodenberg</t>
  </si>
  <si>
    <t>61 Fairhaven Dr.</t>
  </si>
  <si>
    <t>201-652-2583</t>
  </si>
  <si>
    <t>Roppolo</t>
  </si>
  <si>
    <t>52 Apian Way</t>
  </si>
  <si>
    <t>Ormand Beach</t>
  </si>
  <si>
    <t>386-673-1058</t>
  </si>
  <si>
    <t>LRoppolo1929@msn.com</t>
  </si>
  <si>
    <t>Rush</t>
  </si>
  <si>
    <t>332 Meadowbrook Road</t>
  </si>
  <si>
    <t>201-891-5566</t>
  </si>
  <si>
    <t>wtrush@verizon.net</t>
  </si>
  <si>
    <t>Safina</t>
  </si>
  <si>
    <t>27 Manor Rd</t>
  </si>
  <si>
    <t>201-828-9040</t>
  </si>
  <si>
    <t>914-714-3438</t>
  </si>
  <si>
    <t>asafina@optonline.net</t>
  </si>
  <si>
    <t>Peter</t>
  </si>
  <si>
    <t>Samarro</t>
  </si>
  <si>
    <t>322 Sunset Boulevard</t>
  </si>
  <si>
    <t>Fsamarro@aol.com</t>
  </si>
  <si>
    <t>Sanchez</t>
  </si>
  <si>
    <t>Auto Sup</t>
  </si>
  <si>
    <t>7 Drake Drive</t>
  </si>
  <si>
    <t>201-666-4489</t>
  </si>
  <si>
    <t>jlsanc15@hotmail.com</t>
  </si>
  <si>
    <t>Sausville</t>
  </si>
  <si>
    <t>42 Hart Street</t>
  </si>
  <si>
    <t>201-327-4558</t>
  </si>
  <si>
    <t>adironpete@aol.com</t>
  </si>
  <si>
    <t>Savage</t>
  </si>
  <si>
    <t>AZ</t>
  </si>
  <si>
    <t>914-772-8772</t>
  </si>
  <si>
    <t>jvsavage730@gmail.com</t>
  </si>
  <si>
    <t>Schwager</t>
  </si>
  <si>
    <t>Steven</t>
  </si>
  <si>
    <t>14 Raeben Ave.</t>
  </si>
  <si>
    <t>201-337-3780</t>
  </si>
  <si>
    <t>steve822@aol.com</t>
  </si>
  <si>
    <t>Schweighardt</t>
  </si>
  <si>
    <t>Logistics</t>
  </si>
  <si>
    <t>14 Canton Road</t>
  </si>
  <si>
    <t>973-632-1058</t>
  </si>
  <si>
    <t>Scordato</t>
  </si>
  <si>
    <t>Restaurant</t>
  </si>
  <si>
    <t>227 Barnstable Dr.</t>
  </si>
  <si>
    <t>201-444-5633</t>
  </si>
  <si>
    <t>Setter</t>
  </si>
  <si>
    <t>Edgar</t>
  </si>
  <si>
    <t>684 High Mountain Rd</t>
  </si>
  <si>
    <t>blackdrum20@gmail.com</t>
  </si>
  <si>
    <t>Smith</t>
  </si>
  <si>
    <t>450 Manchester Way</t>
  </si>
  <si>
    <t>201-447-3216</t>
  </si>
  <si>
    <t>smitville4@aol.com</t>
  </si>
  <si>
    <t>Sneyers</t>
  </si>
  <si>
    <t>Rick</t>
  </si>
  <si>
    <t>675 Indian Rd.</t>
  </si>
  <si>
    <t>973-248-6625</t>
  </si>
  <si>
    <t>ricks1947@aol.com</t>
  </si>
  <si>
    <t>Srednicki</t>
  </si>
  <si>
    <t>348 Indian Trail Drive</t>
  </si>
  <si>
    <t>201-891-6247</t>
  </si>
  <si>
    <t>201-506-1043</t>
  </si>
  <si>
    <t>tjsrednicki@aol.com</t>
  </si>
  <si>
    <t>Steen</t>
  </si>
  <si>
    <t>201-891-5397</t>
  </si>
  <si>
    <t>Steffen</t>
  </si>
  <si>
    <t>waltsteffen2000@yahoo.com</t>
  </si>
  <si>
    <t>Steinberg</t>
  </si>
  <si>
    <t>201-891-6730</t>
  </si>
  <si>
    <t>201-739-4493</t>
  </si>
  <si>
    <t>fredsteinberg@optonline.net</t>
  </si>
  <si>
    <t>Strauss</t>
  </si>
  <si>
    <t>68 Chuckanut Dr.</t>
  </si>
  <si>
    <t>201-337-9416</t>
  </si>
  <si>
    <t>201-400-1501</t>
  </si>
  <si>
    <t>ris4u2@gmail.com</t>
  </si>
  <si>
    <t>Sullivan</t>
  </si>
  <si>
    <t>201-652-7230</t>
  </si>
  <si>
    <t>sulli5@aol.com</t>
  </si>
  <si>
    <t>Swist</t>
  </si>
  <si>
    <t>809 Iron Latch Rd.</t>
  </si>
  <si>
    <t>201-406-5626</t>
  </si>
  <si>
    <t>matrixps@prodigy.net</t>
  </si>
  <si>
    <t>Thaller</t>
  </si>
  <si>
    <t>476 Victor Way</t>
  </si>
  <si>
    <t>201-848-0678</t>
  </si>
  <si>
    <t>201-788-2358</t>
  </si>
  <si>
    <t>pat476@aol.com</t>
  </si>
  <si>
    <t>Theile</t>
  </si>
  <si>
    <t>3 Birchwood Lane</t>
  </si>
  <si>
    <t>201-825-7541</t>
  </si>
  <si>
    <t>Torraco</t>
  </si>
  <si>
    <t>201-847-0653</t>
  </si>
  <si>
    <t>rjt585@aol.com</t>
  </si>
  <si>
    <t>Tortorelli</t>
  </si>
  <si>
    <t>Manager Advertising</t>
  </si>
  <si>
    <t>39 Princeton Avenue</t>
  </si>
  <si>
    <t>201-447-3718</t>
  </si>
  <si>
    <t>carvince@aol.com</t>
  </si>
  <si>
    <t>Tracey</t>
  </si>
  <si>
    <t>375 Lawrence Court</t>
  </si>
  <si>
    <t>201-891-8198</t>
  </si>
  <si>
    <t>tdt375@gmail.com</t>
  </si>
  <si>
    <t>Traitz</t>
  </si>
  <si>
    <t>201-891-6534</t>
  </si>
  <si>
    <t>201-803-9966</t>
  </si>
  <si>
    <t>bobtraitz@gmail.com</t>
  </si>
  <si>
    <t>Trongone</t>
  </si>
  <si>
    <t>2101 Henry Court</t>
  </si>
  <si>
    <t>201-529-1219</t>
  </si>
  <si>
    <t>973-420-7070</t>
  </si>
  <si>
    <t>cat4deuces@Yahoo.com</t>
  </si>
  <si>
    <t>Tyls</t>
  </si>
  <si>
    <t>98 Ridgewald Avenue</t>
  </si>
  <si>
    <t>201-444-5149</t>
  </si>
  <si>
    <t>Mactyls@aol.com</t>
  </si>
  <si>
    <t>Valerio</t>
  </si>
  <si>
    <t>344 Valley Road</t>
  </si>
  <si>
    <t>River Edge</t>
  </si>
  <si>
    <t>201-262-8966</t>
  </si>
  <si>
    <t>201-394-2938</t>
  </si>
  <si>
    <t>marty@hyregulatory.com</t>
  </si>
  <si>
    <t>Verdone</t>
  </si>
  <si>
    <t>23 Manor Drive</t>
  </si>
  <si>
    <t>201-825-8819</t>
  </si>
  <si>
    <t>Voehl</t>
  </si>
  <si>
    <t>973-227-6981</t>
  </si>
  <si>
    <t>973-865-8705</t>
  </si>
  <si>
    <t>dcvoehl@yahoo.com</t>
  </si>
  <si>
    <t>Vogel</t>
  </si>
  <si>
    <t>551 Godwin Avenue</t>
  </si>
  <si>
    <t>201-612-2237</t>
  </si>
  <si>
    <t>howvog@outlook.com</t>
  </si>
  <si>
    <t>Voorhis</t>
  </si>
  <si>
    <t>Grandon</t>
  </si>
  <si>
    <t>47 Coles Ct.</t>
  </si>
  <si>
    <t>301-343-8041</t>
  </si>
  <si>
    <t>voorhisg@gmail.com</t>
  </si>
  <si>
    <t>Warner</t>
  </si>
  <si>
    <t>70 Dodge Court</t>
  </si>
  <si>
    <t>201-891-0910</t>
  </si>
  <si>
    <t>Lee_Marcia_W@hotmail.com</t>
  </si>
  <si>
    <t>Washburn</t>
  </si>
  <si>
    <t>Carver L.</t>
  </si>
  <si>
    <t>Technology</t>
  </si>
  <si>
    <t>28 Swiss Terrace</t>
  </si>
  <si>
    <t>973-694-3336</t>
  </si>
  <si>
    <t>clwashburn@verizon.net</t>
  </si>
  <si>
    <t>Wasserstein</t>
  </si>
  <si>
    <t>314 Freemans Lane</t>
  </si>
  <si>
    <t>201-847-0966</t>
  </si>
  <si>
    <t>917-951-3550</t>
  </si>
  <si>
    <t>Wasson</t>
  </si>
  <si>
    <t>14 Appert Terrace</t>
  </si>
  <si>
    <t>201-891-1873</t>
  </si>
  <si>
    <t>donwas@verizon.net</t>
  </si>
  <si>
    <t>Webb</t>
  </si>
  <si>
    <t>970 Pines Terrace</t>
  </si>
  <si>
    <t>201-337-7982</t>
  </si>
  <si>
    <t>201-788-9085</t>
  </si>
  <si>
    <t>Widmer</t>
  </si>
  <si>
    <t>Walter H.</t>
  </si>
  <si>
    <t>38 Hamilton Street</t>
  </si>
  <si>
    <t>201-562-8666</t>
  </si>
  <si>
    <t>Willen</t>
  </si>
  <si>
    <t>188 Grandview Lane</t>
  </si>
  <si>
    <t>201-825-9597</t>
  </si>
  <si>
    <t>hwillen@optonline.net</t>
  </si>
  <si>
    <t>Wolff</t>
  </si>
  <si>
    <t>92 Logan Lane</t>
  </si>
  <si>
    <t>201-891-4426</t>
  </si>
  <si>
    <t>wjoycemike@aol.com</t>
  </si>
  <si>
    <t>33 Richard Drive</t>
  </si>
  <si>
    <t>201-670-7417</t>
  </si>
  <si>
    <t>ted_wolff2001@yahoo.com</t>
  </si>
  <si>
    <t>Yampell</t>
  </si>
  <si>
    <t>244 Lincoln Ave</t>
  </si>
  <si>
    <t>201-652-9054</t>
  </si>
  <si>
    <t>rayampell@optonline.net</t>
  </si>
  <si>
    <t>Yandrasevich</t>
  </si>
  <si>
    <t>Dan</t>
  </si>
  <si>
    <t>201-337-5548</t>
  </si>
  <si>
    <t>Yu</t>
  </si>
  <si>
    <t>New Milford</t>
  </si>
  <si>
    <t>201-836-7977</t>
  </si>
  <si>
    <t>jmsyu@yahoo.com</t>
  </si>
  <si>
    <t>Yurasek</t>
  </si>
  <si>
    <t>Engineer Aerosapace</t>
  </si>
  <si>
    <t>136 Manito Avenue</t>
  </si>
  <si>
    <t>201-337-4433</t>
  </si>
  <si>
    <t>201-314-0258</t>
  </si>
  <si>
    <t>jyurasek@aol.com</t>
  </si>
  <si>
    <t>Zelhof</t>
  </si>
  <si>
    <t>Edmund</t>
  </si>
  <si>
    <t>40 Sparrowbush Rd.</t>
  </si>
  <si>
    <t>201-825-1464</t>
  </si>
  <si>
    <t>201-788-6932</t>
  </si>
  <si>
    <t>ezelhof@optonline.net</t>
  </si>
  <si>
    <t>Zuern</t>
  </si>
  <si>
    <t>201-891-0079</t>
  </si>
  <si>
    <t>rzuern@optimum.net</t>
  </si>
  <si>
    <t>Leonard</t>
  </si>
  <si>
    <t>53 Fromm Ct</t>
  </si>
  <si>
    <t>201-891-1807</t>
  </si>
  <si>
    <t>908-433-1438</t>
  </si>
  <si>
    <t>lennyzura@gmail.com</t>
  </si>
  <si>
    <t>Last Name</t>
  </si>
  <si>
    <t>First Name</t>
  </si>
  <si>
    <t>Ck Date</t>
  </si>
  <si>
    <t>Ck Number</t>
  </si>
  <si>
    <t>$ Amount</t>
  </si>
  <si>
    <t>Count</t>
  </si>
  <si>
    <t>Total Deposit</t>
  </si>
  <si>
    <t>Deposit #</t>
  </si>
  <si>
    <t>Dep #</t>
  </si>
  <si>
    <t>Date</t>
  </si>
  <si>
    <t>Total $</t>
  </si>
  <si>
    <t>Total Members</t>
  </si>
  <si>
    <t>Collections to date</t>
  </si>
  <si>
    <t>Jeff</t>
  </si>
  <si>
    <t>Allen</t>
  </si>
  <si>
    <t>Carmen</t>
  </si>
  <si>
    <t>DeSantis</t>
  </si>
  <si>
    <t>Peppard</t>
  </si>
  <si>
    <t>Reeder</t>
  </si>
  <si>
    <t>Comment</t>
  </si>
  <si>
    <t># Members</t>
  </si>
  <si>
    <t>17A</t>
  </si>
  <si>
    <t>Total Dues to date</t>
  </si>
  <si>
    <t>% Projected Dues</t>
  </si>
  <si>
    <t>Cumm. Members</t>
  </si>
  <si>
    <t>Maria</t>
  </si>
  <si>
    <t>Don Kirkpatrick</t>
  </si>
  <si>
    <t>Spouse</t>
  </si>
  <si>
    <t>Email Spouse</t>
  </si>
  <si>
    <t>Sponsor</t>
  </si>
  <si>
    <t>Patricia</t>
  </si>
  <si>
    <t>George Lewis</t>
  </si>
  <si>
    <t>Nancy</t>
  </si>
  <si>
    <t>Helen</t>
  </si>
  <si>
    <t>3396 Sandy Bay Circle</t>
  </si>
  <si>
    <t>St James</t>
  </si>
  <si>
    <t>NC</t>
  </si>
  <si>
    <t>201-321-5889</t>
  </si>
  <si>
    <t>Berta</t>
  </si>
  <si>
    <t>319 Ridgely Court</t>
  </si>
  <si>
    <t>Julie</t>
  </si>
  <si>
    <t>Joe Lamela</t>
  </si>
  <si>
    <t>Annette</t>
  </si>
  <si>
    <t>Marty McGonigle</t>
  </si>
  <si>
    <t>Angeline</t>
  </si>
  <si>
    <t>Jim Maroules</t>
  </si>
  <si>
    <t>Delores</t>
  </si>
  <si>
    <t>Lorraine</t>
  </si>
  <si>
    <t>Eugenia</t>
  </si>
  <si>
    <t>Mary</t>
  </si>
  <si>
    <t>Eleanor</t>
  </si>
  <si>
    <t>973-220-7698</t>
  </si>
  <si>
    <t>Carol</t>
  </si>
  <si>
    <t>Barbara</t>
  </si>
  <si>
    <t>maandpops2k@aol.com</t>
  </si>
  <si>
    <t>Nelly</t>
  </si>
  <si>
    <t>Ginger</t>
  </si>
  <si>
    <t>Catherine</t>
  </si>
  <si>
    <t>Sheila</t>
  </si>
  <si>
    <t>Lowell Brooks</t>
  </si>
  <si>
    <t>Joan</t>
  </si>
  <si>
    <t>Donald P.</t>
  </si>
  <si>
    <t>Shelma</t>
  </si>
  <si>
    <t>Dorothy</t>
  </si>
  <si>
    <t>Jane</t>
  </si>
  <si>
    <t>Pat</t>
  </si>
  <si>
    <t>Dolores</t>
  </si>
  <si>
    <t>dolores.steffen@gmail.com</t>
  </si>
  <si>
    <t>Emily</t>
  </si>
  <si>
    <t>ecoldon@optonline.net</t>
  </si>
  <si>
    <t>Gloria</t>
  </si>
  <si>
    <t>Dick Spezzano</t>
  </si>
  <si>
    <t>Rosemarie</t>
  </si>
  <si>
    <t>Judith</t>
  </si>
  <si>
    <t>Lynn</t>
  </si>
  <si>
    <t>Florette</t>
  </si>
  <si>
    <t>55 Benson Ave</t>
  </si>
  <si>
    <t>201-666-1179</t>
  </si>
  <si>
    <t>201-906-9904</t>
  </si>
  <si>
    <t>ronlynnhome@optonline.net</t>
  </si>
  <si>
    <t>Dan Brooks</t>
  </si>
  <si>
    <t>908-418-3468</t>
  </si>
  <si>
    <t>Mary Ann</t>
  </si>
  <si>
    <t>US Government</t>
  </si>
  <si>
    <t>Jamestfitzgerald@verizon.net</t>
  </si>
  <si>
    <t>Betty Ann</t>
  </si>
  <si>
    <t>201-965-4395</t>
  </si>
  <si>
    <t>bambout@aol.com</t>
  </si>
  <si>
    <t>Frances</t>
  </si>
  <si>
    <t>300 Willow Drive</t>
  </si>
  <si>
    <t>Lyda</t>
  </si>
  <si>
    <t>201-250-3600</t>
  </si>
  <si>
    <t>Janice</t>
  </si>
  <si>
    <t>Charlie Page</t>
  </si>
  <si>
    <t>Ron Miller</t>
  </si>
  <si>
    <t>June Ann</t>
  </si>
  <si>
    <t>Don Wasson</t>
  </si>
  <si>
    <t>Elaine</t>
  </si>
  <si>
    <t>hennionpaul@gmail.com</t>
  </si>
  <si>
    <t>Rima</t>
  </si>
  <si>
    <t>201-316-2961</t>
  </si>
  <si>
    <t>Ellen</t>
  </si>
  <si>
    <t>Roberta</t>
  </si>
  <si>
    <t>Mario Selveggi</t>
  </si>
  <si>
    <t>Rosalie</t>
  </si>
  <si>
    <t>rosalie.luthi@gmail.com</t>
  </si>
  <si>
    <t>Joseph Lux</t>
  </si>
  <si>
    <t>Ruth</t>
  </si>
  <si>
    <t>Alice</t>
  </si>
  <si>
    <t>Anne</t>
  </si>
  <si>
    <t>Credit Operations</t>
  </si>
  <si>
    <t>Ann</t>
  </si>
  <si>
    <t>Bob Dauer</t>
  </si>
  <si>
    <t>Bernadette</t>
  </si>
  <si>
    <t>Don Martin</t>
  </si>
  <si>
    <t>Bernice</t>
  </si>
  <si>
    <t>Quentin Wiest</t>
  </si>
  <si>
    <t>Maryann</t>
  </si>
  <si>
    <t>Joyce</t>
  </si>
  <si>
    <t>Chinitz</t>
  </si>
  <si>
    <t>Gladys</t>
  </si>
  <si>
    <t>632 Eastbrook Road</t>
  </si>
  <si>
    <t>201-447-2635</t>
  </si>
  <si>
    <t>201-925-8141</t>
  </si>
  <si>
    <t>gchinitz@gmail.com</t>
  </si>
  <si>
    <t>Walt Widmer</t>
  </si>
  <si>
    <t>Marge</t>
  </si>
  <si>
    <t>201-739-7046</t>
  </si>
  <si>
    <t>Van Dyke</t>
  </si>
  <si>
    <t>Betsy</t>
  </si>
  <si>
    <t>191 Momar Dr.</t>
  </si>
  <si>
    <t>201-327-4829</t>
  </si>
  <si>
    <t>bvandyke154@yahoo.com</t>
  </si>
  <si>
    <t>Tom Martin</t>
  </si>
  <si>
    <t>Sarah</t>
  </si>
  <si>
    <t>sallyzel@optonline.net</t>
  </si>
  <si>
    <t>Lee Warner</t>
  </si>
  <si>
    <t>201-446-3670</t>
  </si>
  <si>
    <t>Bill Foley</t>
  </si>
  <si>
    <t>cbishop110@msn.com</t>
  </si>
  <si>
    <t>Ross</t>
  </si>
  <si>
    <t>530 East 76th Street</t>
  </si>
  <si>
    <t>New York</t>
  </si>
  <si>
    <t>347-867-9231</t>
  </si>
  <si>
    <t>robcurtross@hotmail.com</t>
  </si>
  <si>
    <t>John Abrahamsen</t>
  </si>
  <si>
    <t>201-315-3730</t>
  </si>
  <si>
    <t>Ed Salvas</t>
  </si>
  <si>
    <t>Lillian</t>
  </si>
  <si>
    <t>Sales Computers</t>
  </si>
  <si>
    <t>201-759-3795</t>
  </si>
  <si>
    <t>regal4235@gmail.com</t>
  </si>
  <si>
    <t>Joe Guinta</t>
  </si>
  <si>
    <t>franklinlakescarol@gmail.com</t>
  </si>
  <si>
    <t>Speech Pathologist</t>
  </si>
  <si>
    <t>Engineer Mechanical</t>
  </si>
  <si>
    <t>201-314-4801</t>
  </si>
  <si>
    <t>Ralph.corco@gmail.com</t>
  </si>
  <si>
    <t>mairCorallo@gmail.com</t>
  </si>
  <si>
    <t>Susan</t>
  </si>
  <si>
    <t>wdb.byrnepat@verizon.net</t>
  </si>
  <si>
    <t>Jerry Hulit</t>
  </si>
  <si>
    <t>Linda</t>
  </si>
  <si>
    <t>jmhart37@optimum.net</t>
  </si>
  <si>
    <t>Cheryl</t>
  </si>
  <si>
    <t>Dennis Kievit</t>
  </si>
  <si>
    <t>Geraldine</t>
  </si>
  <si>
    <t>Paul Hennion</t>
  </si>
  <si>
    <t>Business Owner</t>
  </si>
  <si>
    <t>Chuck Dye</t>
  </si>
  <si>
    <t>Romy</t>
  </si>
  <si>
    <t>romykievit70@gmail.com</t>
  </si>
  <si>
    <t>Sue</t>
  </si>
  <si>
    <t>Fe</t>
  </si>
  <si>
    <t>201-394-4832</t>
  </si>
  <si>
    <t>pcata123@optimum.net</t>
  </si>
  <si>
    <t>Candy</t>
  </si>
  <si>
    <t>jsteenyarnguru@gmail.com</t>
  </si>
  <si>
    <t>Sachiko</t>
  </si>
  <si>
    <t>Insurance Executive</t>
  </si>
  <si>
    <t>201-675-4761</t>
  </si>
  <si>
    <t>Crush5@verizon.net</t>
  </si>
  <si>
    <t>Rosalind</t>
  </si>
  <si>
    <t>Miranda</t>
  </si>
  <si>
    <t>Frank  Nusspickel</t>
  </si>
  <si>
    <t>Marketing Sales</t>
  </si>
  <si>
    <t>Al Amato</t>
  </si>
  <si>
    <t>Christine</t>
  </si>
  <si>
    <t>Marcia</t>
  </si>
  <si>
    <t>Galluccio</t>
  </si>
  <si>
    <t>108 Ahnert Ave</t>
  </si>
  <si>
    <t>973-392-4802</t>
  </si>
  <si>
    <t>973-862-9041</t>
  </si>
  <si>
    <t>adolphjgalluccio@gmail.com</t>
  </si>
  <si>
    <t>Frank Samarro</t>
  </si>
  <si>
    <t>Gilda</t>
  </si>
  <si>
    <t>Joanne</t>
  </si>
  <si>
    <t>Roy Fagan</t>
  </si>
  <si>
    <t>Janet</t>
  </si>
  <si>
    <t>judysmithjs@gmail.com</t>
  </si>
  <si>
    <t>John Weingartner</t>
  </si>
  <si>
    <t>Diane</t>
  </si>
  <si>
    <t>Christa</t>
  </si>
  <si>
    <t>Bill Smith</t>
  </si>
  <si>
    <t>Terri</t>
  </si>
  <si>
    <t>Stevenson</t>
  </si>
  <si>
    <t>Katherine</t>
  </si>
  <si>
    <t>23 Bellgrove Drive</t>
  </si>
  <si>
    <t>201-818-5228</t>
  </si>
  <si>
    <t>201-615-1202</t>
  </si>
  <si>
    <t>robtstevenson@hotmail.com</t>
  </si>
  <si>
    <t>Carbone</t>
  </si>
  <si>
    <t>Eisia</t>
  </si>
  <si>
    <t>420 A Bromley Place</t>
  </si>
  <si>
    <t>becarbo@optonline.net</t>
  </si>
  <si>
    <t>Bob Stevenson</t>
  </si>
  <si>
    <t>Eileen</t>
  </si>
  <si>
    <t>Elizabeth</t>
  </si>
  <si>
    <t>Herb Umland</t>
  </si>
  <si>
    <t>Houlihan</t>
  </si>
  <si>
    <t>Jo</t>
  </si>
  <si>
    <t>212 N. Walnut St.</t>
  </si>
  <si>
    <t>201-444-0394</t>
  </si>
  <si>
    <t>edmho1939@gmail.com</t>
  </si>
  <si>
    <t>Bob Steveson</t>
  </si>
  <si>
    <t>arnco91@optonline.net</t>
  </si>
  <si>
    <t>Ralph Corallo</t>
  </si>
  <si>
    <t>Detective</t>
  </si>
  <si>
    <t>Nick Ciampi</t>
  </si>
  <si>
    <t>Wendy</t>
  </si>
  <si>
    <t>Lois</t>
  </si>
  <si>
    <t>Kathleen</t>
  </si>
  <si>
    <t>chathamgrp@aol.com</t>
  </si>
  <si>
    <t>wassers@optonline.net</t>
  </si>
  <si>
    <t>Robert Davidson</t>
  </si>
  <si>
    <t>mary_voehl@yahoo.com</t>
  </si>
  <si>
    <t>Doug Cooper</t>
  </si>
  <si>
    <t>Gray</t>
  </si>
  <si>
    <t>201-906-3359</t>
  </si>
  <si>
    <t>robertygray@verizon.net</t>
  </si>
  <si>
    <t>wcklein@aol.com</t>
  </si>
  <si>
    <t>Mark Cohen</t>
  </si>
  <si>
    <t>Osofsky</t>
  </si>
  <si>
    <t>426 Windham Court North</t>
  </si>
  <si>
    <t>201-891-3939</t>
  </si>
  <si>
    <t>201-310-8288</t>
  </si>
  <si>
    <t>hernanoso@aol.com</t>
  </si>
  <si>
    <t>Monica</t>
  </si>
  <si>
    <t>mgboo3@aol.com</t>
  </si>
  <si>
    <t>Bob Saletta</t>
  </si>
  <si>
    <t>585 Huckleberry Lane</t>
  </si>
  <si>
    <t>Frank Conte</t>
  </si>
  <si>
    <t>Candice</t>
  </si>
  <si>
    <t>candypax@aol.com</t>
  </si>
  <si>
    <t>Jerry Berlinger</t>
  </si>
  <si>
    <t>Rosemary</t>
  </si>
  <si>
    <t>rosemaryb@optonline.net</t>
  </si>
  <si>
    <t>Feneran</t>
  </si>
  <si>
    <t>Sally Ann</t>
  </si>
  <si>
    <t>Woodland Park</t>
  </si>
  <si>
    <t>917-927-9111</t>
  </si>
  <si>
    <t>feneran@hotmail.com</t>
  </si>
  <si>
    <t>Sandra</t>
  </si>
  <si>
    <t>S Klein</t>
  </si>
  <si>
    <t>JoAnn</t>
  </si>
  <si>
    <t>551-427-1223</t>
  </si>
  <si>
    <t>Don Watson</t>
  </si>
  <si>
    <t>emilyliz9@aol.com</t>
  </si>
  <si>
    <t>erry</t>
  </si>
  <si>
    <t>janice.bowman@verizon.net</t>
  </si>
  <si>
    <t>Henry Wasserstein</t>
  </si>
  <si>
    <t>Phyllis</t>
  </si>
  <si>
    <t>phyllisquinn@aol.com</t>
  </si>
  <si>
    <t>Beverly</t>
  </si>
  <si>
    <t>201-723-4404</t>
  </si>
  <si>
    <t>bevnjohn4@gmail.com</t>
  </si>
  <si>
    <t>Joe Kelly</t>
  </si>
  <si>
    <t>Pascal</t>
  </si>
  <si>
    <t>Maxine</t>
  </si>
  <si>
    <t>201-791-9526</t>
  </si>
  <si>
    <t>201-208-7191</t>
  </si>
  <si>
    <t>rickpas@optonline.net</t>
  </si>
  <si>
    <t>Ed Zelhof</t>
  </si>
  <si>
    <t>Carol Ann</t>
  </si>
  <si>
    <t>jparascandola@att.net</t>
  </si>
  <si>
    <t>carolparas@yahoo.com</t>
  </si>
  <si>
    <t>Chief Executive Officer</t>
  </si>
  <si>
    <t>Lagamma</t>
  </si>
  <si>
    <t>Quality Control</t>
  </si>
  <si>
    <t>206 Fox Hollow Road</t>
  </si>
  <si>
    <t>201-444-9161</t>
  </si>
  <si>
    <t>551-206-9092</t>
  </si>
  <si>
    <t>ralphvalue@aol.com</t>
  </si>
  <si>
    <t>Tony Delfico</t>
  </si>
  <si>
    <t>Andrea</t>
  </si>
  <si>
    <t>andreafoldessy@yahoo.com</t>
  </si>
  <si>
    <t>Paul Levin</t>
  </si>
  <si>
    <t>201-410-5774</t>
  </si>
  <si>
    <t>Ed Schlachman</t>
  </si>
  <si>
    <t>483 William Way North</t>
  </si>
  <si>
    <t>Vince Ciavarra</t>
  </si>
  <si>
    <t>Marcelle</t>
  </si>
  <si>
    <t>Mary Anne</t>
  </si>
  <si>
    <t>maamsir2@optonline.net</t>
  </si>
  <si>
    <t>Cindie</t>
  </si>
  <si>
    <t>Marsha</t>
  </si>
  <si>
    <t>msalvatore@live.com</t>
  </si>
  <si>
    <t>Mary Kay</t>
  </si>
  <si>
    <t>201-825-4970</t>
  </si>
  <si>
    <t>Debby</t>
  </si>
  <si>
    <t>900 Hilltop Terrace</t>
  </si>
  <si>
    <t>Frank Giardella</t>
  </si>
  <si>
    <t>Katharina</t>
  </si>
  <si>
    <t>Phil Silio</t>
  </si>
  <si>
    <t>Sabina</t>
  </si>
  <si>
    <t>Leona</t>
  </si>
  <si>
    <t>Adeline</t>
  </si>
  <si>
    <t>jimwebb970@gmail.com</t>
  </si>
  <si>
    <t>adelinewebb@gmail.com</t>
  </si>
  <si>
    <t>Donch</t>
  </si>
  <si>
    <t>605 Osio Lane</t>
  </si>
  <si>
    <t>201-376-8824</t>
  </si>
  <si>
    <t>Jim Webb</t>
  </si>
  <si>
    <t>Deaver</t>
  </si>
  <si>
    <t>23 Grist Mill Run</t>
  </si>
  <si>
    <t>201-666-2066</t>
  </si>
  <si>
    <t>jamesmdeaver@gmail.com</t>
  </si>
  <si>
    <t>Ed Wong</t>
  </si>
  <si>
    <t>Tim Tracey</t>
  </si>
  <si>
    <t>Kiyoko</t>
  </si>
  <si>
    <t>Dominic Manobianco</t>
  </si>
  <si>
    <t>Jack Di Piazza</t>
  </si>
  <si>
    <t>Lou Gaunari</t>
  </si>
  <si>
    <t>Real Estate Property Management</t>
  </si>
  <si>
    <t>pattydauer@gmail.com</t>
  </si>
  <si>
    <t>Fred Theile</t>
  </si>
  <si>
    <t>Software Management</t>
  </si>
  <si>
    <t>weathome@optonline.net</t>
  </si>
  <si>
    <t>Civil Engineer</t>
  </si>
  <si>
    <t>201-378-8378</t>
  </si>
  <si>
    <t>babeofblue@yahoo.com</t>
  </si>
  <si>
    <t>Joe Di Salvo</t>
  </si>
  <si>
    <t>201-337-7262</t>
  </si>
  <si>
    <t>swistann@yahoo.com</t>
  </si>
  <si>
    <t>Bob Davidson</t>
  </si>
  <si>
    <t>Jo-ann</t>
  </si>
  <si>
    <t>Oaklandman1943@gmail.com</t>
  </si>
  <si>
    <t>Dick Hensch</t>
  </si>
  <si>
    <t>201-264-6792</t>
  </si>
  <si>
    <t>dianerebak@aol.com</t>
  </si>
  <si>
    <t>Carolyn</t>
  </si>
  <si>
    <t>Sharon</t>
  </si>
  <si>
    <t>Organic Chemistry</t>
  </si>
  <si>
    <t>201-445-3586</t>
  </si>
  <si>
    <t>sglassman10@gmail.com</t>
  </si>
  <si>
    <t>Yessis</t>
  </si>
  <si>
    <t>180 Spruce Street</t>
  </si>
  <si>
    <t>201-281-5078</t>
  </si>
  <si>
    <t>johnyess9@yahoo.com</t>
  </si>
  <si>
    <t>201-560-8911</t>
  </si>
  <si>
    <t>becandonald071@gmail.com</t>
  </si>
  <si>
    <t>201-485-7889</t>
  </si>
  <si>
    <t>Tom Fitzpatrick</t>
  </si>
  <si>
    <t>Shanti</t>
  </si>
  <si>
    <t>Leung</t>
  </si>
  <si>
    <t>Ken</t>
  </si>
  <si>
    <t>Investment</t>
  </si>
  <si>
    <t>535 Roy Ave.</t>
  </si>
  <si>
    <t>Ridgefield</t>
  </si>
  <si>
    <t>917-841-8186</t>
  </si>
  <si>
    <t>7 Catawba Drive</t>
  </si>
  <si>
    <t>Bill Milcos</t>
  </si>
  <si>
    <t>Amelia</t>
  </si>
  <si>
    <t>Ed Mc Guirk</t>
  </si>
  <si>
    <t>Diana</t>
  </si>
  <si>
    <t>973-335-6117</t>
  </si>
  <si>
    <t>dcooper7@optonline.net</t>
  </si>
  <si>
    <t>James Webb</t>
  </si>
  <si>
    <t>Kath</t>
  </si>
  <si>
    <t>703 Sterling Drive</t>
  </si>
  <si>
    <t>Roslyn</t>
  </si>
  <si>
    <t>rozzz7@gmail.com</t>
  </si>
  <si>
    <t>Arlene</t>
  </si>
  <si>
    <t>201-803-1475</t>
  </si>
  <si>
    <t>Adrienne</t>
  </si>
  <si>
    <t>Judy</t>
  </si>
  <si>
    <t>Printing</t>
  </si>
  <si>
    <t>201-250-8030</t>
  </si>
  <si>
    <t>colanericarol@yahoo.com</t>
  </si>
  <si>
    <t>201-638-1138</t>
  </si>
  <si>
    <t>122 Vreeland Ct.</t>
  </si>
  <si>
    <t>201-819-4690</t>
  </si>
  <si>
    <t>dreeds179@gmail.com</t>
  </si>
  <si>
    <t>Hansa</t>
  </si>
  <si>
    <t>Karen</t>
  </si>
  <si>
    <t>Lucy</t>
  </si>
  <si>
    <t>Frank Nusspickel</t>
  </si>
  <si>
    <t>Publishing</t>
  </si>
  <si>
    <t>480-374-1640</t>
  </si>
  <si>
    <t>Arne Soderlund</t>
  </si>
  <si>
    <t>Toby</t>
  </si>
  <si>
    <t>Mehra</t>
  </si>
  <si>
    <t>Ashok</t>
  </si>
  <si>
    <t>132 N Monroe St</t>
  </si>
  <si>
    <t>201-697-7900</t>
  </si>
  <si>
    <t>amehra@mehraproperties.com</t>
  </si>
  <si>
    <t>Macdonald</t>
  </si>
  <si>
    <t>73 Valley Road</t>
  </si>
  <si>
    <t>201-652-8873</t>
  </si>
  <si>
    <t>mahawk21@hotmail.com</t>
  </si>
  <si>
    <t>Jeff Pfeffer</t>
  </si>
  <si>
    <t>Holly</t>
  </si>
  <si>
    <t>Peter Swist</t>
  </si>
  <si>
    <t>Joe Verdone</t>
  </si>
  <si>
    <t>Maureen</t>
  </si>
  <si>
    <t>201-926-4528</t>
  </si>
  <si>
    <t>roy_peppard@hotmail.com</t>
  </si>
  <si>
    <t>Moleski</t>
  </si>
  <si>
    <t>Alex</t>
  </si>
  <si>
    <t>2100 Linwood Ave apt 22 J</t>
  </si>
  <si>
    <t>Fort Lee</t>
  </si>
  <si>
    <t>201-741-4730</t>
  </si>
  <si>
    <t>amoleski1946@gmail.com</t>
  </si>
  <si>
    <t>John Paxos</t>
  </si>
  <si>
    <t>Rose</t>
  </si>
  <si>
    <t>rosebutler5@verizon.net</t>
  </si>
  <si>
    <t>John DeSantis</t>
  </si>
  <si>
    <t>Sara</t>
  </si>
  <si>
    <t>Regna</t>
  </si>
  <si>
    <t>41 Crest Rd.</t>
  </si>
  <si>
    <t>201-664-8935</t>
  </si>
  <si>
    <t>201-755-0810</t>
  </si>
  <si>
    <t>regna@uslasercorp.com</t>
  </si>
  <si>
    <t>Joe Coyle</t>
  </si>
  <si>
    <t>Beggio</t>
  </si>
  <si>
    <t>Financial</t>
  </si>
  <si>
    <t>51 Ackerman Ave</t>
  </si>
  <si>
    <t>201-825-7886</t>
  </si>
  <si>
    <t>Joseph Verdone</t>
  </si>
  <si>
    <t>Rita</t>
  </si>
  <si>
    <t>Marine Engineer</t>
  </si>
  <si>
    <t>ritabalwolff@yahoo.com</t>
  </si>
  <si>
    <t>Al Coldon</t>
  </si>
  <si>
    <t>Mihaela</t>
  </si>
  <si>
    <t>42 Canterbury Lane</t>
  </si>
  <si>
    <t>298 Country Club Road</t>
  </si>
  <si>
    <t>Lisa</t>
  </si>
  <si>
    <t>Virginia</t>
  </si>
  <si>
    <t>ginnykondrat@gmail.com</t>
  </si>
  <si>
    <t>Utility</t>
  </si>
  <si>
    <t>201-280-6766</t>
  </si>
  <si>
    <t>Pat McGuire</t>
  </si>
  <si>
    <t>Layfield</t>
  </si>
  <si>
    <t>Banker</t>
  </si>
  <si>
    <t>75 Elmwood Ave</t>
  </si>
  <si>
    <t>201-446-2821</t>
  </si>
  <si>
    <t>will.layfield@gmail.com</t>
  </si>
  <si>
    <t>calayfield@gmail.com</t>
  </si>
  <si>
    <t>Tom Butler</t>
  </si>
  <si>
    <t>Chris</t>
  </si>
  <si>
    <t>Peter Sausville</t>
  </si>
  <si>
    <t>Ramirez</t>
  </si>
  <si>
    <t>23 Maple Ave.</t>
  </si>
  <si>
    <t>201-248-7923</t>
  </si>
  <si>
    <t>jurame76@yahoo.com</t>
  </si>
  <si>
    <t>Janette</t>
  </si>
  <si>
    <t>Erika</t>
  </si>
  <si>
    <t>erikaglick@gmail.com</t>
  </si>
  <si>
    <t>John DeSantus</t>
  </si>
  <si>
    <t>Inna</t>
  </si>
  <si>
    <t>Weg</t>
  </si>
  <si>
    <t>Stuart</t>
  </si>
  <si>
    <t>Physician</t>
  </si>
  <si>
    <t>498 Island Way</t>
  </si>
  <si>
    <t>201-848-9344</t>
  </si>
  <si>
    <t>551-427-2398</t>
  </si>
  <si>
    <t>stuartlw@aol.com</t>
  </si>
  <si>
    <t>John Caikowsky</t>
  </si>
  <si>
    <t>Kathy</t>
  </si>
  <si>
    <t>Carlin</t>
  </si>
  <si>
    <t>88 Clinton Ave</t>
  </si>
  <si>
    <t>201-887-2803</t>
  </si>
  <si>
    <t>Lynne</t>
  </si>
  <si>
    <t>201-410-7593</t>
  </si>
  <si>
    <t>551-427-0725</t>
  </si>
  <si>
    <t>baileyluv96@aol.com</t>
  </si>
  <si>
    <t>Leslie</t>
  </si>
  <si>
    <t>Elloitt Bern</t>
  </si>
  <si>
    <t>Donna</t>
  </si>
  <si>
    <t>Robert Barker</t>
  </si>
  <si>
    <t>Laurie</t>
  </si>
  <si>
    <t>Mike Glickman</t>
  </si>
  <si>
    <t>pepc1107@aol.com</t>
  </si>
  <si>
    <t>John Campi</t>
  </si>
  <si>
    <t>Frank Nuspickle</t>
  </si>
  <si>
    <t>Paula</t>
  </si>
  <si>
    <t>Vincent Gorski</t>
  </si>
  <si>
    <t>Freud</t>
  </si>
  <si>
    <t>Insurance</t>
  </si>
  <si>
    <t>82 East Gramercy Pl.</t>
  </si>
  <si>
    <t>201-389-3808</t>
  </si>
  <si>
    <t>201-310-7797</t>
  </si>
  <si>
    <t>freud.Richard@aol.com</t>
  </si>
  <si>
    <t>Bob Druer</t>
  </si>
  <si>
    <t>Anne Marie</t>
  </si>
  <si>
    <t>heimburgr@yahoo.com</t>
  </si>
  <si>
    <t>Hilda</t>
  </si>
  <si>
    <t>201-981-1801</t>
  </si>
  <si>
    <t>bighil26@aol.com</t>
  </si>
  <si>
    <t>Terry Gilly</t>
  </si>
  <si>
    <t>Olejarz</t>
  </si>
  <si>
    <t>Engineering</t>
  </si>
  <si>
    <t>40 Deerfield Ln.</t>
  </si>
  <si>
    <t>201-887-6585</t>
  </si>
  <si>
    <t>rgolf359@yahoo.com</t>
  </si>
  <si>
    <t>Susie</t>
  </si>
  <si>
    <t>Jeannie</t>
  </si>
  <si>
    <t>Finkelstein</t>
  </si>
  <si>
    <t>Carole</t>
  </si>
  <si>
    <t>49 Academy Circle</t>
  </si>
  <si>
    <t>201-337-0247</t>
  </si>
  <si>
    <t>718-541-8406</t>
  </si>
  <si>
    <t>finkel8362@aol.com</t>
  </si>
  <si>
    <t>Cecilia</t>
  </si>
  <si>
    <t>Gail</t>
  </si>
  <si>
    <t>Maggie</t>
  </si>
  <si>
    <t>magreader@optonline.net</t>
  </si>
  <si>
    <t>Toth</t>
  </si>
  <si>
    <t>28 Eleron Pl.</t>
  </si>
  <si>
    <t>973-214-6765</t>
  </si>
  <si>
    <t>johntoth52@hotmail.com</t>
  </si>
  <si>
    <t>Rick Sneyers</t>
  </si>
  <si>
    <t>Pfeffer</t>
  </si>
  <si>
    <t>Helayne</t>
  </si>
  <si>
    <t>146 S. Van Dien</t>
  </si>
  <si>
    <t>646-584-9426</t>
  </si>
  <si>
    <t>jeffrey.pfeffer@gmail.com</t>
  </si>
  <si>
    <t>Scott Ferrer</t>
  </si>
  <si>
    <t>Van Lenten</t>
  </si>
  <si>
    <t>102 Walnut St.</t>
  </si>
  <si>
    <t>201-248-7207</t>
  </si>
  <si>
    <t>tomvanlenten@hotmail.com</t>
  </si>
  <si>
    <t>Weindler</t>
  </si>
  <si>
    <t>Marylyn</t>
  </si>
  <si>
    <t>214 Kemah Rd</t>
  </si>
  <si>
    <t>201-723-0007</t>
  </si>
  <si>
    <t>jpweindler@gmail.com</t>
  </si>
  <si>
    <t>Van Der Weert</t>
  </si>
  <si>
    <t>Neal</t>
  </si>
  <si>
    <t>Cathy</t>
  </si>
  <si>
    <t>123 Degray St</t>
  </si>
  <si>
    <t>201-264-2791</t>
  </si>
  <si>
    <t>vanselectric5@yahoo.com</t>
  </si>
  <si>
    <t>Tim Tracy</t>
  </si>
  <si>
    <t>donna@altomare.us</t>
  </si>
  <si>
    <t>Krieger</t>
  </si>
  <si>
    <t>201-925-3197</t>
  </si>
  <si>
    <t>gregg.krieger@gmail.com</t>
  </si>
  <si>
    <t>Mike Glicksman</t>
  </si>
  <si>
    <t>Petherbridge</t>
  </si>
  <si>
    <t>84 Lakeside Blvd</t>
  </si>
  <si>
    <t>201-674-5544</t>
  </si>
  <si>
    <t>rpetherb@gmail.com</t>
  </si>
  <si>
    <t>Scott</t>
  </si>
  <si>
    <t>23 Carlough Rd</t>
  </si>
  <si>
    <t>Samantha</t>
  </si>
  <si>
    <t>David Bach</t>
  </si>
  <si>
    <t>2022 Dues</t>
  </si>
  <si>
    <t>Activities Unlimited - 2022 Dues Summary</t>
  </si>
  <si>
    <t>N\A</t>
  </si>
  <si>
    <t>C. Koster donation</t>
  </si>
  <si>
    <t>Begly refund</t>
  </si>
  <si>
    <t>2022 Budget</t>
  </si>
  <si>
    <t>2021 Budget</t>
  </si>
  <si>
    <t>Prog</t>
  </si>
  <si>
    <t>Misc</t>
  </si>
  <si>
    <t>Rejoins</t>
  </si>
  <si>
    <t>O'Rourke</t>
  </si>
  <si>
    <t>Terrence</t>
  </si>
  <si>
    <t xml:space="preserve">Deposit Date </t>
  </si>
  <si>
    <t>Harold</t>
  </si>
  <si>
    <t>Christopher</t>
  </si>
  <si>
    <t>Spagnardi</t>
  </si>
  <si>
    <t>Watson</t>
  </si>
  <si>
    <t>Stroem</t>
  </si>
  <si>
    <t>Zietek</t>
  </si>
  <si>
    <t>Date Received</t>
  </si>
  <si>
    <t>Haegele</t>
  </si>
  <si>
    <t>Chuebon</t>
  </si>
  <si>
    <t>Raymond</t>
  </si>
  <si>
    <t>Anthony</t>
  </si>
  <si>
    <t>O'Keefe</t>
  </si>
  <si>
    <t>Ernest</t>
  </si>
  <si>
    <t>Jeremiah</t>
  </si>
  <si>
    <t>Frederick</t>
  </si>
  <si>
    <t>Timothy</t>
  </si>
  <si>
    <t>Cash</t>
  </si>
  <si>
    <t>Sam</t>
  </si>
  <si>
    <t>Kenneth</t>
  </si>
  <si>
    <t>Deposit    Date</t>
  </si>
  <si>
    <t>McGinnis</t>
  </si>
  <si>
    <t>Theodore</t>
  </si>
  <si>
    <t>Shaver</t>
  </si>
  <si>
    <t>Sterling</t>
  </si>
  <si>
    <t>Cornelius</t>
  </si>
  <si>
    <t>90 YOA Exempt</t>
  </si>
  <si>
    <t>COUNT</t>
  </si>
  <si>
    <t>TOTAL MEMBERS</t>
  </si>
  <si>
    <t xml:space="preserve"> </t>
  </si>
  <si>
    <t xml:space="preserve">   </t>
  </si>
  <si>
    <t>90 YOA</t>
  </si>
  <si>
    <t>Japko</t>
  </si>
  <si>
    <t>Burns</t>
  </si>
  <si>
    <t>Yurman</t>
  </si>
  <si>
    <t>Dues Paid</t>
  </si>
  <si>
    <t># payments</t>
  </si>
  <si>
    <t>total</t>
  </si>
  <si>
    <t>Alphabetic List</t>
  </si>
  <si>
    <t>TOTAL</t>
  </si>
  <si>
    <t>checks</t>
  </si>
  <si>
    <t>Total - Deposited Checks</t>
  </si>
  <si>
    <t>Add-Back-Refunds</t>
  </si>
  <si>
    <t>Rule 2:</t>
  </si>
  <si>
    <t>Rule 1</t>
  </si>
  <si>
    <t>Vitenson</t>
  </si>
  <si>
    <t>ID</t>
  </si>
  <si>
    <t>Bogdan</t>
  </si>
  <si>
    <t>201-913-6414</t>
  </si>
  <si>
    <t>rickbo56@gmail.com</t>
  </si>
  <si>
    <t>brown19sfr@gmail.com</t>
  </si>
  <si>
    <t>201-884-1044</t>
  </si>
  <si>
    <t>201-838-5221</t>
  </si>
  <si>
    <t>rcb@burnslaw.net</t>
  </si>
  <si>
    <t>201-652-4586</t>
  </si>
  <si>
    <t>201-562-7484</t>
  </si>
  <si>
    <t>rchuebon@yahoo.com</t>
  </si>
  <si>
    <t>Czelusta</t>
  </si>
  <si>
    <t>201-638-4378</t>
  </si>
  <si>
    <t>frankcz@optonline.net</t>
  </si>
  <si>
    <t>Dinolfo</t>
  </si>
  <si>
    <t>973-454-3253</t>
  </si>
  <si>
    <t>kdinolfo@aol.com</t>
  </si>
  <si>
    <t>201-669-9005</t>
  </si>
  <si>
    <t>fitzfamily5@gmail.com</t>
  </si>
  <si>
    <t>201-214-3585</t>
  </si>
  <si>
    <t>jackhaegele@optonline.net</t>
  </si>
  <si>
    <t>201-788-5516</t>
  </si>
  <si>
    <t>201-891-1782</t>
  </si>
  <si>
    <t>ken.leung44@gmail.com</t>
  </si>
  <si>
    <t>201-835-7737</t>
  </si>
  <si>
    <t>Dominick J.</t>
  </si>
  <si>
    <t>201-476-9368</t>
  </si>
  <si>
    <t>845-732-8248</t>
  </si>
  <si>
    <t>k-12Promo@optimum.net</t>
  </si>
  <si>
    <t>201-704-7000</t>
  </si>
  <si>
    <t>robert.spagnardi@gmail.com</t>
  </si>
  <si>
    <t>201-967-7950</t>
  </si>
  <si>
    <t>201-913-0439</t>
  </si>
  <si>
    <t>jbsterling@optonline.net</t>
  </si>
  <si>
    <t>201-327-8731</t>
  </si>
  <si>
    <t>201-921-5859</t>
  </si>
  <si>
    <t>rastroem33@gmail.com</t>
  </si>
  <si>
    <t>jv826v@optonline.net</t>
  </si>
  <si>
    <t>201-321-4702</t>
  </si>
  <si>
    <t>vitenson@optonline.net</t>
  </si>
  <si>
    <t>201-445-8132</t>
  </si>
  <si>
    <t>201-248-5438</t>
  </si>
  <si>
    <t>waty11@aol.com</t>
  </si>
  <si>
    <t>201-445-6982</t>
  </si>
  <si>
    <t>201-970-2909</t>
  </si>
  <si>
    <t>917-754-0541</t>
  </si>
  <si>
    <t>zstan9898@gmail.com</t>
  </si>
  <si>
    <t>two checks</t>
  </si>
  <si>
    <t>20 + 30</t>
  </si>
  <si>
    <t>Kamp.</t>
  </si>
  <si>
    <t>Schweigh.</t>
  </si>
  <si>
    <t>a.delfico</t>
  </si>
  <si>
    <t>Refunds.21</t>
  </si>
  <si>
    <t>544 Eagle Valley Road</t>
  </si>
  <si>
    <t>Refunds.22</t>
  </si>
  <si>
    <t>1.19.22</t>
  </si>
  <si>
    <t>s/b 310</t>
  </si>
  <si>
    <t>Levy</t>
  </si>
  <si>
    <t>Rosenbluth</t>
  </si>
  <si>
    <t>Bakian</t>
  </si>
  <si>
    <t>*</t>
  </si>
  <si>
    <t>TD Bank</t>
  </si>
  <si>
    <t>Campbell</t>
  </si>
  <si>
    <t>Hudson</t>
  </si>
  <si>
    <t>Rob</t>
  </si>
  <si>
    <t>Cinquina</t>
  </si>
  <si>
    <t>G.Hulit</t>
  </si>
  <si>
    <t>Add-Back4/16/22-Refund</t>
  </si>
  <si>
    <t>Silver</t>
  </si>
  <si>
    <t>Hodge</t>
  </si>
  <si>
    <t>Howes</t>
  </si>
  <si>
    <t>Love</t>
  </si>
  <si>
    <t>Filippone</t>
  </si>
  <si>
    <t>Active</t>
  </si>
  <si>
    <t>Associate</t>
  </si>
  <si>
    <t>07417</t>
  </si>
  <si>
    <t>jawtools@gmail.com</t>
  </si>
  <si>
    <t>07444</t>
  </si>
  <si>
    <t>07481</t>
  </si>
  <si>
    <t>07430</t>
  </si>
  <si>
    <t>Frank's email confirmed via text message by Donna</t>
  </si>
  <si>
    <t>07436</t>
  </si>
  <si>
    <t>07676</t>
  </si>
  <si>
    <t>Lily</t>
  </si>
  <si>
    <t>07675</t>
  </si>
  <si>
    <t>lilyheckard@gmail.com</t>
  </si>
  <si>
    <t>Axelrod</t>
  </si>
  <si>
    <t>Esther</t>
  </si>
  <si>
    <t>43 Hazy Gate Tr</t>
  </si>
  <si>
    <t>201-848-0362</t>
  </si>
  <si>
    <t>201-310-8085</t>
  </si>
  <si>
    <t>williamaxelrodbb@gmail.com</t>
  </si>
  <si>
    <t>esther.axelrod@gmail.com</t>
  </si>
  <si>
    <t>Gregg Kreiger</t>
  </si>
  <si>
    <t>97 Avondale Rd</t>
  </si>
  <si>
    <t>07450</t>
  </si>
  <si>
    <t>201-444-9336</t>
  </si>
  <si>
    <t>201-661-1714</t>
  </si>
  <si>
    <t>vbakian@yahoo.com</t>
  </si>
  <si>
    <t>07446</t>
  </si>
  <si>
    <t>scbaldino@gmail.com</t>
  </si>
  <si>
    <t>07642</t>
  </si>
  <si>
    <t>07652</t>
  </si>
  <si>
    <t>no computer</t>
  </si>
  <si>
    <t>464 George Place</t>
  </si>
  <si>
    <t>07401</t>
  </si>
  <si>
    <t>07458</t>
  </si>
  <si>
    <t>brubi33@hotmail.com</t>
  </si>
  <si>
    <t>Sales Manager</t>
  </si>
  <si>
    <t>45 Metro Vista Dr</t>
  </si>
  <si>
    <t>07506</t>
  </si>
  <si>
    <t>07601</t>
  </si>
  <si>
    <t>Phone not in service (201-891-1768)</t>
  </si>
  <si>
    <t>bdbrooks@optonline.net</t>
  </si>
  <si>
    <t>Chuck Brown</t>
  </si>
  <si>
    <t>Bobbi</t>
  </si>
  <si>
    <t>9 N Bayard Lane</t>
  </si>
  <si>
    <t>rjburns@burnsclan.org</t>
  </si>
  <si>
    <t>past president</t>
  </si>
  <si>
    <t>07936</t>
  </si>
  <si>
    <t>72 Forest Rd</t>
  </si>
  <si>
    <t>07452</t>
  </si>
  <si>
    <t>201-670-5640</t>
  </si>
  <si>
    <t>646-734-0151</t>
  </si>
  <si>
    <t>russcamp3@gmail.com</t>
  </si>
  <si>
    <t>barbaracampbell@hotmail.com</t>
  </si>
  <si>
    <t>Dave Voehl</t>
  </si>
  <si>
    <t>07432</t>
  </si>
  <si>
    <t>???? coachrbe@aol.com</t>
  </si>
  <si>
    <t>460 Broad Street</t>
  </si>
  <si>
    <t>Nashua</t>
  </si>
  <si>
    <t>NH</t>
  </si>
  <si>
    <t>03063</t>
  </si>
  <si>
    <t>10901</t>
  </si>
  <si>
    <t>Marilyn</t>
  </si>
  <si>
    <t>120 Central Avenue</t>
  </si>
  <si>
    <t>mchuebon@yahoo.com</t>
  </si>
  <si>
    <t>Rick Pascal</t>
  </si>
  <si>
    <t>Partner/Owner</t>
  </si>
  <si>
    <t>65 Anona Drive</t>
  </si>
  <si>
    <t>201-962-3220</t>
  </si>
  <si>
    <t>201-410-7433</t>
  </si>
  <si>
    <t>jimcin65@optonline.net</t>
  </si>
  <si>
    <t>judycinq@optonline.net</t>
  </si>
  <si>
    <t>Bob Stevenson, Ed Houlihan</t>
  </si>
  <si>
    <t>07463</t>
  </si>
  <si>
    <t>201-755-5100</t>
  </si>
  <si>
    <t>07013</t>
  </si>
  <si>
    <t>07045</t>
  </si>
  <si>
    <t>07407</t>
  </si>
  <si>
    <t>07470</t>
  </si>
  <si>
    <t>resigned</t>
  </si>
  <si>
    <t>269 Forest Glen Avenue</t>
  </si>
  <si>
    <t>jczelusta@optonline.net</t>
  </si>
  <si>
    <t>De Graw</t>
  </si>
  <si>
    <t>07645</t>
  </si>
  <si>
    <t>patriciat.11.10@gmail.com</t>
  </si>
  <si>
    <t>07054</t>
  </si>
  <si>
    <t>diiorgi@optonline.net</t>
  </si>
  <si>
    <t>1B Patton Terr</t>
  </si>
  <si>
    <t>Cedar Grove</t>
  </si>
  <si>
    <t>07009</t>
  </si>
  <si>
    <t>riadinolfo@aol.com</t>
  </si>
  <si>
    <t>07423</t>
  </si>
  <si>
    <t>Takes care of his wife</t>
  </si>
  <si>
    <t>3 Parkside Ter apt 2D</t>
  </si>
  <si>
    <t>07424</t>
  </si>
  <si>
    <t>doesn't want his photo in roster</t>
  </si>
  <si>
    <t>220 Chickasaw Trail</t>
  </si>
  <si>
    <t>201-891-7044</t>
  </si>
  <si>
    <t>201-931-6046</t>
  </si>
  <si>
    <t>flopper42@optonline.net</t>
  </si>
  <si>
    <t>thecat220@yahoo.com</t>
  </si>
  <si>
    <t>500 East Ridgewood Ave. Apt 8</t>
  </si>
  <si>
    <t>878 Iron Latch Rd</t>
  </si>
  <si>
    <t>Joe Pullaro</t>
  </si>
  <si>
    <t>Hobbyist</t>
  </si>
  <si>
    <t>07508</t>
  </si>
  <si>
    <t>wjfrech@gmail.com</t>
  </si>
  <si>
    <t>33446</t>
  </si>
  <si>
    <t>10 Silver Rock Way</t>
  </si>
  <si>
    <t>30 Cherbourg Drive</t>
  </si>
  <si>
    <t>07480</t>
  </si>
  <si>
    <t>also uses Celestino Garcia</t>
  </si>
  <si>
    <t>299 Sicomac Ave Apt 1217</t>
  </si>
  <si>
    <t>jhgilpat@gmail.com</t>
  </si>
  <si>
    <t>8 MacMillan Court</t>
  </si>
  <si>
    <t>150 Jordan Rd.</t>
  </si>
  <si>
    <t>07630</t>
  </si>
  <si>
    <t>rpg@groesbeckim.com</t>
  </si>
  <si>
    <t>239 Navajo Drive</t>
  </si>
  <si>
    <t>lindaeheimburg@gmail.com</t>
  </si>
  <si>
    <t>3 Minsi Place</t>
  </si>
  <si>
    <t>201-669-2198</t>
  </si>
  <si>
    <t>Executive CEO</t>
  </si>
  <si>
    <t>299 Sicomac Ave #4117</t>
  </si>
  <si>
    <t>828-606-4041</t>
  </si>
  <si>
    <t>twostory88@gmail.com</t>
  </si>
  <si>
    <t>maryhaoes42@gmail.com</t>
  </si>
  <si>
    <t>Hans Sammer</t>
  </si>
  <si>
    <t>43 Hunter Rd South</t>
  </si>
  <si>
    <t>North Haledon</t>
  </si>
  <si>
    <t>201-254-4990</t>
  </si>
  <si>
    <t>timhud31@aol.com</t>
  </si>
  <si>
    <t>joahud@aol.com</t>
  </si>
  <si>
    <t>07649</t>
  </si>
  <si>
    <t>01886</t>
  </si>
  <si>
    <t>17 Pine Crest Drive</t>
  </si>
  <si>
    <t>428 B Bromley Pl.</t>
  </si>
  <si>
    <t>no phone service</t>
  </si>
  <si>
    <t>1A Meadow Ln</t>
  </si>
  <si>
    <t>07012</t>
  </si>
  <si>
    <t>Actuarial Consultant</t>
  </si>
  <si>
    <t>15 Sturbridge Drive</t>
  </si>
  <si>
    <t>lisajapko@gmail.com</t>
  </si>
  <si>
    <t>Gaspar Lesznik and Marc Bernhardt</t>
  </si>
  <si>
    <t>AU PASTOR does not pay dues</t>
  </si>
  <si>
    <t>19 Serpentine Road</t>
  </si>
  <si>
    <t>07456</t>
  </si>
  <si>
    <t>krysch45@gmail.com</t>
  </si>
  <si>
    <t>757 Butternut Drive</t>
  </si>
  <si>
    <t>Just bought new house, interested in AU, will come</t>
  </si>
  <si>
    <t>joankrieger@gmail.com</t>
  </si>
  <si>
    <t>roejag@aol.com</t>
  </si>
  <si>
    <t>289 Sunset Blvd.</t>
  </si>
  <si>
    <t>07657</t>
  </si>
  <si>
    <t>Florist</t>
  </si>
  <si>
    <t>22-4 Tamaron Drive</t>
  </si>
  <si>
    <t>201-857-0994</t>
  </si>
  <si>
    <t>201-788-1155</t>
  </si>
  <si>
    <t>leonardlevy33@gmail.com</t>
  </si>
  <si>
    <t>jolewis45w@gmail.com</t>
  </si>
  <si>
    <t>Communications</t>
  </si>
  <si>
    <t>645 Mountain Ave</t>
  </si>
  <si>
    <t>201-206-7379</t>
  </si>
  <si>
    <t>doclove417@gmail.com</t>
  </si>
  <si>
    <t>donnal0227@yahoo.com</t>
  </si>
  <si>
    <t>Bill Frech Stephen Klein</t>
  </si>
  <si>
    <t>joan0578@gmail.com</t>
  </si>
  <si>
    <t>556 Colonial Rd. Apt 305</t>
  </si>
  <si>
    <t>18940</t>
  </si>
  <si>
    <t>mpmantini@optonline.net email rejected 10/14/21 Phone not in service-201-847-8220</t>
  </si>
  <si>
    <t>600 A Sugarbush Ct</t>
  </si>
  <si>
    <t>07410</t>
  </si>
  <si>
    <t>431 Drury Lane</t>
  </si>
  <si>
    <t>201-306-5576</t>
  </si>
  <si>
    <t>kgmiller@me.com</t>
  </si>
  <si>
    <t>lisamiller3@me.com</t>
  </si>
  <si>
    <t>07024</t>
  </si>
  <si>
    <t>no clubs of interest, nor does he come to meetings. Was not a good conversation</t>
  </si>
  <si>
    <t>608 B Sugarbush St.</t>
  </si>
  <si>
    <t>201-739-5773</t>
  </si>
  <si>
    <t>Self Employed</t>
  </si>
  <si>
    <t>45 Maltbie Ave. Apt 8-B</t>
  </si>
  <si>
    <t>10994</t>
  </si>
  <si>
    <t>38-35 Brookside Ave.</t>
  </si>
  <si>
    <t>28461</t>
  </si>
  <si>
    <t>Moved to his daughter's in  North Carolina</t>
  </si>
  <si>
    <t>14 Madison Court</t>
  </si>
  <si>
    <t>187 Paterson Ave Apt 310</t>
  </si>
  <si>
    <t>234 Barnstable Drive</t>
  </si>
  <si>
    <t>143 N Haledon Ave. #1</t>
  </si>
  <si>
    <t>belongs to short hikers, science club, comes to some monthly meetings</t>
  </si>
  <si>
    <t>not interested in attending clubs, come to some meetings and functions, ITC lunch</t>
  </si>
  <si>
    <t>32174</t>
  </si>
  <si>
    <t>275 Doremus Avenue</t>
  </si>
  <si>
    <t>201-657-4444</t>
  </si>
  <si>
    <t>rosenbluth4u@aol.com</t>
  </si>
  <si>
    <t>wesroses@aol.com</t>
  </si>
  <si>
    <t>10021</t>
  </si>
  <si>
    <t>jmsafina@gmail.com</t>
  </si>
  <si>
    <t>Phone # no longer in service 201-845-7889</t>
  </si>
  <si>
    <t>9227 E. Rocky Lake Dr.</t>
  </si>
  <si>
    <t>Sun Lakes</t>
  </si>
  <si>
    <t>85248</t>
  </si>
  <si>
    <t>Has had health issues, came to AU Luncheon - no computer</t>
  </si>
  <si>
    <t>Florida no phone service (386-427-9146)</t>
  </si>
  <si>
    <t>Linnea</t>
  </si>
  <si>
    <t>Tuxedo Park</t>
  </si>
  <si>
    <t>10987</t>
  </si>
  <si>
    <t>845-753-2024</t>
  </si>
  <si>
    <t>LINNTWIN1@JUNO.COM</t>
  </si>
  <si>
    <t>18 Timberline Lane</t>
  </si>
  <si>
    <t>201-925-0040</t>
  </si>
  <si>
    <t>hsilver1@gmail.com</t>
  </si>
  <si>
    <t>nwsilver1@gmail.com</t>
  </si>
  <si>
    <t>Greg Krieger</t>
  </si>
  <si>
    <t>Manufacturing</t>
  </si>
  <si>
    <t>53 Schindler Ct.</t>
  </si>
  <si>
    <t>Tony Dijorgi</t>
  </si>
  <si>
    <t>523 Curran Place</t>
  </si>
  <si>
    <t>no phone service (201-891-3934)</t>
  </si>
  <si>
    <t>242 Navajo Dr.</t>
  </si>
  <si>
    <t>287 Merritt Drive</t>
  </si>
  <si>
    <t>sheilasterling@gmail.com</t>
  </si>
  <si>
    <t>member 1066 "Rob" is a different person than 993</t>
  </si>
  <si>
    <t>585 Hoover Avenue</t>
  </si>
  <si>
    <t>201-666-4495</t>
  </si>
  <si>
    <t>201-819-0172</t>
  </si>
  <si>
    <t>rstevenson88@optimum.net</t>
  </si>
  <si>
    <t>epcs585@gmail.com</t>
  </si>
  <si>
    <t>John Murphy</t>
  </si>
  <si>
    <t>142 Indian Hollow Ct.</t>
  </si>
  <si>
    <t>Manager Investments</t>
  </si>
  <si>
    <t>335 E. Ridgewood Ave. Apt 2K</t>
  </si>
  <si>
    <t>goes by Neil sometimes</t>
  </si>
  <si>
    <t>Fredtheile@gmail.com</t>
  </si>
  <si>
    <t>331 Blue Hill Terr.</t>
  </si>
  <si>
    <t>07661</t>
  </si>
  <si>
    <t>holly@hyregulatory.com</t>
  </si>
  <si>
    <t>210 Chickasaw Trail</t>
  </si>
  <si>
    <t>loisvitenson@yahoo.com</t>
  </si>
  <si>
    <t>John Bishop,Henry Wasserstein</t>
  </si>
  <si>
    <t>69 Independence Way</t>
  </si>
  <si>
    <t>Morristown</t>
  </si>
  <si>
    <t>07960</t>
  </si>
  <si>
    <t>gvoorhis@optonline.net</t>
  </si>
  <si>
    <t>Advertising</t>
  </si>
  <si>
    <t>312 Four Seasons Lane</t>
  </si>
  <si>
    <t>201-652-6754</t>
  </si>
  <si>
    <t>201-406-3776</t>
  </si>
  <si>
    <t>jawarner@optonline.net</t>
  </si>
  <si>
    <t>Jim Cinquina</t>
  </si>
  <si>
    <t>margie1x@gmail.com</t>
  </si>
  <si>
    <t>Margaret</t>
  </si>
  <si>
    <t>300 Highland Ave</t>
  </si>
  <si>
    <t>watzonator@aol.com</t>
  </si>
  <si>
    <t>WalterHWidmer@gmail.com</t>
  </si>
  <si>
    <t>1 Ramapo Park</t>
  </si>
  <si>
    <t>07646</t>
  </si>
  <si>
    <t>Science Chairman</t>
  </si>
  <si>
    <t>Transportation</t>
  </si>
  <si>
    <t>326 Wyckoff Ave</t>
  </si>
  <si>
    <t>franknp29@gmail.com</t>
  </si>
  <si>
    <t>NYPD</t>
  </si>
  <si>
    <t>PO Box 358</t>
  </si>
  <si>
    <t>9898z@optonline.net</t>
  </si>
  <si>
    <t>Zuraunsky</t>
  </si>
  <si>
    <t>munchkinsnj@aol.com</t>
  </si>
  <si>
    <t>Ghosh</t>
  </si>
  <si>
    <t>McHugh</t>
  </si>
  <si>
    <t>Friede</t>
  </si>
  <si>
    <t>Avi</t>
  </si>
  <si>
    <t>After Sept 30th -count as next Year</t>
  </si>
  <si>
    <t>Deposit #01</t>
  </si>
  <si>
    <t>Ver - 2023 AU Dues Spreadsheet</t>
  </si>
  <si>
    <t>Activities Unlimited - 2023 Dues Summary</t>
  </si>
  <si>
    <t>2023 Budget</t>
  </si>
  <si>
    <t>Dennis J.</t>
  </si>
  <si>
    <t>Jack M.</t>
  </si>
  <si>
    <t>Leonard E.</t>
  </si>
  <si>
    <t>Peter F.</t>
  </si>
  <si>
    <t>Over 90  and members for 5 consecutive years at 1/1/2023</t>
  </si>
  <si>
    <t>Mann</t>
  </si>
  <si>
    <t>Over 90 Exempt in year 2023</t>
  </si>
  <si>
    <t xml:space="preserve"> members-354-48=306</t>
  </si>
  <si>
    <t>total of Deposits</t>
  </si>
  <si>
    <t>Valdez</t>
  </si>
  <si>
    <t>Francis</t>
  </si>
  <si>
    <t>Pablo</t>
  </si>
  <si>
    <t>Norman</t>
  </si>
  <si>
    <t>Elliot</t>
  </si>
  <si>
    <t>Dorney</t>
  </si>
  <si>
    <t>Stephen</t>
  </si>
  <si>
    <t>Gregg</t>
  </si>
  <si>
    <t>Andrew</t>
  </si>
  <si>
    <t>Adolph</t>
  </si>
  <si>
    <t>R. Freud-Mem#1003(pd $30&amp;$20)</t>
  </si>
  <si>
    <t>Curtiss</t>
  </si>
  <si>
    <t>May</t>
  </si>
  <si>
    <t>Project Manager</t>
  </si>
  <si>
    <t>106 Stanley Pl.</t>
  </si>
  <si>
    <t>201-248-9763</t>
  </si>
  <si>
    <t>pbcurtiss@yahoo.com</t>
  </si>
  <si>
    <t>Magda</t>
  </si>
  <si>
    <t>15 Johnson Ct</t>
  </si>
  <si>
    <t>201-394-1411</t>
  </si>
  <si>
    <t>avinosher@yahoo.com</t>
  </si>
  <si>
    <t>magdafriede@yahoo.com</t>
  </si>
  <si>
    <t>Russel Campbell</t>
  </si>
  <si>
    <t>Subhra</t>
  </si>
  <si>
    <t>539 Salem St</t>
  </si>
  <si>
    <t>201-265-4813</t>
  </si>
  <si>
    <t>201-410-4741</t>
  </si>
  <si>
    <t>sg2252@yahoo.com</t>
  </si>
  <si>
    <t>scottjapko@gmail.com</t>
  </si>
  <si>
    <t>Lou</t>
  </si>
  <si>
    <t>821 Stratford Road</t>
  </si>
  <si>
    <t>201-670-8631</t>
  </si>
  <si>
    <t>201-923-7373</t>
  </si>
  <si>
    <t>wemanniii@gmail.com</t>
  </si>
  <si>
    <t>lou.gallo.mann@gmail.com</t>
  </si>
  <si>
    <t>Richard Freimuth</t>
  </si>
  <si>
    <t>Controller</t>
  </si>
  <si>
    <t>54 Washington Place</t>
  </si>
  <si>
    <t>201-248-9439</t>
  </si>
  <si>
    <t>mchughkm@msn.com</t>
  </si>
  <si>
    <t>lynnjmchugh@aol.com</t>
  </si>
  <si>
    <t>5000 Riverdale Rd</t>
  </si>
  <si>
    <t>Riverdale</t>
  </si>
  <si>
    <t>07457</t>
  </si>
  <si>
    <t>973-907-7321</t>
  </si>
  <si>
    <t>201-895-2037</t>
  </si>
  <si>
    <t>aflowergram@gmail.com</t>
  </si>
  <si>
    <t>jacroden@yahoo.com</t>
  </si>
  <si>
    <t>member 993 "BOB" is a different person than 1066 also email robstevenson@hotmail.com</t>
  </si>
  <si>
    <t>Victoria</t>
  </si>
  <si>
    <t>Insurance Claims Analyst</t>
  </si>
  <si>
    <t>12 South Van Dyke Ave</t>
  </si>
  <si>
    <t>Airmont</t>
  </si>
  <si>
    <t>845-368-1998</t>
  </si>
  <si>
    <t>845-300-0836</t>
  </si>
  <si>
    <t>valdezr@optonline.net</t>
  </si>
  <si>
    <t>valdezv@optonline.net</t>
  </si>
  <si>
    <t>R. Freud-Mem#1003(pdDup in 2021 $30 &amp;$20pd10/2022)</t>
  </si>
  <si>
    <t xml:space="preserve">    DUES for 2023</t>
  </si>
  <si>
    <t>Ronald</t>
  </si>
  <si>
    <t>Byrne</t>
  </si>
  <si>
    <t>Russell</t>
  </si>
  <si>
    <t>Patrick</t>
  </si>
  <si>
    <t>Gary</t>
  </si>
  <si>
    <t>Marc</t>
  </si>
  <si>
    <t>Carl</t>
  </si>
  <si>
    <t>Henry</t>
  </si>
  <si>
    <t>Steele</t>
  </si>
  <si>
    <t>DiIorgi</t>
  </si>
  <si>
    <t>Stanley</t>
  </si>
  <si>
    <t>2023 Dues</t>
  </si>
  <si>
    <t>Jacobson</t>
  </si>
  <si>
    <t>Piermont</t>
  </si>
  <si>
    <t>845-502-0263</t>
  </si>
  <si>
    <t>Daniel</t>
  </si>
  <si>
    <t>Roland</t>
  </si>
  <si>
    <t>Peace</t>
  </si>
  <si>
    <t>Travis</t>
  </si>
  <si>
    <t>Chinwalla</t>
  </si>
  <si>
    <t>Salvini</t>
  </si>
  <si>
    <t>Emil</t>
  </si>
  <si>
    <t>Edwin</t>
  </si>
  <si>
    <t>Cuomo</t>
  </si>
  <si>
    <t>Zilli</t>
  </si>
  <si>
    <t>K.Hyle Assoc.mem MA($25)</t>
  </si>
  <si>
    <t>Members</t>
  </si>
  <si>
    <t>J.Savage Assoc.mem AZ($25)</t>
  </si>
  <si>
    <t>Agrees to - 2022 AU Treasury Reporting Spreadsheet</t>
  </si>
  <si>
    <t>harrbenn7@gmail.com</t>
  </si>
  <si>
    <t>Uma</t>
  </si>
  <si>
    <t>551 Colonial Rd</t>
  </si>
  <si>
    <t>201-848-8325</t>
  </si>
  <si>
    <t>201-406-0500</t>
  </si>
  <si>
    <t>echinwalla@hotmail.com</t>
  </si>
  <si>
    <t>uchinwalla@icloud.com</t>
  </si>
  <si>
    <t>VP Finance</t>
  </si>
  <si>
    <t>14 Foothills Lane</t>
  </si>
  <si>
    <t>201-669-0217</t>
  </si>
  <si>
    <t>jlcnj41@gmail.com</t>
  </si>
  <si>
    <t>ecuomonj@gmail.com</t>
  </si>
  <si>
    <t>Health Care</t>
  </si>
  <si>
    <t>386 Monroe Ave.</t>
  </si>
  <si>
    <t>201-891-2423</t>
  </si>
  <si>
    <t>551-206-7015</t>
  </si>
  <si>
    <t>wpddc@aol.com</t>
  </si>
  <si>
    <t>kwdorney@aol.com</t>
  </si>
  <si>
    <t>84 Fisher Road</t>
  </si>
  <si>
    <t>Hubschmitt</t>
  </si>
  <si>
    <t>23 Grandview Place</t>
  </si>
  <si>
    <t>North Caldwell</t>
  </si>
  <si>
    <t>07006</t>
  </si>
  <si>
    <t>973-650-0052</t>
  </si>
  <si>
    <t>ski3100@aol.com</t>
  </si>
  <si>
    <t>maurdonnie@al.com</t>
  </si>
  <si>
    <t>Human Resources</t>
  </si>
  <si>
    <t>303 Cottonwood Court</t>
  </si>
  <si>
    <t>10968</t>
  </si>
  <si>
    <t>845-359-6260</t>
  </si>
  <si>
    <t>jayjny@aol.com</t>
  </si>
  <si>
    <t>15 Hollywood Avenue</t>
  </si>
  <si>
    <t>Public Relations Executive</t>
  </si>
  <si>
    <t>173 Mountain Ave</t>
  </si>
  <si>
    <t>973-636-9398</t>
  </si>
  <si>
    <t>201-602-8582</t>
  </si>
  <si>
    <t>oneiltv@aol.com</t>
  </si>
  <si>
    <t>heiserbabs@yahoo.com</t>
  </si>
  <si>
    <t>Mike Kelley</t>
  </si>
  <si>
    <t>Maggie Raywood</t>
  </si>
  <si>
    <t>8400 Boulevard East</t>
  </si>
  <si>
    <t>North Bergen</t>
  </si>
  <si>
    <t>07047</t>
  </si>
  <si>
    <t>201-861-8603</t>
  </si>
  <si>
    <t>201-401-4721</t>
  </si>
  <si>
    <t>travispeace9@msn.com</t>
  </si>
  <si>
    <t>Frank Altomare</t>
  </si>
  <si>
    <t>4 Rising Trail Lane</t>
  </si>
  <si>
    <t>862-371-7177</t>
  </si>
  <si>
    <t>veritasguy@gmail.com</t>
  </si>
  <si>
    <t>nsalvini@gmail.com</t>
  </si>
  <si>
    <t>Ray Steele</t>
  </si>
  <si>
    <t>973-616-8388</t>
  </si>
  <si>
    <t>Building Products</t>
  </si>
  <si>
    <t>562 Sparrowbush Rd</t>
  </si>
  <si>
    <t>914-403-5068</t>
  </si>
  <si>
    <t>rsteele@ncbp.com</t>
  </si>
  <si>
    <t>Ken Norman</t>
  </si>
  <si>
    <t>spouse email&gt; thepointedpen@optonline.net (emergency use only)</t>
  </si>
  <si>
    <t>299 Sicomac Avenue, Apt 1317</t>
  </si>
  <si>
    <t>973-968-9031</t>
  </si>
  <si>
    <t>Board decision to exempt from dues</t>
  </si>
  <si>
    <t>280 Prospect Ave, Apt 4K</t>
  </si>
  <si>
    <t>646-734-5945</t>
  </si>
  <si>
    <t>SUMMARY</t>
  </si>
  <si>
    <t>Ras</t>
  </si>
  <si>
    <t>Philip</t>
  </si>
  <si>
    <t>Costa</t>
  </si>
  <si>
    <t>Saverio</t>
  </si>
  <si>
    <t>Refunds</t>
  </si>
  <si>
    <t>19 Junard Dr.</t>
  </si>
  <si>
    <t>traumaramak@aol.com</t>
  </si>
  <si>
    <t>Arahill</t>
  </si>
  <si>
    <t>David Voehl</t>
  </si>
  <si>
    <t>IT Consulting</t>
  </si>
  <si>
    <t>joe.arahill1954@gmail.com</t>
  </si>
  <si>
    <t>Joe Meighan</t>
  </si>
  <si>
    <t>Kevin</t>
  </si>
  <si>
    <t>Deposit Amt</t>
  </si>
  <si>
    <t>Summary Check</t>
  </si>
  <si>
    <t>Total Dues Paid  for 2023</t>
  </si>
  <si>
    <t>60 Barrett Lane</t>
  </si>
  <si>
    <t>201-891-1885</t>
  </si>
  <si>
    <t>201-723-4126</t>
  </si>
  <si>
    <t>Retired Pastor - Board has declared hm exempt from dues</t>
  </si>
  <si>
    <t>71 McNomee St.</t>
  </si>
  <si>
    <t>280 Prospect Ave. Apt 10L</t>
  </si>
  <si>
    <t>Tara</t>
  </si>
  <si>
    <t>Law Banking</t>
  </si>
  <si>
    <t>383 Lakeview Drive</t>
  </si>
  <si>
    <t>201-783-5054</t>
  </si>
  <si>
    <t>savcosta1@gmail.com</t>
  </si>
  <si>
    <t>tdmandel@aol.com</t>
  </si>
  <si>
    <t>973-538-5829</t>
  </si>
  <si>
    <t>101 E. Oak St. Apt A-3</t>
  </si>
  <si>
    <t>Sponsor Liaison</t>
  </si>
  <si>
    <t>O'neil</t>
  </si>
  <si>
    <t>email dsrsig1@aol.com rejected 1/13/2023. Dave corrected to dsrsig on 1/14/2023</t>
  </si>
  <si>
    <t>765 Frederick Ct.</t>
  </si>
  <si>
    <t>201-249-7226</t>
  </si>
  <si>
    <t>charlesjras@msn.com</t>
  </si>
  <si>
    <t>Hayek</t>
  </si>
  <si>
    <t>McKeown</t>
  </si>
  <si>
    <t>Jonathan</t>
  </si>
  <si>
    <t>Sandy</t>
  </si>
  <si>
    <t>okay on 5.YR dues</t>
  </si>
  <si>
    <t>Total</t>
  </si>
  <si>
    <t>201-652-6693</t>
  </si>
  <si>
    <t>robertwdavid@gmail.com</t>
  </si>
  <si>
    <t>robertwdavid@gmail.com not robertwdavidson@gmail.com(another person who asked us not to contact him)</t>
  </si>
  <si>
    <t>tomdonch280@gmail.com</t>
  </si>
  <si>
    <t>Anindyari</t>
  </si>
  <si>
    <t>727 Kennedy Ct.</t>
  </si>
  <si>
    <t>201-891-8190</t>
  </si>
  <si>
    <t>donald.hayek@gmail.com</t>
  </si>
  <si>
    <t>168 Chestnut Street</t>
  </si>
  <si>
    <t>Teresita</t>
  </si>
  <si>
    <t>Self-Employed</t>
  </si>
  <si>
    <t>131 Vreeland Ct</t>
  </si>
  <si>
    <t>201-327-3411</t>
  </si>
  <si>
    <t>201-446-6264</t>
  </si>
  <si>
    <t>jimmckeown@optonline.net</t>
  </si>
  <si>
    <t>terymckeown131@gmail.com</t>
  </si>
  <si>
    <t>dsrsig1@gmail.com</t>
  </si>
  <si>
    <t>Born in 1934 and Exempt(5 yr paying dues)</t>
  </si>
  <si>
    <t>PAID</t>
  </si>
  <si>
    <t>Feld</t>
  </si>
  <si>
    <t>Scot</t>
  </si>
  <si>
    <t>Domenic</t>
  </si>
  <si>
    <t>DeVincenzi</t>
  </si>
  <si>
    <t>Johnson</t>
  </si>
  <si>
    <t>Jeffrey</t>
  </si>
  <si>
    <t>au.club@optimum.net</t>
  </si>
  <si>
    <t>fgalti.3740@comcast.net</t>
  </si>
  <si>
    <t>Eban</t>
  </si>
  <si>
    <t>Andre</t>
  </si>
  <si>
    <t>E.</t>
  </si>
  <si>
    <t>Nunzio</t>
  </si>
  <si>
    <t>Phil</t>
  </si>
  <si>
    <t>Ted</t>
  </si>
  <si>
    <t>andelfico@gmail.com</t>
  </si>
  <si>
    <t>Blueiii@earthlink.net</t>
  </si>
  <si>
    <t>Marie</t>
  </si>
  <si>
    <t>265 Monroe Ave</t>
  </si>
  <si>
    <t>917-655-3624</t>
  </si>
  <si>
    <t>denamdevincenzi@yahoo.com</t>
  </si>
  <si>
    <t>Mary Pulzone</t>
  </si>
  <si>
    <t>Accounting CPA</t>
  </si>
  <si>
    <t>533 Jemco Pl</t>
  </si>
  <si>
    <t>201-447-5859</t>
  </si>
  <si>
    <t>551-404-4557</t>
  </si>
  <si>
    <t>scotcfeld@aol.com</t>
  </si>
  <si>
    <t>squeekboo@aol.com</t>
  </si>
  <si>
    <t>Hobbyist -removed</t>
  </si>
  <si>
    <t>jhodge3456@aol.com</t>
  </si>
  <si>
    <t>Jeanne</t>
  </si>
  <si>
    <t>325 Mastin Place</t>
  </si>
  <si>
    <t>201-452-8545</t>
  </si>
  <si>
    <t>johnson903@gmail.com</t>
  </si>
  <si>
    <t>jeannehopejohnson@gmail.com</t>
  </si>
  <si>
    <t>Ken LEUNG</t>
  </si>
  <si>
    <t>au.kelleym1@gmail.com</t>
  </si>
  <si>
    <t>Warren</t>
  </si>
  <si>
    <t>Dominick</t>
  </si>
  <si>
    <t>Carver</t>
  </si>
  <si>
    <t>hpw14@optonline.net</t>
  </si>
  <si>
    <t>Hank</t>
  </si>
  <si>
    <t>Mergola</t>
  </si>
  <si>
    <t>Dreifuss</t>
  </si>
  <si>
    <t>Carifi</t>
  </si>
  <si>
    <t>count adjusted below</t>
  </si>
  <si>
    <t>Winston</t>
  </si>
  <si>
    <t>Lau</t>
  </si>
  <si>
    <t>Associate Mem-Penn.</t>
  </si>
  <si>
    <t>Plage</t>
  </si>
  <si>
    <t>201-788-3527</t>
  </si>
  <si>
    <t>33 Lakeview Drive</t>
  </si>
  <si>
    <t>Country Club Manager</t>
  </si>
  <si>
    <t>Richmond</t>
  </si>
  <si>
    <t>Last new#-1109</t>
  </si>
  <si>
    <t>Sales , Marketing</t>
  </si>
  <si>
    <t>Attends Trips Tours events</t>
  </si>
  <si>
    <t>robeln6@cs.com rejected</t>
  </si>
  <si>
    <t>allanplage@gmail.com</t>
  </si>
  <si>
    <t>201-652-3994</t>
  </si>
  <si>
    <t>20 Heights Rd</t>
  </si>
  <si>
    <t>Allan</t>
  </si>
  <si>
    <t>Frank Nusspickel amd Tony Mastandrea</t>
  </si>
  <si>
    <t>299 Sicomac Avenue, Apt 1209</t>
  </si>
  <si>
    <t>pink21861@aol.com</t>
  </si>
  <si>
    <t>gemrfncons@aol.com</t>
  </si>
  <si>
    <t>201-206-4910</t>
  </si>
  <si>
    <t>34 Silverrock Way</t>
  </si>
  <si>
    <t>executive</t>
  </si>
  <si>
    <t>Carla</t>
  </si>
  <si>
    <t>65 Courter Road</t>
  </si>
  <si>
    <t>begelau@aol.com</t>
  </si>
  <si>
    <t>winstonlau01@gmail.com</t>
  </si>
  <si>
    <t>201-232-0383</t>
  </si>
  <si>
    <t>201-891-3794</t>
  </si>
  <si>
    <t>52 Harding Road</t>
  </si>
  <si>
    <t>Business Executive/Executive Coach</t>
  </si>
  <si>
    <t>80 Windsor Ln</t>
  </si>
  <si>
    <t>siklein07@gmail.com</t>
  </si>
  <si>
    <t>cr11kelly@aol.com</t>
  </si>
  <si>
    <t>201-652-8116</t>
  </si>
  <si>
    <t>Gets newsletter, goes to GM  the luncheon on 5/8,Working on Rehab of his house but will get more invloved</t>
  </si>
  <si>
    <t>Ken Frisco</t>
  </si>
  <si>
    <t>22morgan@optonline.net</t>
  </si>
  <si>
    <t>tcg1@optonline.net</t>
  </si>
  <si>
    <t>201-788-6253</t>
  </si>
  <si>
    <t>22 Elizabeth Lane</t>
  </si>
  <si>
    <t>TV Technical Director</t>
  </si>
  <si>
    <t>Tim</t>
  </si>
  <si>
    <t>Tony DiIorgi</t>
  </si>
  <si>
    <t>patrn8910@msn.com</t>
  </si>
  <si>
    <t>pdreif@aol.com</t>
  </si>
  <si>
    <t>973-632-1230</t>
  </si>
  <si>
    <t>125 Schindler Ct</t>
  </si>
  <si>
    <t>Harry Bennett</t>
  </si>
  <si>
    <t>gcarifi@hotmail.com</t>
  </si>
  <si>
    <t>201-738-8323</t>
  </si>
  <si>
    <t>299 Sicomac Ave. Apt 1202</t>
  </si>
  <si>
    <t>CPA/CFO</t>
  </si>
  <si>
    <t>Gabriel</t>
  </si>
  <si>
    <t>Lily Heckard significant other on Trips Tours</t>
  </si>
  <si>
    <t>34 Comtois Road</t>
  </si>
  <si>
    <t>Manalapan</t>
  </si>
  <si>
    <t>07226</t>
  </si>
  <si>
    <t>732-252-5142</t>
  </si>
  <si>
    <t>ronmjane3@optonline.net - rejected - his address is over quota????</t>
  </si>
  <si>
    <t>Oechslin</t>
  </si>
  <si>
    <t>299 Sicomac Ave Appt 1224</t>
  </si>
  <si>
    <t>201-766-1099</t>
  </si>
  <si>
    <t>lcocurly@aol.com</t>
  </si>
  <si>
    <t>John Steen</t>
  </si>
  <si>
    <t>Computer Consultant</t>
  </si>
  <si>
    <t>534 Kinderkamack Rd Apt B</t>
  </si>
  <si>
    <t>201-476-5951</t>
  </si>
  <si>
    <t>201-476-1340</t>
  </si>
  <si>
    <t>erichmond@esrassociates.com</t>
  </si>
  <si>
    <t>Vincent O'Rourke</t>
  </si>
  <si>
    <t>riczilli@gmail.com</t>
  </si>
  <si>
    <t>9.30.2023</t>
  </si>
  <si>
    <t>90 years of age - Any day in calendar year 2024=Born-year 1934 or earlier</t>
  </si>
  <si>
    <t>Dues paying AU member in all 5 years 2019-2023</t>
  </si>
  <si>
    <t>Ver - 2024 AU Dues Spreadsheet</t>
  </si>
  <si>
    <t>XX</t>
  </si>
  <si>
    <t>2023/yr</t>
  </si>
  <si>
    <t>Pastor/Reverand</t>
  </si>
  <si>
    <t>balance to pay new $60</t>
  </si>
  <si>
    <t>Ver - 2024 AU Dues    Spreadsheet</t>
  </si>
  <si>
    <t>Activities Unlimited - 2024 Dues Summary</t>
  </si>
  <si>
    <t xml:space="preserve">    DUES for 2024</t>
  </si>
  <si>
    <t>BOA</t>
  </si>
  <si>
    <t>CK #</t>
  </si>
  <si>
    <t>Col</t>
  </si>
  <si>
    <t>M&amp;T</t>
  </si>
  <si>
    <t>* TDB</t>
  </si>
  <si>
    <t>Asso.Mem-New Hampshire</t>
  </si>
  <si>
    <t>Mem.only 2 yrs</t>
  </si>
  <si>
    <t>Over 90 YOA (2024) exempt from paying dues</t>
  </si>
  <si>
    <t>INFO</t>
  </si>
  <si>
    <t xml:space="preserve">  = Total AU Men 90/Over </t>
  </si>
  <si>
    <t xml:space="preserve"> 2024 new exempts</t>
  </si>
  <si>
    <t>Total-No Pay</t>
  </si>
  <si>
    <t>2024 Dues</t>
  </si>
  <si>
    <t>ID #</t>
  </si>
  <si>
    <t xml:space="preserve">MEMBER </t>
  </si>
  <si>
    <t>WF</t>
  </si>
  <si>
    <t>Check Total $</t>
  </si>
  <si>
    <t>Total Dues Budgeted Paid  for 2024</t>
  </si>
  <si>
    <t>Ineligible due to not being dues-paying member for last 5 years</t>
  </si>
  <si>
    <t xml:space="preserve"> Actual</t>
  </si>
  <si>
    <t>V. James</t>
  </si>
  <si>
    <t>2024 Budget</t>
  </si>
  <si>
    <t>Bank</t>
  </si>
  <si>
    <t>chase</t>
  </si>
  <si>
    <t>MrgS</t>
  </si>
  <si>
    <t>Deposit #02</t>
  </si>
  <si>
    <t>Including new mem# 1109</t>
  </si>
  <si>
    <t>Sent back ck#1271-$50</t>
  </si>
  <si>
    <t>Note Two deposits.Mike-$840 + Marty-$60</t>
  </si>
  <si>
    <t>*TDB</t>
  </si>
  <si>
    <t>Colmb</t>
  </si>
  <si>
    <t>citi</t>
  </si>
  <si>
    <t>merck</t>
  </si>
  <si>
    <t>fcu</t>
  </si>
  <si>
    <t>Bright</t>
  </si>
  <si>
    <t>Deposited by Marty into wrong Columbia Bank</t>
  </si>
  <si>
    <t>frank.bright.nj.gmail.com</t>
  </si>
  <si>
    <t>201-394-0795</t>
  </si>
  <si>
    <t>new</t>
  </si>
  <si>
    <t>Debu</t>
  </si>
  <si>
    <t>Chaudhri</t>
  </si>
  <si>
    <t>xxx</t>
  </si>
  <si>
    <t>Chaudhuri</t>
  </si>
  <si>
    <t>Krishna</t>
  </si>
  <si>
    <t>7820 Lambert Place</t>
  </si>
  <si>
    <t>Debuc@ao;.com</t>
  </si>
  <si>
    <t>201-289-0198</t>
  </si>
  <si>
    <t>EXEC Board</t>
  </si>
  <si>
    <t>Not yet</t>
  </si>
  <si>
    <t>Harry,Tom,Rich,Dave,Jim.M</t>
  </si>
  <si>
    <t>capOne</t>
  </si>
  <si>
    <t>Celeste</t>
  </si>
  <si>
    <t>BoA</t>
  </si>
  <si>
    <t>WellsF</t>
  </si>
  <si>
    <t>nj</t>
  </si>
  <si>
    <t>tony.celeste@gmail.com</t>
  </si>
  <si>
    <t>Kamelia</t>
  </si>
  <si>
    <t>44 Mackay Ave</t>
  </si>
  <si>
    <t>Financial Services</t>
  </si>
  <si>
    <t>Purchasing Director</t>
  </si>
  <si>
    <t>47 Nothinghan Rd</t>
  </si>
  <si>
    <t>201-334-7284</t>
  </si>
  <si>
    <t>momclbchp@gmail.com</t>
  </si>
  <si>
    <t xml:space="preserve">  # $10 checks</t>
  </si>
  <si>
    <t>Wrong Year</t>
  </si>
  <si>
    <t>correct year</t>
  </si>
  <si>
    <t>Deposit #03</t>
  </si>
  <si>
    <t>Last new#-1113</t>
  </si>
  <si>
    <t>wrong birthdate</t>
  </si>
  <si>
    <t>TD</t>
  </si>
  <si>
    <t>Val</t>
  </si>
  <si>
    <t>Ch</t>
  </si>
  <si>
    <t>assc</t>
  </si>
  <si>
    <t>Albert</t>
  </si>
  <si>
    <t>Moriarity</t>
  </si>
  <si>
    <t>PNC</t>
  </si>
  <si>
    <t>O'Neil</t>
  </si>
  <si>
    <t>Deposit #04</t>
  </si>
  <si>
    <t>Ed</t>
  </si>
  <si>
    <t>Caikowski</t>
  </si>
  <si>
    <t>Melia</t>
  </si>
  <si>
    <t>Dave</t>
  </si>
  <si>
    <t>BSS</t>
  </si>
  <si>
    <t>VFC</t>
  </si>
  <si>
    <t>CH</t>
  </si>
  <si>
    <t xml:space="preserve">2 Deposits    </t>
  </si>
  <si>
    <t>Last new#-1114</t>
  </si>
  <si>
    <r>
      <t xml:space="preserve">Cks from </t>
    </r>
    <r>
      <rPr>
        <b/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members</t>
    </r>
  </si>
  <si>
    <r>
      <t xml:space="preserve">Cks from </t>
    </r>
    <r>
      <rPr>
        <sz val="11"/>
        <color rgb="FFFF0000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members, Zietek only $10 partial balance on Dep 04</t>
    </r>
  </si>
  <si>
    <t>CASH</t>
  </si>
  <si>
    <t>cash</t>
  </si>
  <si>
    <t>missing-Alpha</t>
  </si>
  <si>
    <t>xxx=4</t>
  </si>
  <si>
    <t>Including new mem# 1114</t>
  </si>
  <si>
    <t xml:space="preserve"> members-331-56+net20=295</t>
  </si>
  <si>
    <t>MEMBER ID</t>
  </si>
  <si>
    <t>ExemptDues90+</t>
  </si>
  <si>
    <t>Date Deactivated</t>
  </si>
  <si>
    <t>Deceased</t>
  </si>
  <si>
    <t>Date Deceased</t>
  </si>
  <si>
    <t>Exec Board</t>
  </si>
  <si>
    <t>Group Chairman</t>
  </si>
  <si>
    <t>LastDataChange</t>
  </si>
  <si>
    <t>Past President in Year</t>
  </si>
  <si>
    <t>Distinguished Service Award Year</t>
  </si>
  <si>
    <t>Age</t>
  </si>
  <si>
    <t>NotaMemberRecord</t>
  </si>
  <si>
    <t>EmailConfirmed</t>
  </si>
  <si>
    <t>Reason Deactivated</t>
  </si>
  <si>
    <t>middle</t>
  </si>
  <si>
    <t>nickname</t>
  </si>
  <si>
    <t>suffix</t>
  </si>
  <si>
    <t>Band</t>
  </si>
  <si>
    <t>Book</t>
  </si>
  <si>
    <t>Bridge</t>
  </si>
  <si>
    <t>Bridge Duplicate</t>
  </si>
  <si>
    <t>Care and Concern</t>
  </si>
  <si>
    <t>Short Hikers</t>
  </si>
  <si>
    <t>Discussion</t>
  </si>
  <si>
    <t>Gardening</t>
  </si>
  <si>
    <t>Golf</t>
  </si>
  <si>
    <t>Hiking Long</t>
  </si>
  <si>
    <t>Historian</t>
  </si>
  <si>
    <t>History</t>
  </si>
  <si>
    <t>Luncheon</t>
  </si>
  <si>
    <t>Membership</t>
  </si>
  <si>
    <t>Newsletter</t>
  </si>
  <si>
    <t>Photography</t>
  </si>
  <si>
    <t>Project Outreach</t>
  </si>
  <si>
    <t>Pickle Ball</t>
  </si>
  <si>
    <t>Refreshment</t>
  </si>
  <si>
    <t>Science</t>
  </si>
  <si>
    <t>Stock Club</t>
  </si>
  <si>
    <t>Stock Picking Contest</t>
  </si>
  <si>
    <t>Tennis</t>
  </si>
  <si>
    <t>Trips and Tours</t>
  </si>
  <si>
    <t>Bocce</t>
  </si>
  <si>
    <t>WebMasters</t>
  </si>
  <si>
    <t>ReferencedInWebCode</t>
  </si>
  <si>
    <t>Luncheon(*)  Stock Market(**) Computer(*)</t>
  </si>
  <si>
    <t>2016</t>
  </si>
  <si>
    <t>W.</t>
  </si>
  <si>
    <t>Jr.</t>
  </si>
  <si>
    <t>V.</t>
  </si>
  <si>
    <t>AU Guys(**)</t>
  </si>
  <si>
    <t>J.</t>
  </si>
  <si>
    <t>P</t>
  </si>
  <si>
    <t>1st Vice President</t>
  </si>
  <si>
    <t>B.</t>
  </si>
  <si>
    <t>A.</t>
  </si>
  <si>
    <t>R.</t>
  </si>
  <si>
    <t>President</t>
  </si>
  <si>
    <t>Investment(**) Shooting(**)</t>
  </si>
  <si>
    <t>G.</t>
  </si>
  <si>
    <t>dues not paid</t>
  </si>
  <si>
    <t>Secretary</t>
  </si>
  <si>
    <t>Science(**)</t>
  </si>
  <si>
    <t>2009</t>
  </si>
  <si>
    <t>M.</t>
  </si>
  <si>
    <t>Computer Analyst</t>
  </si>
  <si>
    <t>69 Bear Mountain road</t>
  </si>
  <si>
    <t>frank.bright.nj@gmail.com</t>
  </si>
  <si>
    <t>Br1ht@optimum.net</t>
  </si>
  <si>
    <t>T.</t>
  </si>
  <si>
    <t>Tennis(*)</t>
  </si>
  <si>
    <t>C.</t>
  </si>
  <si>
    <t>Public Discussion(**)</t>
  </si>
  <si>
    <t>2017</t>
  </si>
  <si>
    <t>2006</t>
  </si>
  <si>
    <t>Trips/Tours(*)</t>
  </si>
  <si>
    <t>2015</t>
  </si>
  <si>
    <t>History(*)</t>
  </si>
  <si>
    <t>201-914-2106</t>
  </si>
  <si>
    <t>kameliacolltech@gmail.com</t>
  </si>
  <si>
    <t>78 Lambert Pl</t>
  </si>
  <si>
    <t>Nj</t>
  </si>
  <si>
    <t>DebuC@aol.com</t>
  </si>
  <si>
    <t>N</t>
  </si>
  <si>
    <t>D.</t>
  </si>
  <si>
    <t>Past President</t>
  </si>
  <si>
    <t>Luncheon(**)</t>
  </si>
  <si>
    <t>2021</t>
  </si>
  <si>
    <t>2022</t>
  </si>
  <si>
    <t>L</t>
  </si>
  <si>
    <t>2020</t>
  </si>
  <si>
    <t>F.</t>
  </si>
  <si>
    <t>N.</t>
  </si>
  <si>
    <t>2011</t>
  </si>
  <si>
    <t>Golf(**)</t>
  </si>
  <si>
    <t>Asst Treasurer</t>
  </si>
  <si>
    <t>Care-Concern(*)</t>
  </si>
  <si>
    <t>2nd Vice President</t>
  </si>
  <si>
    <t>P.</t>
  </si>
  <si>
    <t>S</t>
  </si>
  <si>
    <t>C</t>
  </si>
  <si>
    <t>L.</t>
  </si>
  <si>
    <t>Refreshments(*)</t>
  </si>
  <si>
    <t>Dup Bridge(**)</t>
  </si>
  <si>
    <t>Pickleball(*)</t>
  </si>
  <si>
    <t>I.</t>
  </si>
  <si>
    <t>H.</t>
  </si>
  <si>
    <t>Y.</t>
  </si>
  <si>
    <t>2013</t>
  </si>
  <si>
    <t>Unpaid</t>
  </si>
  <si>
    <t>J</t>
  </si>
  <si>
    <t>Shooting(*)</t>
  </si>
  <si>
    <t>W</t>
  </si>
  <si>
    <t>Treasurer</t>
  </si>
  <si>
    <t>R</t>
  </si>
  <si>
    <t>M</t>
  </si>
  <si>
    <t>Long-Hiking(*)</t>
  </si>
  <si>
    <t>2014</t>
  </si>
  <si>
    <t>Stock Market(**)</t>
  </si>
  <si>
    <t>Investment(*)</t>
  </si>
  <si>
    <t>2019</t>
  </si>
  <si>
    <t>Interior Design</t>
  </si>
  <si>
    <t>K.</t>
  </si>
  <si>
    <t>E</t>
  </si>
  <si>
    <t>201-314-7106</t>
  </si>
  <si>
    <t>mpmantini@optonline.net email rejected 10/14/21</t>
  </si>
  <si>
    <t>History(**)</t>
  </si>
  <si>
    <t>Marketing, Sales</t>
  </si>
  <si>
    <t>Dup Bridge(*)</t>
  </si>
  <si>
    <t>2003</t>
  </si>
  <si>
    <t>Tennis(**)</t>
  </si>
  <si>
    <t>47 Nottingham Rd.</t>
  </si>
  <si>
    <t>mgmclbchp@gmail.com</t>
  </si>
  <si>
    <t>crm47not@gmail.com</t>
  </si>
  <si>
    <t>Ray Chuebon</t>
  </si>
  <si>
    <t>Stock Market(*)</t>
  </si>
  <si>
    <t>V</t>
  </si>
  <si>
    <t>Photography(**)</t>
  </si>
  <si>
    <t>973-427-4444</t>
  </si>
  <si>
    <t>Photography(*)</t>
  </si>
  <si>
    <t>Project Outreach(*)</t>
  </si>
  <si>
    <t>S.</t>
  </si>
  <si>
    <t>Engineer Chemical</t>
  </si>
  <si>
    <t>2002</t>
  </si>
  <si>
    <t>Auto Supply</t>
  </si>
  <si>
    <t>Computer(**) Gardening(*) Short-Hiking(*)</t>
  </si>
  <si>
    <t>2018</t>
  </si>
  <si>
    <t>Book Club(*)</t>
  </si>
  <si>
    <t>Pickleball(**)</t>
  </si>
  <si>
    <t>Communications Book Club(**)</t>
  </si>
  <si>
    <t>Newsletter(*)</t>
  </si>
  <si>
    <t>Membership(*)</t>
  </si>
  <si>
    <t>Lee</t>
  </si>
  <si>
    <t>Trips/Tours(**)</t>
  </si>
  <si>
    <t>Golf(*) Database(**)</t>
  </si>
  <si>
    <t>Public Discussion(*) Bocce(*)</t>
  </si>
  <si>
    <t>Engineer Aerospace</t>
  </si>
  <si>
    <t>Science(*)</t>
  </si>
  <si>
    <t>Zuravnsky</t>
  </si>
  <si>
    <t>908-403-1438</t>
  </si>
  <si>
    <t>Education-Principal</t>
  </si>
  <si>
    <t>918 Huron Rd</t>
  </si>
  <si>
    <t>07418</t>
  </si>
  <si>
    <t>201-723-9893</t>
  </si>
  <si>
    <t>meliafrank@hotmail.com</t>
  </si>
  <si>
    <t>Member</t>
  </si>
  <si>
    <t>Roster</t>
  </si>
  <si>
    <t>10.31.2023</t>
  </si>
  <si>
    <t>Zietek counted in deposit  4</t>
  </si>
  <si>
    <t>Deposit #05</t>
  </si>
  <si>
    <t>Horvitz</t>
  </si>
  <si>
    <t>ValleyB</t>
  </si>
  <si>
    <t>Vision FCU</t>
  </si>
  <si>
    <t>Tony $890 &amp;</t>
  </si>
  <si>
    <t>Mike $60-B.Leo</t>
  </si>
  <si>
    <t>Market Research</t>
  </si>
  <si>
    <t>11 Wayne Road</t>
  </si>
  <si>
    <t>551-427-5781</t>
  </si>
  <si>
    <t xml:space="preserve"> stevenhorvita@gmail.com</t>
  </si>
  <si>
    <t>Chase</t>
  </si>
  <si>
    <t>Reitsma</t>
  </si>
  <si>
    <t>973-427-0062</t>
  </si>
  <si>
    <t>551-200-0283</t>
  </si>
  <si>
    <t>47 Sunset Avemue</t>
  </si>
  <si>
    <t>Owner-HVAC Contractor</t>
  </si>
  <si>
    <t>Marjo</t>
  </si>
  <si>
    <t xml:space="preserve"> marjodave@veriaon.net</t>
  </si>
  <si>
    <t>Latawiec</t>
  </si>
  <si>
    <t>Assistant Controller</t>
  </si>
  <si>
    <t>548 Hobart Rd</t>
  </si>
  <si>
    <t>201-961-2086</t>
  </si>
  <si>
    <t>WAYNEJ863@verizon.net</t>
  </si>
  <si>
    <t>David Hubschmitt</t>
  </si>
  <si>
    <t>Last new#-1117</t>
  </si>
  <si>
    <t>Columbia</t>
  </si>
  <si>
    <t>Including new mem# 1117</t>
  </si>
  <si>
    <t xml:space="preserve"> 331 Total LESS  56 (Over90+2-Rev)+20(netnew-Drops)</t>
  </si>
  <si>
    <t>Est $60 * 295</t>
  </si>
  <si>
    <t>To Be Collected-12/3/23</t>
  </si>
  <si>
    <t>Calc=339-55-62</t>
  </si>
  <si>
    <t>Dues Target</t>
  </si>
  <si>
    <t>Deposit #06</t>
  </si>
  <si>
    <t>JPM</t>
  </si>
  <si>
    <t>WFB</t>
  </si>
  <si>
    <t>JPMC</t>
  </si>
  <si>
    <t>Abrahamson</t>
  </si>
  <si>
    <t>CapOne</t>
  </si>
  <si>
    <t>RSB</t>
  </si>
  <si>
    <t>Fid</t>
  </si>
  <si>
    <t>USAFin</t>
  </si>
  <si>
    <t>TDB</t>
  </si>
  <si>
    <t>Kreiger</t>
  </si>
  <si>
    <t>Blue Foundry</t>
  </si>
  <si>
    <t>Tortarelli</t>
  </si>
  <si>
    <t>FID</t>
  </si>
  <si>
    <t>CITI</t>
  </si>
  <si>
    <t>Deposit #07</t>
  </si>
  <si>
    <t>Prov SB</t>
  </si>
  <si>
    <t>Rameriz</t>
  </si>
  <si>
    <t>Zapolinski</t>
  </si>
  <si>
    <t>Last new#-1118</t>
  </si>
  <si>
    <t>dep-12/8</t>
  </si>
  <si>
    <t>LaGamma</t>
  </si>
  <si>
    <t>VanDyke</t>
  </si>
  <si>
    <t>unpaid</t>
  </si>
  <si>
    <t>Cap One</t>
  </si>
  <si>
    <t>Webster</t>
  </si>
  <si>
    <t>Stern</t>
  </si>
  <si>
    <t>Merrill</t>
  </si>
  <si>
    <t>Ebrahim</t>
  </si>
  <si>
    <t>dep by MK</t>
  </si>
  <si>
    <t>Wolf</t>
  </si>
  <si>
    <t>Deposit #08</t>
  </si>
  <si>
    <t>Kearny</t>
  </si>
  <si>
    <t>Radomski</t>
  </si>
  <si>
    <t>52 + 2 Rev.</t>
  </si>
  <si>
    <t>BofNYMellon</t>
  </si>
  <si>
    <t>Valley</t>
  </si>
  <si>
    <t>Sammaro</t>
  </si>
  <si>
    <t>O'keefe</t>
  </si>
  <si>
    <t>Deposit #09</t>
  </si>
  <si>
    <t>x</t>
  </si>
  <si>
    <t>xx</t>
  </si>
  <si>
    <t>Contacted on</t>
  </si>
  <si>
    <t>Contacted By</t>
  </si>
  <si>
    <t>q</t>
  </si>
  <si>
    <t>USAA</t>
  </si>
  <si>
    <t>Lakeland</t>
  </si>
  <si>
    <t>Frederic</t>
  </si>
  <si>
    <t>Zietek counted on Dep 4</t>
  </si>
  <si>
    <t xml:space="preserve">16  members paid </t>
  </si>
  <si>
    <t>Checks</t>
  </si>
  <si>
    <t>10200 Warrens Way</t>
  </si>
  <si>
    <t>Wanaque</t>
  </si>
  <si>
    <t>07465</t>
  </si>
  <si>
    <t>Bank rejected ck</t>
  </si>
  <si>
    <t>12.30.23</t>
  </si>
  <si>
    <t>Died-minus R. Yampell + Tony.Scordato</t>
  </si>
  <si>
    <t>Died in 2023</t>
  </si>
  <si>
    <t>Deposit #10</t>
  </si>
  <si>
    <t>UNPAID</t>
  </si>
  <si>
    <t>Tietjen</t>
  </si>
  <si>
    <t>Skip</t>
  </si>
  <si>
    <t>Last new#-1120</t>
  </si>
  <si>
    <t>Mike dep-12/27</t>
  </si>
  <si>
    <t>Bieszard</t>
  </si>
  <si>
    <t>Citibank</t>
  </si>
  <si>
    <t>Bnk of Amer</t>
  </si>
  <si>
    <t xml:space="preserve"> 12.31.2023</t>
  </si>
  <si>
    <t>Luncheon(*)  Stock Market(**) Computer(*) Database(*)</t>
  </si>
  <si>
    <t>151 Payne Ave</t>
  </si>
  <si>
    <t>201-739-3584</t>
  </si>
  <si>
    <t>pmbieszard@optonline.net</t>
  </si>
  <si>
    <t>sharon.bieszard@gmail.com</t>
  </si>
  <si>
    <t>Gregg Krieger</t>
  </si>
  <si>
    <t>11 Wayne Rd</t>
  </si>
  <si>
    <t>stevenhorvitz@gmail.com</t>
  </si>
  <si>
    <t>B</t>
  </si>
  <si>
    <t>joetbarry@hotmail.com</t>
  </si>
  <si>
    <t>changed from johndante1@optimum.net</t>
  </si>
  <si>
    <t>2023</t>
  </si>
  <si>
    <t>Accountant</t>
  </si>
  <si>
    <t>548 Hobart Road</t>
  </si>
  <si>
    <t>waynej863@verizon.net</t>
  </si>
  <si>
    <t>918 Huron Road</t>
  </si>
  <si>
    <t>jmmelia@hotmail.com</t>
  </si>
  <si>
    <t>History(*) Project Outreach(*)</t>
  </si>
  <si>
    <t>HVAC Contractor</t>
  </si>
  <si>
    <t>47 Suncrest Avenue</t>
  </si>
  <si>
    <t>551-206-0289</t>
  </si>
  <si>
    <t>marjodave@verizon.net</t>
  </si>
  <si>
    <t>Builder</t>
  </si>
  <si>
    <t>325 Pearsall Ave</t>
  </si>
  <si>
    <t>201-445-1476</t>
  </si>
  <si>
    <t>201-800-1493</t>
  </si>
  <si>
    <t>palorskip@gmail.com</t>
  </si>
  <si>
    <t>skipler71@gmail.com</t>
  </si>
  <si>
    <t>Adolph Galluccio</t>
  </si>
  <si>
    <t>Zapolanski</t>
  </si>
  <si>
    <t>Laurel</t>
  </si>
  <si>
    <t>256 Bearwoods Rd</t>
  </si>
  <si>
    <t>Park Ridge</t>
  </si>
  <si>
    <t>07656</t>
  </si>
  <si>
    <t>201-312-5565</t>
  </si>
  <si>
    <t>azcardiac@gmail.com</t>
  </si>
  <si>
    <t>bellamengarelli@gmail.com</t>
  </si>
  <si>
    <t>Including new mem# 1120</t>
  </si>
  <si>
    <t>Santander</t>
  </si>
  <si>
    <t>Promised for meeting</t>
  </si>
  <si>
    <t>email-1/3-Promised to mail</t>
  </si>
  <si>
    <t>USAlliance</t>
  </si>
  <si>
    <t>Note</t>
  </si>
  <si>
    <t>Fifth Third</t>
  </si>
  <si>
    <t>Paid in 2024</t>
  </si>
  <si>
    <t>Produced by Mike Kelley &amp; Dave Voehl</t>
  </si>
  <si>
    <t>Resigned</t>
  </si>
  <si>
    <t>Treasurer and Membership</t>
  </si>
  <si>
    <t xml:space="preserve"> r.q.@verizon.net</t>
  </si>
  <si>
    <t>Paid so far</t>
  </si>
  <si>
    <t xml:space="preserve">Not Paid </t>
  </si>
  <si>
    <t>Exempt</t>
  </si>
  <si>
    <t>Quitting  AU</t>
  </si>
  <si>
    <t>Passed away</t>
  </si>
  <si>
    <t xml:space="preserve">6 Cks </t>
  </si>
  <si>
    <t>in hand</t>
  </si>
  <si>
    <t>1 ck</t>
  </si>
  <si>
    <t>in mail</t>
  </si>
  <si>
    <t xml:space="preserve"> * Resign Reasons *</t>
  </si>
  <si>
    <t>Health</t>
  </si>
  <si>
    <t>H</t>
  </si>
  <si>
    <t>Moved</t>
  </si>
  <si>
    <t>Death</t>
  </si>
  <si>
    <t>D</t>
  </si>
  <si>
    <t>Other</t>
  </si>
  <si>
    <t>O</t>
  </si>
  <si>
    <t>Don't pay by March 1st</t>
  </si>
  <si>
    <t>Checks received in Jan 2024</t>
  </si>
  <si>
    <t>Resign</t>
  </si>
  <si>
    <t xml:space="preserve">Resign </t>
  </si>
  <si>
    <t>cks rec'd</t>
  </si>
  <si>
    <t xml:space="preserve"> RTD1576@aol.com</t>
  </si>
  <si>
    <t>Schwab</t>
  </si>
  <si>
    <t>Freedom</t>
  </si>
  <si>
    <t>Owes $10</t>
  </si>
  <si>
    <t>Pd $60x (208-2-2)</t>
  </si>
  <si>
    <t>Associates (2 x $30)</t>
  </si>
  <si>
    <t>Pd</t>
  </si>
  <si>
    <t>Deposit #11</t>
  </si>
  <si>
    <t>Unpaid-123123</t>
  </si>
  <si>
    <t>Resignations</t>
  </si>
  <si>
    <t>No email - letter sent - 1/10</t>
  </si>
  <si>
    <t>Mem#-1058-Levy</t>
  </si>
  <si>
    <t>Unpaid-12.31.23</t>
  </si>
  <si>
    <t>Unpaid:</t>
  </si>
  <si>
    <t xml:space="preserve">No email - Tom V to send newsletter </t>
  </si>
  <si>
    <t>Pd $50 so far: 2</t>
  </si>
  <si>
    <t>dues pd=2024-D.10(32)</t>
  </si>
  <si>
    <t>Mailed LETTER SENT-1/10</t>
  </si>
  <si>
    <t xml:space="preserve"> -- Updated 1-11-2024  --</t>
  </si>
  <si>
    <t>Too far away</t>
  </si>
  <si>
    <t>Told Pickleball-Fen Frisco</t>
  </si>
  <si>
    <t>Citiban</t>
  </si>
  <si>
    <t>wells Fargo</t>
  </si>
  <si>
    <t>B o A</t>
  </si>
  <si>
    <t>Timothy-Peter</t>
  </si>
  <si>
    <t>Mike(Tony)</t>
  </si>
  <si>
    <t>JPMorgan</t>
  </si>
  <si>
    <t>mike-5</t>
  </si>
  <si>
    <t>Cruz</t>
  </si>
  <si>
    <t>Beth</t>
  </si>
  <si>
    <t>New</t>
  </si>
  <si>
    <t>Scott-1/20</t>
  </si>
  <si>
    <t>Check bounced1.18.24-Scott called/emailed Gary -$60&amp; -$16</t>
  </si>
  <si>
    <t>Check bounced</t>
  </si>
  <si>
    <t>ck Bounced GaryRosenbluth -1056</t>
  </si>
  <si>
    <t>Mike get ck 1/24</t>
  </si>
  <si>
    <t>Wells Fargo</t>
  </si>
  <si>
    <t>Mike/(Jim.W)</t>
  </si>
  <si>
    <t xml:space="preserve">                                                </t>
  </si>
  <si>
    <t>Ken Norman Dup ck mail voided  ck 3305 XXX</t>
  </si>
  <si>
    <t>Boa</t>
  </si>
  <si>
    <t>Paid $10 Dep 11</t>
  </si>
  <si>
    <t>contains two $10 pmts to make $60</t>
  </si>
  <si>
    <t>got the OK</t>
  </si>
  <si>
    <t xml:space="preserve"> 2025 new exempts</t>
  </si>
  <si>
    <t>Born in 1935 and Exempt(5 yr paying dues)</t>
  </si>
  <si>
    <t>Paid (I.1) +Exempt (G.264) + Unpaid (F.260)</t>
  </si>
  <si>
    <t>memGary Rosenbluth check bounced</t>
  </si>
  <si>
    <t>Deposit #12</t>
  </si>
  <si>
    <t>MerrilL</t>
  </si>
  <si>
    <t>UBS</t>
  </si>
  <si>
    <t xml:space="preserve"> (Gary R -1+1)</t>
  </si>
  <si>
    <t>Paid-45+7+1-1)</t>
  </si>
  <si>
    <t>Bounced Check</t>
  </si>
  <si>
    <t>Resigned/Deactivated</t>
  </si>
  <si>
    <t>UNPAID Members (less Over 90 Exempt) who owe the 2024 dues</t>
  </si>
  <si>
    <t>Gary R -bounced check</t>
  </si>
  <si>
    <t>subtotal</t>
  </si>
  <si>
    <t>Plus32 new mem-1119+1120+1121</t>
  </si>
  <si>
    <t xml:space="preserve"> One Assoc-1041.BobFitzpatrick</t>
  </si>
  <si>
    <r>
      <t xml:space="preserve">Associate Members </t>
    </r>
    <r>
      <rPr>
        <b/>
        <sz val="11"/>
        <color theme="1"/>
        <rFont val="Calibri"/>
        <family val="2"/>
        <scheme val="minor"/>
      </rPr>
      <t xml:space="preserve">-now-3 </t>
    </r>
    <r>
      <rPr>
        <sz val="11"/>
        <color theme="1"/>
        <rFont val="Calibri"/>
        <family val="2"/>
        <scheme val="minor"/>
      </rPr>
      <t xml:space="preserve"> AZ(J.Savage), MA(K.Hyle), (2023-Over 90Exempt-NJ(RonManganaro)), 1042 Bob Fitzpatrick)</t>
    </r>
  </si>
  <si>
    <t>Deposit #13</t>
  </si>
  <si>
    <t xml:space="preserve">   Hyle, Savage,+Fitzpatrick+Leung</t>
  </si>
  <si>
    <t>M#-  188,573,1042,1008</t>
  </si>
  <si>
    <t xml:space="preserve"> One Assoc-188.Ken Hyle</t>
  </si>
  <si>
    <t xml:space="preserve"> One Assoc-1008.Ken Leung</t>
  </si>
  <si>
    <t xml:space="preserve"> One Assoc-573.Jim Savage</t>
  </si>
  <si>
    <t>Total-less Ovr 90  339-55-1-1+2-3-1-1+1+6</t>
  </si>
  <si>
    <t>Resignations+ 2 died</t>
  </si>
  <si>
    <t>Management  Died-10.14.23</t>
  </si>
  <si>
    <t xml:space="preserve"> Died - 2.18.2024</t>
  </si>
  <si>
    <t>Paid-After dep 12 (32),13+15+resigns+Died</t>
  </si>
  <si>
    <t>paid</t>
  </si>
  <si>
    <t>Died</t>
  </si>
  <si>
    <t>Roster for Board 2.04.2024</t>
  </si>
  <si>
    <t>Resignations(incl 2 died)</t>
  </si>
  <si>
    <t>Over 90exempt+2Rev</t>
  </si>
  <si>
    <t>UNPAID @ 2.29.2024</t>
  </si>
  <si>
    <t>Revised</t>
  </si>
  <si>
    <t>Goal - 2024 Dues to be paid</t>
  </si>
  <si>
    <t>Paid @2/29/2024</t>
  </si>
  <si>
    <t xml:space="preserve">Resigned </t>
  </si>
  <si>
    <t>&amp; 2 Died.Crowley+Trongone</t>
  </si>
  <si>
    <t xml:space="preserve">  ****</t>
  </si>
  <si>
    <t>updated-in real Time</t>
  </si>
  <si>
    <t>NEED</t>
  </si>
  <si>
    <t>**</t>
  </si>
  <si>
    <t xml:space="preserve"> *  Requested via text on 2/18/24  *</t>
  </si>
  <si>
    <t>JA</t>
  </si>
  <si>
    <t>GL</t>
  </si>
  <si>
    <t>RB</t>
  </si>
  <si>
    <t>JW</t>
  </si>
  <si>
    <t>HB</t>
  </si>
  <si>
    <t>DC</t>
  </si>
  <si>
    <t>Died &amp;</t>
  </si>
  <si>
    <t>3rd time RESIGNING</t>
  </si>
  <si>
    <t>Resign-moved to FLA-2/13.email</t>
  </si>
  <si>
    <t>Resign -Scott</t>
  </si>
  <si>
    <t>Resign-moved to FLA-2/13.emailGaspar</t>
  </si>
  <si>
    <t>Resign -MikeK</t>
  </si>
  <si>
    <t>7/9-Jim Webb</t>
  </si>
  <si>
    <t>pd-dep11</t>
  </si>
  <si>
    <t>Associate-$30</t>
  </si>
  <si>
    <t>PD-Dep.13</t>
  </si>
  <si>
    <t>CkRec-2/9</t>
  </si>
  <si>
    <t>PD-Dep.12</t>
  </si>
  <si>
    <t>Ck.Bounced-NEW ck 2/3</t>
  </si>
  <si>
    <t>1.29-email last name mispelled</t>
  </si>
  <si>
    <t>…....</t>
  </si>
  <si>
    <t xml:space="preserve">                                      </t>
  </si>
  <si>
    <t>Duplicate Payment</t>
  </si>
  <si>
    <t>date Rec</t>
  </si>
  <si>
    <t>check #</t>
  </si>
  <si>
    <t>check date</t>
  </si>
  <si>
    <t>Tony- to return check</t>
  </si>
  <si>
    <t>Not Unpaid</t>
  </si>
  <si>
    <t>New Mem</t>
  </si>
  <si>
    <t>cross check</t>
  </si>
  <si>
    <t>Deposit</t>
  </si>
  <si>
    <t>Total cks</t>
  </si>
  <si>
    <t>* New member 1121 Henry Cruz</t>
  </si>
  <si>
    <t xml:space="preserve">* Replace Bounced check 1056 Gary </t>
  </si>
  <si>
    <t xml:space="preserve">1 check of the 30 </t>
  </si>
  <si>
    <t>checks deposited Dep 10+11+12+13</t>
  </si>
  <si>
    <t>$10 checks</t>
  </si>
  <si>
    <t>Dep #11</t>
  </si>
  <si>
    <t>new member - NOT on Unpaid list</t>
  </si>
  <si>
    <t>Dep#11</t>
  </si>
  <si>
    <t>Henry Cruz</t>
  </si>
  <si>
    <t>Replace Bounced check</t>
  </si>
  <si>
    <t>Dep#10</t>
  </si>
  <si>
    <t>Gary Rosenbluth</t>
  </si>
  <si>
    <t>Total PAID on the UNPAID spreadsheet</t>
  </si>
  <si>
    <t>Deposit #14</t>
  </si>
  <si>
    <t>Deposit #15</t>
  </si>
  <si>
    <t>Avon</t>
  </si>
  <si>
    <t>Morgan</t>
  </si>
  <si>
    <t>Zimmer</t>
  </si>
  <si>
    <t>Citi</t>
  </si>
  <si>
    <t>NEW Mem</t>
  </si>
  <si>
    <t>Charles Schwab</t>
  </si>
  <si>
    <t>**Tie in to John Abrahamsen's Roster</t>
  </si>
  <si>
    <t>Died-2.19.24</t>
  </si>
  <si>
    <t>Died-3.11.24</t>
  </si>
  <si>
    <t>Died-3.06.24</t>
  </si>
  <si>
    <t>Newsletter mailed F+Mar-2024</t>
  </si>
  <si>
    <r>
      <t>Died-3/10</t>
    </r>
    <r>
      <rPr>
        <sz val="14"/>
        <color theme="1"/>
        <rFont val="Calibri"/>
        <family val="2"/>
        <scheme val="minor"/>
      </rPr>
      <t>/</t>
    </r>
    <r>
      <rPr>
        <sz val="12"/>
        <color theme="1"/>
        <rFont val="Calibri"/>
        <family val="2"/>
        <scheme val="minor"/>
      </rPr>
      <t>2023</t>
    </r>
  </si>
  <si>
    <r>
      <t>Died-10.14.</t>
    </r>
    <r>
      <rPr>
        <sz val="24"/>
        <color theme="1"/>
        <rFont val="Calibri"/>
        <family val="2"/>
        <scheme val="minor"/>
      </rPr>
      <t>2023</t>
    </r>
  </si>
  <si>
    <r>
      <t>Associate-4</t>
    </r>
    <r>
      <rPr>
        <sz val="11"/>
        <color theme="1"/>
        <rFont val="Calibri"/>
        <family val="2"/>
        <scheme val="minor"/>
      </rPr>
      <t>.Members</t>
    </r>
  </si>
  <si>
    <t>Total per Treasurers notes on who paid / or are exempt/active</t>
  </si>
  <si>
    <t>Last new#-1121</t>
  </si>
  <si>
    <t>Last New Member# 1123</t>
  </si>
  <si>
    <t>Mailing-Newsletter+Monthly</t>
  </si>
  <si>
    <t>see page bottom for 3rg 1029 R Beggio</t>
  </si>
  <si>
    <t>2/29/2024-rev</t>
  </si>
  <si>
    <t>Gregory</t>
  </si>
  <si>
    <t>Deposit #16</t>
  </si>
  <si>
    <t>Newsletter from Tom Van Lenten</t>
  </si>
  <si>
    <t>172 Robert Harris</t>
  </si>
  <si>
    <t>Rosen</t>
  </si>
  <si>
    <t>Lundell</t>
  </si>
  <si>
    <t>B of Amer</t>
  </si>
  <si>
    <t>last new #1124</t>
  </si>
  <si>
    <t>New-4- in 2024</t>
  </si>
  <si>
    <t>Paid</t>
  </si>
  <si>
    <t>?</t>
  </si>
  <si>
    <t>Died.cantwell</t>
  </si>
  <si>
    <t>#1124 Rob Rosen</t>
  </si>
  <si>
    <t>r=Resign/DeActivate</t>
  </si>
  <si>
    <t>R.1051-1051 Sterling Jonathon</t>
  </si>
  <si>
    <t>R.906 Schweighhardt John</t>
  </si>
  <si>
    <t>add 117 Donahue John over 90 exempt</t>
  </si>
  <si>
    <t>GaryB ck</t>
  </si>
  <si>
    <t>1122+1123</t>
  </si>
  <si>
    <t>Late in FL</t>
  </si>
  <si>
    <t>Last New Member# 1125</t>
  </si>
  <si>
    <t>Started in OCT 2023 paid $60 -good till 12/31/25</t>
  </si>
  <si>
    <t>Paid/died</t>
  </si>
  <si>
    <t>Over 90 eexempt</t>
  </si>
  <si>
    <t>Reverends</t>
  </si>
  <si>
    <t>Total Mem</t>
  </si>
  <si>
    <t>Back to Gaspar for Portabellos</t>
  </si>
  <si>
    <t>RayC-died</t>
  </si>
  <si>
    <t>rev</t>
  </si>
  <si>
    <t>Over 90 Exmpt</t>
  </si>
  <si>
    <t>Mike-3/24</t>
  </si>
  <si>
    <t>Deposit #17</t>
  </si>
  <si>
    <t>Last New Member# 1126</t>
  </si>
  <si>
    <t>Boyle</t>
  </si>
  <si>
    <t>New Year 2024</t>
  </si>
  <si>
    <t>Inactive 2023</t>
  </si>
  <si>
    <t>Mem#119-Donahue</t>
  </si>
  <si>
    <t>Ray Cantwell -Died in 2024 active paid</t>
  </si>
  <si>
    <t>Innocenzi</t>
  </si>
  <si>
    <t xml:space="preserve">Stephen </t>
  </si>
  <si>
    <t>Margolis</t>
  </si>
  <si>
    <t>Zucker</t>
  </si>
  <si>
    <t>Deposit #18</t>
  </si>
  <si>
    <t>Died-5/15/24</t>
  </si>
  <si>
    <t>Died in 2024</t>
  </si>
  <si>
    <t>Last New Member# 1129</t>
  </si>
  <si>
    <t>re-joined</t>
  </si>
  <si>
    <t>Rejoined</t>
  </si>
  <si>
    <t>Deposit #19</t>
  </si>
  <si>
    <t>McGuire</t>
  </si>
  <si>
    <t>Last New Member# 1130</t>
  </si>
  <si>
    <t>Deposit #20</t>
  </si>
  <si>
    <t>Torres</t>
  </si>
  <si>
    <t>Last New Member# 1131</t>
  </si>
  <si>
    <t>PictureName</t>
  </si>
  <si>
    <t>au.club.jwa@gmail.com</t>
  </si>
  <si>
    <t>Abrahamsen John.jpg</t>
  </si>
  <si>
    <t>Altamuro Frank.jpg</t>
  </si>
  <si>
    <t>Altomare Frank.jpg</t>
  </si>
  <si>
    <t>Atieh James.jpg</t>
  </si>
  <si>
    <t>Auer Bill.jpg</t>
  </si>
  <si>
    <t>AU No Picture.jpg</t>
  </si>
  <si>
    <t>Bach David.jpg</t>
  </si>
  <si>
    <t>Bakian Victor.jpg</t>
  </si>
  <si>
    <t>Frank Nusspickle</t>
  </si>
  <si>
    <t>Balcerski William.jpg</t>
  </si>
  <si>
    <t>Barbaris Ernest.jpg</t>
  </si>
  <si>
    <t>201-870-3811</t>
  </si>
  <si>
    <t>Baumbach Edward.jpg</t>
  </si>
  <si>
    <t>Becan Donald.jpg</t>
  </si>
  <si>
    <t>Bellucci Charles.jpg</t>
  </si>
  <si>
    <t>Bennett Harold.jpg</t>
  </si>
  <si>
    <t>Shooting(**)</t>
  </si>
  <si>
    <t>Berger Richard.jpg</t>
  </si>
  <si>
    <t>Bern Elliot.jpg</t>
  </si>
  <si>
    <t>Bernarde Richard.jpg</t>
  </si>
  <si>
    <t>Bernhardt Marc.jpg</t>
  </si>
  <si>
    <t>Bishop John.jpg</t>
  </si>
  <si>
    <t>Bissetta Bruno.jpg</t>
  </si>
  <si>
    <t>Bogdan Richard.jpg</t>
  </si>
  <si>
    <t>Bouton Jay.jpg</t>
  </si>
  <si>
    <t>Bowman Robert.jpg</t>
  </si>
  <si>
    <t>4411 Warrens Way</t>
  </si>
  <si>
    <t>973-703-9065</t>
  </si>
  <si>
    <t>gbrealty@optonline.net</t>
  </si>
  <si>
    <t>Bud Brooks - Jim McKeown</t>
  </si>
  <si>
    <t>Brooks Daniel.jpg</t>
  </si>
  <si>
    <t>Brooks Lowell.jpg</t>
  </si>
  <si>
    <t>Brown Carl.jpg</t>
  </si>
  <si>
    <t>Burleigh David.jpg</t>
  </si>
  <si>
    <t>Burns Richard.jpg</t>
  </si>
  <si>
    <t>Butler Tom.jpg</t>
  </si>
  <si>
    <t>Byrne William.jpg</t>
  </si>
  <si>
    <t>Caikowsky John.jpg</t>
  </si>
  <si>
    <t>Campi John.jpg</t>
  </si>
  <si>
    <t>Cancelosi James.jpg</t>
  </si>
  <si>
    <t>Cappello Guy.jpg</t>
  </si>
  <si>
    <t>Carbone William.jpg</t>
  </si>
  <si>
    <t>Carifi Gabriel.jpg</t>
  </si>
  <si>
    <t>201-887-8203</t>
  </si>
  <si>
    <t>coachrbc@aol.com</t>
  </si>
  <si>
    <t>Casaprima Ramon.jpg</t>
  </si>
  <si>
    <t>Casey Donald.jpg</t>
  </si>
  <si>
    <t>Cataldo Anthony.jpg</t>
  </si>
  <si>
    <t>Catangay Pablo.jpg</t>
  </si>
  <si>
    <t>Celeste Tony.jpg</t>
  </si>
  <si>
    <t>Chaudhuri Debu.jpg</t>
  </si>
  <si>
    <t>Cheeseman Dennis.jpg</t>
  </si>
  <si>
    <t>Chinwalla Eban.jpg</t>
  </si>
  <si>
    <t>Chucka Donald.jpg</t>
  </si>
  <si>
    <t>Chuebon Raymond.jpg</t>
  </si>
  <si>
    <t>Cinquina V..jpg</t>
  </si>
  <si>
    <t>Clinton Joseph.jpg</t>
  </si>
  <si>
    <t>Cohen Mark.jpg</t>
  </si>
  <si>
    <t>Colaneri Guy.jpg</t>
  </si>
  <si>
    <t>Coldon Al.jpg</t>
  </si>
  <si>
    <t>Conant Harold.jpg</t>
  </si>
  <si>
    <t>Conforti John.jpg</t>
  </si>
  <si>
    <t>Management Software</t>
  </si>
  <si>
    <t>917-453-4583</t>
  </si>
  <si>
    <t>Connelly Al.jpg</t>
  </si>
  <si>
    <t>Cooper Douglas.jpg</t>
  </si>
  <si>
    <t>Corallo Nunzio.jpg</t>
  </si>
  <si>
    <t>Costa Saverio.jpg</t>
  </si>
  <si>
    <t>Coyle Joseph.jpg</t>
  </si>
  <si>
    <t>64 Fisher Road</t>
  </si>
  <si>
    <t>201-444-3593</t>
  </si>
  <si>
    <t>201-820-7664</t>
  </si>
  <si>
    <t>castoff13@aol.com</t>
  </si>
  <si>
    <t>Cruz Henry.jpg</t>
  </si>
  <si>
    <t>Finance VP</t>
  </si>
  <si>
    <t>Curtiss Philip.jpg</t>
  </si>
  <si>
    <t>Administration/Managerial</t>
  </si>
  <si>
    <t>Czelusta Frank.jpg</t>
  </si>
  <si>
    <t>Danziger Howard.jpg</t>
  </si>
  <si>
    <t>Dauer Robert.jpg</t>
  </si>
  <si>
    <t>Attorney Author</t>
  </si>
  <si>
    <t>David Ted.jpg</t>
  </si>
  <si>
    <t>Davidson Robert.jpg</t>
  </si>
  <si>
    <t>De Graw Kenneth.jpg</t>
  </si>
  <si>
    <t>Deaver James.jpg</t>
  </si>
  <si>
    <t>Delfico Anthony.jpg</t>
  </si>
  <si>
    <t>Demby Allen.jpg</t>
  </si>
  <si>
    <t>AU Guys(*)</t>
  </si>
  <si>
    <t>DeSantis John.jpg</t>
  </si>
  <si>
    <t>Desrosiers Robert.jpg</t>
  </si>
  <si>
    <t>Devejian Edward.jpg</t>
  </si>
  <si>
    <t>DeVincenzi Domenic.jpg</t>
  </si>
  <si>
    <t>di Filippo Tony.jpg</t>
  </si>
  <si>
    <t>DiIorgi Tony.jpg</t>
  </si>
  <si>
    <t>Dinolfo Sandy.jpg</t>
  </si>
  <si>
    <t>Doenges Ryan.jpg</t>
  </si>
  <si>
    <t>201-337-2842</t>
  </si>
  <si>
    <t>202-376-8824</t>
  </si>
  <si>
    <t>Donch Thomas.jpg</t>
  </si>
  <si>
    <t>Dorney William.jpg</t>
  </si>
  <si>
    <t>Douglas Robert.jpg</t>
  </si>
  <si>
    <t>Dye Charles.jpg</t>
  </si>
  <si>
    <t>Fairbairn Donald.jpg</t>
  </si>
  <si>
    <t>harveyfnj@gmail.com</t>
  </si>
  <si>
    <t>Feldman Harvey.jpg</t>
  </si>
  <si>
    <t>315 Greenleaf Court</t>
  </si>
  <si>
    <t>-7444</t>
  </si>
  <si>
    <t>Feneran Robert.jpg</t>
  </si>
  <si>
    <t>Filippone Robert.jpg</t>
  </si>
  <si>
    <t>Finkelstein Jay.jpg</t>
  </si>
  <si>
    <t>Finn James.jpg</t>
  </si>
  <si>
    <t>Fitzgerald James.jpg</t>
  </si>
  <si>
    <t>changed to associate</t>
  </si>
  <si>
    <t>Foldessy Edward.jpg</t>
  </si>
  <si>
    <t>Forbes James.jpg</t>
  </si>
  <si>
    <t>Frech William.jpg</t>
  </si>
  <si>
    <t>Freimuth Richard.jpg</t>
  </si>
  <si>
    <t>Freud Richard.jpg</t>
  </si>
  <si>
    <t>Friedland Noel.jpg</t>
  </si>
  <si>
    <t>Frisco Kenneth.jpg</t>
  </si>
  <si>
    <t>Galluccio Adolph.jpg</t>
  </si>
  <si>
    <t>Ghosh Sam.jpg</t>
  </si>
  <si>
    <t>201-644-0399</t>
  </si>
  <si>
    <t>201-410-2516</t>
  </si>
  <si>
    <t>Giardella Frank.jpg</t>
  </si>
  <si>
    <t>Gilpatrick John.jpg</t>
  </si>
  <si>
    <t>Giunta Joseph.jpg</t>
  </si>
  <si>
    <t>Glassman Robert.jpg</t>
  </si>
  <si>
    <t>Glick Barry.jpg</t>
  </si>
  <si>
    <t>Glicksman Michael.jpg</t>
  </si>
  <si>
    <t>Gluck Russell.jpg</t>
  </si>
  <si>
    <t>Gornell John.jpg</t>
  </si>
  <si>
    <t>Granowitz Jack.jpg</t>
  </si>
  <si>
    <t>Gray Robert.jpg</t>
  </si>
  <si>
    <t>Groesbeck Robert.jpg</t>
  </si>
  <si>
    <t>Guarneri Louis.jpg</t>
  </si>
  <si>
    <t>Haegele Jack.jpg</t>
  </si>
  <si>
    <t>Harris Robert.jpg</t>
  </si>
  <si>
    <t>Hayek Donald.jpg</t>
  </si>
  <si>
    <t>Heimberger Stan.jpg</t>
  </si>
  <si>
    <t>Heimburg Robert.jpg</t>
  </si>
  <si>
    <t>Hennion Paul.jpg</t>
  </si>
  <si>
    <t>Hensch Richard.jpg</t>
  </si>
  <si>
    <t>Hodge John.jpg</t>
  </si>
  <si>
    <t>Horvitz Steven.jpg</t>
  </si>
  <si>
    <t>Houlihan Edmund.jpg</t>
  </si>
  <si>
    <t>Howard Steven.jpg</t>
  </si>
  <si>
    <t>Howes William.jpg</t>
  </si>
  <si>
    <t>Hubschmitt David.jpg</t>
  </si>
  <si>
    <t>Hudson Timothy.jpg</t>
  </si>
  <si>
    <t>Hulit Gerald.jpg</t>
  </si>
  <si>
    <t>Hyle Kenneth.jpg</t>
  </si>
  <si>
    <t>Infosino Joseph.jpg</t>
  </si>
  <si>
    <t>Business</t>
  </si>
  <si>
    <t>1055 Franklin Lakes Rd</t>
  </si>
  <si>
    <t>201-697-8339</t>
  </si>
  <si>
    <t>minnocenzi1055@gmail.com</t>
  </si>
  <si>
    <t>Chris Love</t>
  </si>
  <si>
    <t>Jacob Donald.jpg</t>
  </si>
  <si>
    <t>Jager Peter.jpg</t>
  </si>
  <si>
    <t>no email - requested newsletter by USPS</t>
  </si>
  <si>
    <t>Jannuzzelli Joseph.jpg</t>
  </si>
  <si>
    <t>Japko Scott.jpg</t>
  </si>
  <si>
    <t>Jeffers James.jpg</t>
  </si>
  <si>
    <t>Joern Stephen.jpg</t>
  </si>
  <si>
    <t>Jost Howard.jpg</t>
  </si>
  <si>
    <t>Kadzban Andy.jpg</t>
  </si>
  <si>
    <t>Kampschmidt David.jpg</t>
  </si>
  <si>
    <t>Kelley Michael.jpg</t>
  </si>
  <si>
    <t>Kelly Charles R.jpg</t>
  </si>
  <si>
    <t>Kievit Dennis.jpg</t>
  </si>
  <si>
    <t>Kirkpatrick Donald.jpg</t>
  </si>
  <si>
    <t>Klein Stephen.jpg</t>
  </si>
  <si>
    <t>Kluthe Bob.jpg</t>
  </si>
  <si>
    <t>Kondrat Mike.jpg</t>
  </si>
  <si>
    <t>Kranz Jim.jpg</t>
  </si>
  <si>
    <t>Krieger Gregg.jpg</t>
  </si>
  <si>
    <t>La Salvia Robert.jpg</t>
  </si>
  <si>
    <t>LaBarbera Dennis.jpg</t>
  </si>
  <si>
    <t>Lagamma Ralph.jpg</t>
  </si>
  <si>
    <t>Lane Richard.jpg</t>
  </si>
  <si>
    <t>Executive/Executive Coach</t>
  </si>
  <si>
    <t>Lau W Winston.jpg</t>
  </si>
  <si>
    <t>Layfield William.jpg</t>
  </si>
  <si>
    <t>Leo William.jpg</t>
  </si>
  <si>
    <t>Lesznik Gaspar.jpg</t>
  </si>
  <si>
    <t>Levy Leonard.jpg</t>
  </si>
  <si>
    <t>Lewis George.jpg</t>
  </si>
  <si>
    <t>Love Christopher.jpg</t>
  </si>
  <si>
    <t>Lubicich Walter.jpg</t>
  </si>
  <si>
    <t>Margie</t>
  </si>
  <si>
    <t>Pharma</t>
  </si>
  <si>
    <t>48 N. Monroe St.</t>
  </si>
  <si>
    <t>612-865-5381</t>
  </si>
  <si>
    <t>edlundell4@gmail.com</t>
  </si>
  <si>
    <t>Mike Murphy</t>
  </si>
  <si>
    <t>Lundell Edwin.jpg</t>
  </si>
  <si>
    <t>Luongo Joseph.jpg</t>
  </si>
  <si>
    <t>Luthi Ernest.jpg</t>
  </si>
  <si>
    <t>Lutzy Richard.jpg</t>
  </si>
  <si>
    <t>Lynch Jeremiah.jpg</t>
  </si>
  <si>
    <t>Macaluso Peter.jpg</t>
  </si>
  <si>
    <t>Malcolm Douglas.jpg</t>
  </si>
  <si>
    <t>Mallen James.jpg</t>
  </si>
  <si>
    <t>Mann Warren.jpg</t>
  </si>
  <si>
    <t>Manobianco Dominick.jpg</t>
  </si>
  <si>
    <t>Margulis</t>
  </si>
  <si>
    <t>109 Blueberry Dr.</t>
  </si>
  <si>
    <t>Woodcliff Lake</t>
  </si>
  <si>
    <t>07677</t>
  </si>
  <si>
    <t>201-248-3960</t>
  </si>
  <si>
    <t>sjmargulis@gmail.com</t>
  </si>
  <si>
    <t>Greg Kreiger</t>
  </si>
  <si>
    <t>Martin Tom.jpg</t>
  </si>
  <si>
    <t>mpmartini@optonline.net</t>
  </si>
  <si>
    <t>Martini Michael.jpg</t>
  </si>
  <si>
    <t>Mastandrea Anthony.jpg</t>
  </si>
  <si>
    <t>Mastellon William.jpg</t>
  </si>
  <si>
    <t>McGinnis James.jpg</t>
  </si>
  <si>
    <t>MaryBeth</t>
  </si>
  <si>
    <t>33 Dale Ave</t>
  </si>
  <si>
    <t>732-740-3929</t>
  </si>
  <si>
    <t>brooklynjoe121@gmail.com</t>
  </si>
  <si>
    <t>mbm0131@yahoo.com</t>
  </si>
  <si>
    <t>McGuirk Edwin.jpg</t>
  </si>
  <si>
    <t>McHugh Kenneth.jpg</t>
  </si>
  <si>
    <t>McKeown James E.jpg</t>
  </si>
  <si>
    <t>Meighan Joseph.jpg</t>
  </si>
  <si>
    <t>Melia Frank J.jpg</t>
  </si>
  <si>
    <t>728 Franklin Ave. Apt 243</t>
  </si>
  <si>
    <t>201-745-1373</t>
  </si>
  <si>
    <t>201-621-1210</t>
  </si>
  <si>
    <t>Meloro Thomas.jpg</t>
  </si>
  <si>
    <t>Meyers Robert.jpg</t>
  </si>
  <si>
    <t>Milcos William.jpg</t>
  </si>
  <si>
    <t>Miller Ron.jpg</t>
  </si>
  <si>
    <t>Moleski Alex.jpg</t>
  </si>
  <si>
    <t>Disability Analyst</t>
  </si>
  <si>
    <t>257 Walthery Avenue</t>
  </si>
  <si>
    <t>201-612-8269</t>
  </si>
  <si>
    <t>201-294-5977</t>
  </si>
  <si>
    <t>avontmorganjr@gmail.com</t>
  </si>
  <si>
    <t>Frank Altomare , John Desantis</t>
  </si>
  <si>
    <t>T</t>
  </si>
  <si>
    <t>Morgan Avon T.jpg</t>
  </si>
  <si>
    <t>Moriarty Joseph.jpg</t>
  </si>
  <si>
    <t>Murphy John.jpg</t>
  </si>
  <si>
    <t>Norman Kenneth.jpg</t>
  </si>
  <si>
    <t>Nusspickel Francis.jpg</t>
  </si>
  <si>
    <t>Ohan Sam.jpg</t>
  </si>
  <si>
    <t>O'Keefe Edward.jpg</t>
  </si>
  <si>
    <t>O'Neil Tom.jpg</t>
  </si>
  <si>
    <t>O'Rourke Vincent.jpg</t>
  </si>
  <si>
    <t>Osofsky Herman.jpg</t>
  </si>
  <si>
    <t>Panagides John.jpg</t>
  </si>
  <si>
    <t>Parascandola Louis.jpg</t>
  </si>
  <si>
    <t>Pascal Rick.jpg</t>
  </si>
  <si>
    <t>email Rolan@Erols.com rejected 3 15 2024</t>
  </si>
  <si>
    <t>Pasquariello Roland.jpg</t>
  </si>
  <si>
    <t>Patterson George.jpg</t>
  </si>
  <si>
    <t>Paxos John.jpg</t>
  </si>
  <si>
    <t>Peck E..jpg</t>
  </si>
  <si>
    <t>Peppard Roy.jpg</t>
  </si>
  <si>
    <t>AU_Perl_Murray.jpg</t>
  </si>
  <si>
    <t>Petherbridge Ron.jpg</t>
  </si>
  <si>
    <t>Pizzolato Victor.jpg</t>
  </si>
  <si>
    <t>Plage R Allan.jpg</t>
  </si>
  <si>
    <t>Pullaro Joseph.jpg</t>
  </si>
  <si>
    <t>Puppelo Vito.jpg</t>
  </si>
  <si>
    <t>r.q@verizon.net</t>
  </si>
  <si>
    <t>Quinn Robert.jpg</t>
  </si>
  <si>
    <t>Rakhlin Michael.jpg</t>
  </si>
  <si>
    <t>Ramirez Nelson.jpg</t>
  </si>
  <si>
    <t>Randolph Donald.jpg</t>
  </si>
  <si>
    <t>Rebak Doug.jpg</t>
  </si>
  <si>
    <t>Reeder Donald.jpg</t>
  </si>
  <si>
    <t>Regna Robert.jpg</t>
  </si>
  <si>
    <t>Contractor HVAC</t>
  </si>
  <si>
    <t>201-497-5951</t>
  </si>
  <si>
    <t>Richmond Elliot.jpg</t>
  </si>
  <si>
    <t>Rodenberg Jack.jpg</t>
  </si>
  <si>
    <t>Roppolo Louis.jpg</t>
  </si>
  <si>
    <t>Dina</t>
  </si>
  <si>
    <t>Reinsurance</t>
  </si>
  <si>
    <t>111 Greenway Road</t>
  </si>
  <si>
    <t>646-761-2416</t>
  </si>
  <si>
    <t>rrosen18@yahoo.com</t>
  </si>
  <si>
    <t>Rosenbluth Gary.jpg</t>
  </si>
  <si>
    <t>Rush William.jpg</t>
  </si>
  <si>
    <t>Safina Andrew.jpg</t>
  </si>
  <si>
    <t>Salvini Emil.jpg</t>
  </si>
  <si>
    <t>Samarro Frank.jpg</t>
  </si>
  <si>
    <t>Sanchez John.jpg</t>
  </si>
  <si>
    <t>Sausville Peter.jpg</t>
  </si>
  <si>
    <t>Savage Jim.jpg</t>
  </si>
  <si>
    <t>Schwager Steven.jpg</t>
  </si>
  <si>
    <t>Florida no phone service (386-427-9146) blackdrum20@gmail.com rejected</t>
  </si>
  <si>
    <t>Setter Edgar.jpg</t>
  </si>
  <si>
    <t>Silver Harry.jpg</t>
  </si>
  <si>
    <t>Smith Terrence.jpg</t>
  </si>
  <si>
    <t>Sneyers Rick.jpg</t>
  </si>
  <si>
    <t>Spagnardi Robert.jpg</t>
  </si>
  <si>
    <t>Srednicki Thomas.jpg</t>
  </si>
  <si>
    <t>blocked rsteele@ncbp.com_x000D_
spouse email&gt; thepointedpen@optonline.net (emergency use only)</t>
  </si>
  <si>
    <t>Steele Raymond.jpg</t>
  </si>
  <si>
    <t>Steen John.jpg</t>
  </si>
  <si>
    <t>Steffen Walter.jpg</t>
  </si>
  <si>
    <t>Steinberg Frederick.jpg</t>
  </si>
  <si>
    <t>Stevenson Bob.jpg</t>
  </si>
  <si>
    <t>Stevenson Rob.jpg</t>
  </si>
  <si>
    <t>Strauss Roy.jpg</t>
  </si>
  <si>
    <t>Stroem Richard.jpg</t>
  </si>
  <si>
    <t>Sullivan Cornelius.jpg</t>
  </si>
  <si>
    <t>Swist Peter.jpg</t>
  </si>
  <si>
    <t>Thaller Patrick.jpg</t>
  </si>
  <si>
    <t>Computer(**) Gardening(*) Short-Hiking(*) Investment(**)</t>
  </si>
  <si>
    <t>Theile Fred.jpg</t>
  </si>
  <si>
    <t>Torraco Ralph.jpg</t>
  </si>
  <si>
    <t>Tortorelli Vincent.jpg</t>
  </si>
  <si>
    <t>Toth John.jpg</t>
  </si>
  <si>
    <t>Tracey Timothy.jpg</t>
  </si>
  <si>
    <t>Traitz Robert.jpg</t>
  </si>
  <si>
    <t>Tyls Charles.jpg</t>
  </si>
  <si>
    <t>Valdez Robert.jpg</t>
  </si>
  <si>
    <t>mpv86643@gmail.com</t>
  </si>
  <si>
    <t>second email is marty@hyregulatory.com</t>
  </si>
  <si>
    <t>Valerio Marty.jpg</t>
  </si>
  <si>
    <t>Van Dyke Bill.jpg</t>
  </si>
  <si>
    <t>Van Lenten Thomas.jpg</t>
  </si>
  <si>
    <t>Verdone Joseph.jpg</t>
  </si>
  <si>
    <t>Vitenson Jack.jpg</t>
  </si>
  <si>
    <t>Voehl David.jpg</t>
  </si>
  <si>
    <t>Vogel Howard.jpg</t>
  </si>
  <si>
    <t>Voorhis Grandon.jpg</t>
  </si>
  <si>
    <t>Warner Barry.jpg</t>
  </si>
  <si>
    <t>Warner John.jpg</t>
  </si>
  <si>
    <t>Washburn Carver.jpg</t>
  </si>
  <si>
    <t>Wasserstein Henry.jpg</t>
  </si>
  <si>
    <t>Wasson Donald.jpg</t>
  </si>
  <si>
    <t>Watson Andrew.jpg</t>
  </si>
  <si>
    <t>Golf(*) Database(**) Membership(*)</t>
  </si>
  <si>
    <t>Webb James.jpg</t>
  </si>
  <si>
    <t>Weg Stuart.jpg</t>
  </si>
  <si>
    <t>Weindler John.jpg</t>
  </si>
  <si>
    <t>551-286-4045</t>
  </si>
  <si>
    <t>Widmer Walter.jpg</t>
  </si>
  <si>
    <t>Willen Hank.jpg</t>
  </si>
  <si>
    <t>Wolff Michael.jpg</t>
  </si>
  <si>
    <t>Wolff Theodore.jpg</t>
  </si>
  <si>
    <t>Yandrasevich Dan.jpg</t>
  </si>
  <si>
    <t>Yessis John.jpg</t>
  </si>
  <si>
    <t>Yu James.jpg</t>
  </si>
  <si>
    <t>Yurasek Jack.jpg</t>
  </si>
  <si>
    <t>Zelhof Edmund.jpg</t>
  </si>
  <si>
    <t>Zietek Stanley.jpg</t>
  </si>
  <si>
    <t>Greg</t>
  </si>
  <si>
    <t>Agnes</t>
  </si>
  <si>
    <t>4 Hunter Rd</t>
  </si>
  <si>
    <t>973-632-8545</t>
  </si>
  <si>
    <t>g.zimmer@steelrule.com</t>
  </si>
  <si>
    <t>Tom Mergola</t>
  </si>
  <si>
    <t>11 Beatrice Lane</t>
  </si>
  <si>
    <t>201-315-6199</t>
  </si>
  <si>
    <t>wade12354@aol.com</t>
  </si>
  <si>
    <t>Bill Axelrod</t>
  </si>
  <si>
    <t>Zuern Robert.jpg</t>
  </si>
  <si>
    <t>Zuravnsky Leonard.jpg</t>
  </si>
  <si>
    <t>732.740-3929</t>
  </si>
  <si>
    <t>Mary Beth</t>
  </si>
  <si>
    <t>Died-6.16.24</t>
  </si>
  <si>
    <t>m-460 + 215 + 81</t>
  </si>
  <si>
    <t>Cantwell+Lamela + Cappello</t>
  </si>
  <si>
    <t>AU Membership Snapshot</t>
  </si>
  <si>
    <t xml:space="preserve">updated </t>
  </si>
  <si>
    <t>Aug *</t>
  </si>
  <si>
    <t>Dec 31st</t>
  </si>
  <si>
    <t>Unpaid inactive</t>
  </si>
  <si>
    <t>checked</t>
  </si>
  <si>
    <t>YEAR</t>
  </si>
  <si>
    <t>highest Mem#</t>
  </si>
  <si>
    <t>Active Members</t>
  </si>
  <si>
    <t>Calc Mem Total</t>
  </si>
  <si>
    <t>Calc   New</t>
  </si>
  <si>
    <t>Resigned/ Deactivated</t>
  </si>
  <si>
    <t>Per Roster</t>
  </si>
  <si>
    <t>source</t>
  </si>
  <si>
    <t>AU Roster for Board - mm.dd.yyyy</t>
  </si>
  <si>
    <t xml:space="preserve"> ** AU Treasurer/AU A 1000 Information-Directory  **</t>
  </si>
  <si>
    <t xml:space="preserve"> * ties out to Roster</t>
  </si>
  <si>
    <t>Startin Year #</t>
  </si>
  <si>
    <t>Members Resigned/ Deactivated</t>
  </si>
  <si>
    <t>Bdgt</t>
  </si>
  <si>
    <t>Current</t>
  </si>
  <si>
    <t>Mem.1100-Jeffrey Johnson-Re-Join-6.3,2024</t>
  </si>
  <si>
    <t>M#  1092-1120</t>
  </si>
  <si>
    <t>Special Price</t>
  </si>
  <si>
    <t>Reduced fee</t>
  </si>
  <si>
    <t>Special Push</t>
  </si>
  <si>
    <t>Covid</t>
  </si>
  <si>
    <t>Ted Brandon(Mem# 14)  as not on active list-11.30, 2022</t>
  </si>
  <si>
    <t>Budget 2024 (@8.23.23)</t>
  </si>
  <si>
    <t>Roster at 8/05/2023</t>
  </si>
  <si>
    <t>Over 90 &amp; 5 yr Exempt</t>
  </si>
  <si>
    <t>Sustotal</t>
  </si>
  <si>
    <t>Over 90+5YR born in 1934</t>
  </si>
  <si>
    <t>2024 New Members</t>
  </si>
  <si>
    <t>Estimated Paying Members in 2024</t>
  </si>
  <si>
    <t>cappello</t>
  </si>
  <si>
    <t>BankoAmer</t>
  </si>
  <si>
    <t>Deposit #21</t>
  </si>
  <si>
    <t>Starr</t>
  </si>
  <si>
    <t>Jerry</t>
  </si>
  <si>
    <t>Last New Member# 1132</t>
  </si>
  <si>
    <t>Mem#765,237,843,-T.ScordatoManganaro, Baldino</t>
  </si>
  <si>
    <t>Agrees 7/5/2024-Mike</t>
  </si>
  <si>
    <t>n/a</t>
  </si>
  <si>
    <t xml:space="preserve">died </t>
  </si>
  <si>
    <t>C.Trongone</t>
  </si>
  <si>
    <t>Deposit #22</t>
  </si>
  <si>
    <t xml:space="preserve"> +- JJ.#1100+TMcD#608</t>
  </si>
  <si>
    <t>PNC Bank</t>
  </si>
  <si>
    <t>Cindy</t>
  </si>
  <si>
    <t>Gassert</t>
  </si>
  <si>
    <t>Hudson Valley CU</t>
  </si>
  <si>
    <t>Last New Member# 1133</t>
  </si>
  <si>
    <t>Deposit #23</t>
  </si>
  <si>
    <t>Clary</t>
  </si>
  <si>
    <t>xxxx</t>
  </si>
  <si>
    <t>Gurian</t>
  </si>
  <si>
    <t>Last New Member# 1136</t>
  </si>
  <si>
    <t>Rosazza</t>
  </si>
  <si>
    <t>Deposit #25</t>
  </si>
  <si>
    <t>Bank of America</t>
  </si>
  <si>
    <t>Lesorgen</t>
  </si>
  <si>
    <t>Deposit #26</t>
  </si>
  <si>
    <t>Decilveo</t>
  </si>
  <si>
    <t>Last New Member# 1138</t>
  </si>
  <si>
    <t>becarbo@icloud.com</t>
  </si>
  <si>
    <t>22 Norman Dr</t>
  </si>
  <si>
    <t>201-825-7845</t>
  </si>
  <si>
    <t>201-783-4297</t>
  </si>
  <si>
    <t>hogan40@verizon.net</t>
  </si>
  <si>
    <t>Administration Managerial</t>
  </si>
  <si>
    <t>201-725-8425</t>
  </si>
  <si>
    <t>Financial Advisor</t>
  </si>
  <si>
    <t>14 Forest Ridge Rd.</t>
  </si>
  <si>
    <t>954-882-7871</t>
  </si>
  <si>
    <t>jedjr7@yahoo.com</t>
  </si>
  <si>
    <t>9 Sara Kathryn Way</t>
  </si>
  <si>
    <t>845-774-5680</t>
  </si>
  <si>
    <t>frank1g@hotmail.com</t>
  </si>
  <si>
    <t>Merri</t>
  </si>
  <si>
    <t>Engineer Textile</t>
  </si>
  <si>
    <t>32 Sleepy Hollow Rd</t>
  </si>
  <si>
    <t>201-264-2605</t>
  </si>
  <si>
    <t>merri3@verizon.net</t>
  </si>
  <si>
    <t>Randi</t>
  </si>
  <si>
    <t>384 East Madison Ave</t>
  </si>
  <si>
    <t>Cresskill</t>
  </si>
  <si>
    <t>07626</t>
  </si>
  <si>
    <t>201-568-6346</t>
  </si>
  <si>
    <t>201-370-3650</t>
  </si>
  <si>
    <t>plesorgen@gmail.com</t>
  </si>
  <si>
    <t>Sales Industrial</t>
  </si>
  <si>
    <t>47 Lakewood Ave</t>
  </si>
  <si>
    <t>201-444-3712</t>
  </si>
  <si>
    <t>201-961-2070</t>
  </si>
  <si>
    <t>grosazza1@hotmail.com</t>
  </si>
  <si>
    <t>Stacey</t>
  </si>
  <si>
    <t>24 Pleasant View Lane</t>
  </si>
  <si>
    <t>845-304-1506</t>
  </si>
  <si>
    <t>geraldstarr@gmail.com</t>
  </si>
  <si>
    <t>Disiree</t>
  </si>
  <si>
    <t>35 Summer Hill Rd</t>
  </si>
  <si>
    <t>201-925-6081</t>
  </si>
  <si>
    <t>gabgtorres@gmail.com</t>
  </si>
  <si>
    <t>Engineer Marine</t>
  </si>
  <si>
    <t>Dietch</t>
  </si>
  <si>
    <t>Deposit #27</t>
  </si>
  <si>
    <t>9.10.2024</t>
  </si>
  <si>
    <t>Stanton</t>
  </si>
  <si>
    <t>Jim Atieh ?</t>
  </si>
  <si>
    <t>Bogus-Early pay for 2025????</t>
  </si>
  <si>
    <t>Richard.Freud</t>
  </si>
  <si>
    <t>Last New Member# 1140</t>
  </si>
  <si>
    <t>died 2024</t>
  </si>
  <si>
    <t xml:space="preserve">Jerry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</si>
</sst>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&quot;$&quot;* #,##0_);_(&quot;$&quot;* \(#,##0\);_(&quot;$&quot;* &quot;-&quot;??_);_(@_)"/>
    <numFmt numFmtId="166" formatCode="_(* #,##0_);_(* \(#,##0\);_(* &quot;-&quot;??_);_(@_)"/>
    <numFmt numFmtId="167" formatCode="0.0%"/>
    <numFmt numFmtId="168" formatCode="mm/dd/yy;@"/>
    <numFmt numFmtId="169" formatCode="&quot;$&quot;#,##0.00"/>
  </numFmts>
  <fonts count="5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</font>
    <font>
      <sz val="12"/>
      <color theme="1"/>
      <name val="Calibri"/>
      <family val="2"/>
    </font>
    <font>
      <b/>
      <sz val="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Calibri (Body)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sz val="8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 Black"/>
      <family val="2"/>
    </font>
    <font>
      <sz val="9"/>
      <name val="Arial Black"/>
      <family val="2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name val="Lucida Console"/>
      <family val="3"/>
    </font>
    <font>
      <sz val="10"/>
      <name val="Arial"/>
      <family val="2"/>
    </font>
    <font>
      <b/>
      <u/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sz val="18"/>
      <color theme="1"/>
      <name val="Calibri"/>
      <family val="2"/>
      <scheme val="minor"/>
    </font>
    <font>
      <sz val="12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C000"/>
        <bgColor theme="9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theme="9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theme="9" tint="0.7999816888943144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theme="9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7" tint="0.59999389629810485"/>
        <bgColor theme="9" tint="0.79998168889431442"/>
      </patternFill>
    </fill>
    <fill>
      <patternFill patternType="solid">
        <fgColor rgb="FF92D050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3300"/>
        <bgColor theme="9" tint="0.79998168889431442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9" tint="0.3999755851924192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1" fillId="0" borderId="0"/>
    <xf numFmtId="0" fontId="31" fillId="0" borderId="0" applyNumberFormat="0" applyFill="0" applyBorder="0" applyAlignment="0" applyProtection="0"/>
    <xf numFmtId="0" fontId="50" fillId="0" borderId="0"/>
  </cellStyleXfs>
  <cellXfs count="758">
    <xf numFmtId="0" fontId="0" fillId="0" borderId="0" xfId="0"/>
    <xf numFmtId="14" fontId="0" fillId="0" borderId="0" xfId="0" applyNumberFormat="1"/>
    <xf numFmtId="0" fontId="8" fillId="0" borderId="0" xfId="0" applyFont="1"/>
    <xf numFmtId="0" fontId="8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13" xfId="0" applyFont="1" applyBorder="1" applyAlignment="1">
      <alignment horizontal="center"/>
    </xf>
    <xf numFmtId="44" fontId="0" fillId="0" borderId="0" xfId="1" applyFont="1" applyBorder="1"/>
    <xf numFmtId="1" fontId="0" fillId="0" borderId="0" xfId="0" applyNumberFormat="1" applyAlignment="1">
      <alignment horizontal="center"/>
    </xf>
    <xf numFmtId="43" fontId="7" fillId="0" borderId="0" xfId="2" applyFont="1" applyBorder="1"/>
    <xf numFmtId="16" fontId="0" fillId="0" borderId="0" xfId="0" applyNumberFormat="1"/>
    <xf numFmtId="0" fontId="0" fillId="0" borderId="0" xfId="0" applyAlignment="1">
      <alignment horizontal="right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44" fontId="0" fillId="0" borderId="0" xfId="1" applyFont="1" applyFill="1" applyBorder="1"/>
    <xf numFmtId="0" fontId="0" fillId="0" borderId="11" xfId="0" applyBorder="1"/>
    <xf numFmtId="0" fontId="8" fillId="0" borderId="5" xfId="0" applyFont="1" applyBorder="1"/>
    <xf numFmtId="0" fontId="0" fillId="0" borderId="6" xfId="0" applyBorder="1"/>
    <xf numFmtId="44" fontId="0" fillId="0" borderId="6" xfId="0" applyNumberFormat="1" applyBorder="1"/>
    <xf numFmtId="0" fontId="8" fillId="0" borderId="10" xfId="0" applyFont="1" applyBorder="1"/>
    <xf numFmtId="167" fontId="0" fillId="0" borderId="11" xfId="3" applyNumberFormat="1" applyFont="1" applyBorder="1"/>
    <xf numFmtId="0" fontId="0" fillId="0" borderId="12" xfId="0" applyBorder="1"/>
    <xf numFmtId="0" fontId="8" fillId="0" borderId="2" xfId="0" applyFont="1" applyBorder="1"/>
    <xf numFmtId="44" fontId="8" fillId="0" borderId="3" xfId="1" applyFont="1" applyBorder="1"/>
    <xf numFmtId="0" fontId="0" fillId="0" borderId="4" xfId="0" applyBorder="1"/>
    <xf numFmtId="0" fontId="8" fillId="0" borderId="4" xfId="0" applyFont="1" applyBorder="1" applyAlignment="1">
      <alignment horizontal="center" wrapText="1"/>
    </xf>
    <xf numFmtId="0" fontId="0" fillId="0" borderId="9" xfId="0" applyBorder="1"/>
    <xf numFmtId="0" fontId="0" fillId="0" borderId="8" xfId="0" applyBorder="1"/>
    <xf numFmtId="0" fontId="0" fillId="0" borderId="7" xfId="0" applyBorder="1"/>
    <xf numFmtId="0" fontId="8" fillId="0" borderId="3" xfId="0" applyFont="1" applyBorder="1"/>
    <xf numFmtId="0" fontId="0" fillId="0" borderId="3" xfId="0" applyBorder="1"/>
    <xf numFmtId="164" fontId="8" fillId="0" borderId="2" xfId="0" applyNumberFormat="1" applyFont="1" applyBorder="1"/>
    <xf numFmtId="165" fontId="8" fillId="0" borderId="3" xfId="1" applyNumberFormat="1" applyFont="1" applyBorder="1"/>
    <xf numFmtId="166" fontId="8" fillId="0" borderId="4" xfId="2" applyNumberFormat="1" applyFont="1" applyBorder="1"/>
    <xf numFmtId="167" fontId="8" fillId="0" borderId="3" xfId="3" applyNumberFormat="1" applyFont="1" applyBorder="1"/>
    <xf numFmtId="0" fontId="8" fillId="0" borderId="4" xfId="0" applyFont="1" applyBorder="1"/>
    <xf numFmtId="164" fontId="0" fillId="0" borderId="6" xfId="0" applyNumberFormat="1" applyBorder="1"/>
    <xf numFmtId="165" fontId="7" fillId="0" borderId="6" xfId="1" applyNumberFormat="1" applyFont="1" applyBorder="1"/>
    <xf numFmtId="164" fontId="0" fillId="0" borderId="0" xfId="0" applyNumberFormat="1"/>
    <xf numFmtId="165" fontId="7" fillId="0" borderId="0" xfId="1" applyNumberFormat="1" applyFont="1" applyBorder="1"/>
    <xf numFmtId="166" fontId="7" fillId="0" borderId="0" xfId="2" applyNumberFormat="1" applyFont="1" applyBorder="1"/>
    <xf numFmtId="0" fontId="9" fillId="0" borderId="0" xfId="0" applyFont="1"/>
    <xf numFmtId="44" fontId="8" fillId="0" borderId="1" xfId="1" applyFont="1" applyBorder="1"/>
    <xf numFmtId="14" fontId="0" fillId="0" borderId="0" xfId="0" applyNumberFormat="1" applyAlignment="1">
      <alignment horizontal="right" wrapText="1"/>
    </xf>
    <xf numFmtId="168" fontId="0" fillId="0" borderId="0" xfId="0" applyNumberFormat="1"/>
    <xf numFmtId="166" fontId="0" fillId="0" borderId="6" xfId="0" applyNumberForma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68" fontId="12" fillId="0" borderId="0" xfId="0" applyNumberFormat="1" applyFont="1"/>
    <xf numFmtId="168" fontId="0" fillId="0" borderId="0" xfId="0" applyNumberFormat="1" applyAlignment="1">
      <alignment horizontal="center"/>
    </xf>
    <xf numFmtId="8" fontId="0" fillId="0" borderId="0" xfId="0" applyNumberFormat="1"/>
    <xf numFmtId="169" fontId="0" fillId="0" borderId="0" xfId="0" applyNumberFormat="1"/>
    <xf numFmtId="8" fontId="0" fillId="0" borderId="0" xfId="0" applyNumberFormat="1" applyAlignment="1">
      <alignment horizontal="right"/>
    </xf>
    <xf numFmtId="169" fontId="0" fillId="0" borderId="0" xfId="0" applyNumberFormat="1" applyAlignment="1">
      <alignment horizontal="left" indent="4"/>
    </xf>
    <xf numFmtId="0" fontId="8" fillId="0" borderId="14" xfId="0" applyFont="1" applyBorder="1" applyAlignment="1">
      <alignment horizontal="center" wrapText="1"/>
    </xf>
    <xf numFmtId="0" fontId="0" fillId="2" borderId="0" xfId="0" applyFill="1"/>
    <xf numFmtId="164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" fontId="0" fillId="0" borderId="0" xfId="0" applyNumberFormat="1"/>
    <xf numFmtId="0" fontId="0" fillId="0" borderId="15" xfId="0" applyBorder="1" applyAlignment="1">
      <alignment horizontal="center"/>
    </xf>
    <xf numFmtId="0" fontId="0" fillId="2" borderId="15" xfId="0" applyFill="1" applyBorder="1" applyAlignment="1">
      <alignment horizontal="center"/>
    </xf>
    <xf numFmtId="8" fontId="8" fillId="0" borderId="15" xfId="0" applyNumberFormat="1" applyFont="1" applyBorder="1"/>
    <xf numFmtId="0" fontId="0" fillId="6" borderId="15" xfId="0" applyFill="1" applyBorder="1" applyAlignment="1">
      <alignment horizontal="center"/>
    </xf>
    <xf numFmtId="8" fontId="0" fillId="0" borderId="15" xfId="0" applyNumberFormat="1" applyBorder="1"/>
    <xf numFmtId="0" fontId="0" fillId="5" borderId="1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  <xf numFmtId="0" fontId="16" fillId="7" borderId="15" xfId="0" applyFont="1" applyFill="1" applyBorder="1" applyAlignment="1">
      <alignment horizontal="center"/>
    </xf>
    <xf numFmtId="8" fontId="8" fillId="0" borderId="15" xfId="0" applyNumberFormat="1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5" borderId="0" xfId="0" applyFill="1"/>
    <xf numFmtId="0" fontId="0" fillId="6" borderId="0" xfId="0" applyFill="1"/>
    <xf numFmtId="0" fontId="8" fillId="0" borderId="9" xfId="0" applyFont="1" applyBorder="1" applyAlignment="1">
      <alignment horizontal="center"/>
    </xf>
    <xf numFmtId="37" fontId="7" fillId="0" borderId="0" xfId="1" applyNumberFormat="1" applyFont="1" applyBorder="1" applyAlignment="1">
      <alignment horizontal="center"/>
    </xf>
    <xf numFmtId="164" fontId="0" fillId="2" borderId="0" xfId="0" applyNumberFormat="1" applyFill="1"/>
    <xf numFmtId="165" fontId="7" fillId="2" borderId="0" xfId="1" applyNumberFormat="1" applyFont="1" applyFill="1" applyBorder="1"/>
    <xf numFmtId="0" fontId="0" fillId="9" borderId="8" xfId="0" applyFill="1" applyBorder="1" applyAlignment="1">
      <alignment horizontal="center"/>
    </xf>
    <xf numFmtId="8" fontId="8" fillId="3" borderId="15" xfId="0" applyNumberFormat="1" applyFont="1" applyFill="1" applyBorder="1"/>
    <xf numFmtId="165" fontId="9" fillId="3" borderId="0" xfId="0" applyNumberFormat="1" applyFont="1" applyFill="1"/>
    <xf numFmtId="0" fontId="8" fillId="0" borderId="2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7" fillId="2" borderId="0" xfId="2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4" fontId="8" fillId="2" borderId="0" xfId="0" applyNumberFormat="1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20" fillId="0" borderId="0" xfId="0" applyFont="1"/>
    <xf numFmtId="0" fontId="0" fillId="7" borderId="0" xfId="0" applyFill="1"/>
    <xf numFmtId="1" fontId="7" fillId="0" borderId="0" xfId="1" applyNumberFormat="1" applyFont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168" fontId="0" fillId="8" borderId="0" xfId="0" applyNumberFormat="1" applyFill="1" applyAlignment="1">
      <alignment horizontal="center"/>
    </xf>
    <xf numFmtId="0" fontId="8" fillId="0" borderId="0" xfId="0" applyFont="1" applyAlignment="1">
      <alignment horizontal="center" vertical="center"/>
    </xf>
    <xf numFmtId="37" fontId="7" fillId="2" borderId="0" xfId="1" applyNumberFormat="1" applyFont="1" applyFill="1" applyBorder="1" applyAlignment="1">
      <alignment horizontal="center"/>
    </xf>
    <xf numFmtId="0" fontId="8" fillId="12" borderId="0" xfId="0" applyFont="1" applyFill="1" applyAlignment="1">
      <alignment horizontal="center"/>
    </xf>
    <xf numFmtId="0" fontId="14" fillId="5" borderId="0" xfId="0" applyFont="1" applyFill="1"/>
    <xf numFmtId="37" fontId="8" fillId="6" borderId="3" xfId="1" applyNumberFormat="1" applyFont="1" applyFill="1" applyBorder="1"/>
    <xf numFmtId="0" fontId="0" fillId="8" borderId="0" xfId="0" applyFill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" fontId="0" fillId="0" borderId="0" xfId="1" applyNumberFormat="1" applyFont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65" fontId="0" fillId="0" borderId="0" xfId="0" applyNumberFormat="1"/>
    <xf numFmtId="0" fontId="9" fillId="6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8" fillId="6" borderId="0" xfId="0" applyFont="1" applyFill="1"/>
    <xf numFmtId="0" fontId="0" fillId="8" borderId="0" xfId="0" applyFill="1"/>
    <xf numFmtId="165" fontId="7" fillId="8" borderId="0" xfId="1" applyNumberFormat="1" applyFont="1" applyFill="1" applyBorder="1" applyAlignment="1">
      <alignment horizontal="center"/>
    </xf>
    <xf numFmtId="43" fontId="6" fillId="0" borderId="0" xfId="2" applyFont="1" applyFill="1" applyBorder="1"/>
    <xf numFmtId="0" fontId="8" fillId="0" borderId="11" xfId="0" applyFont="1" applyBorder="1" applyAlignment="1">
      <alignment horizontal="center"/>
    </xf>
    <xf numFmtId="0" fontId="11" fillId="2" borderId="0" xfId="0" applyFont="1" applyFill="1"/>
    <xf numFmtId="0" fontId="0" fillId="6" borderId="9" xfId="0" applyFill="1" applyBorder="1" applyAlignment="1">
      <alignment horizontal="center"/>
    </xf>
    <xf numFmtId="0" fontId="13" fillId="0" borderId="0" xfId="0" applyFont="1" applyAlignment="1">
      <alignment horizontal="right"/>
    </xf>
    <xf numFmtId="165" fontId="8" fillId="6" borderId="3" xfId="1" applyNumberFormat="1" applyFont="1" applyFill="1" applyBorder="1"/>
    <xf numFmtId="1" fontId="7" fillId="2" borderId="0" xfId="1" applyNumberFormat="1" applyFont="1" applyFill="1" applyBorder="1" applyAlignment="1">
      <alignment horizontal="center"/>
    </xf>
    <xf numFmtId="0" fontId="8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37" fontId="7" fillId="0" borderId="0" xfId="1" applyNumberFormat="1" applyFont="1" applyFill="1" applyBorder="1" applyAlignment="1">
      <alignment horizontal="center"/>
    </xf>
    <xf numFmtId="1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0" fontId="7" fillId="0" borderId="0" xfId="2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7" xfId="0" applyNumberFormat="1" applyBorder="1"/>
    <xf numFmtId="0" fontId="0" fillId="13" borderId="16" xfId="0" applyFill="1" applyBorder="1" applyAlignment="1">
      <alignment horizontal="center"/>
    </xf>
    <xf numFmtId="0" fontId="0" fillId="13" borderId="17" xfId="0" applyFill="1" applyBorder="1"/>
    <xf numFmtId="14" fontId="0" fillId="13" borderId="17" xfId="0" applyNumberFormat="1" applyFill="1" applyBorder="1"/>
    <xf numFmtId="0" fontId="0" fillId="14" borderId="16" xfId="0" applyFill="1" applyBorder="1" applyAlignment="1">
      <alignment horizontal="center"/>
    </xf>
    <xf numFmtId="0" fontId="0" fillId="14" borderId="17" xfId="0" applyFill="1" applyBorder="1"/>
    <xf numFmtId="14" fontId="0" fillId="14" borderId="17" xfId="0" applyNumberFormat="1" applyFill="1" applyBorder="1"/>
    <xf numFmtId="14" fontId="11" fillId="6" borderId="0" xfId="0" applyNumberFormat="1" applyFont="1" applyFill="1"/>
    <xf numFmtId="165" fontId="8" fillId="7" borderId="3" xfId="1" applyNumberFormat="1" applyFont="1" applyFill="1" applyBorder="1"/>
    <xf numFmtId="0" fontId="8" fillId="7" borderId="0" xfId="0" applyFont="1" applyFill="1" applyAlignment="1">
      <alignment horizontal="center" vertical="center"/>
    </xf>
    <xf numFmtId="165" fontId="8" fillId="7" borderId="0" xfId="1" applyNumberFormat="1" applyFont="1" applyFill="1" applyAlignment="1">
      <alignment horizontal="center" vertical="center"/>
    </xf>
    <xf numFmtId="43" fontId="8" fillId="3" borderId="0" xfId="0" applyNumberFormat="1" applyFont="1" applyFill="1"/>
    <xf numFmtId="16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44" fontId="0" fillId="0" borderId="0" xfId="1" applyFont="1"/>
    <xf numFmtId="0" fontId="0" fillId="0" borderId="2" xfId="0" applyBorder="1"/>
    <xf numFmtId="0" fontId="8" fillId="0" borderId="3" xfId="0" applyFont="1" applyBorder="1" applyAlignment="1">
      <alignment horizontal="right"/>
    </xf>
    <xf numFmtId="8" fontId="8" fillId="0" borderId="4" xfId="1" applyNumberFormat="1" applyFont="1" applyBorder="1"/>
    <xf numFmtId="165" fontId="8" fillId="7" borderId="0" xfId="0" applyNumberFormat="1" applyFont="1" applyFill="1"/>
    <xf numFmtId="37" fontId="8" fillId="7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9" borderId="0" xfId="0" applyFont="1" applyFill="1"/>
    <xf numFmtId="0" fontId="3" fillId="0" borderId="0" xfId="0" applyFont="1"/>
    <xf numFmtId="0" fontId="15" fillId="0" borderId="0" xfId="0" applyFont="1" applyAlignment="1">
      <alignment horizontal="center"/>
    </xf>
    <xf numFmtId="0" fontId="27" fillId="0" borderId="0" xfId="0" applyFont="1" applyAlignment="1">
      <alignment horizontal="left" indent="6"/>
    </xf>
    <xf numFmtId="0" fontId="27" fillId="0" borderId="0" xfId="0" applyFont="1" applyAlignment="1">
      <alignment horizontal="left" indent="5"/>
    </xf>
    <xf numFmtId="0" fontId="27" fillId="0" borderId="0" xfId="0" applyFont="1"/>
    <xf numFmtId="0" fontId="27" fillId="0" borderId="0" xfId="0" applyFont="1" applyAlignment="1">
      <alignment horizontal="right" indent="2"/>
    </xf>
    <xf numFmtId="0" fontId="0" fillId="0" borderId="0" xfId="0" applyAlignment="1">
      <alignment horizontal="center" vertical="center"/>
    </xf>
    <xf numFmtId="168" fontId="28" fillId="0" borderId="0" xfId="0" applyNumberFormat="1" applyFont="1"/>
    <xf numFmtId="0" fontId="27" fillId="0" borderId="0" xfId="0" applyFont="1" applyAlignment="1">
      <alignment horizontal="center"/>
    </xf>
    <xf numFmtId="9" fontId="0" fillId="0" borderId="0" xfId="3" applyFont="1" applyAlignment="1">
      <alignment horizontal="left"/>
    </xf>
    <xf numFmtId="43" fontId="13" fillId="0" borderId="0" xfId="0" applyNumberFormat="1" applyFont="1"/>
    <xf numFmtId="0" fontId="19" fillId="6" borderId="0" xfId="0" applyFont="1" applyFill="1" applyAlignment="1">
      <alignment horizontal="left"/>
    </xf>
    <xf numFmtId="168" fontId="2" fillId="0" borderId="0" xfId="0" applyNumberFormat="1" applyFont="1" applyAlignment="1">
      <alignment horizontal="center"/>
    </xf>
    <xf numFmtId="14" fontId="17" fillId="2" borderId="0" xfId="0" applyNumberFormat="1" applyFont="1" applyFill="1" applyAlignment="1">
      <alignment horizontal="center"/>
    </xf>
    <xf numFmtId="14" fontId="0" fillId="2" borderId="0" xfId="0" applyNumberFormat="1" applyFill="1"/>
    <xf numFmtId="44" fontId="9" fillId="6" borderId="0" xfId="0" applyNumberFormat="1" applyFont="1" applyFill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8" fontId="2" fillId="0" borderId="0" xfId="0" applyNumberFormat="1" applyFont="1" applyAlignment="1">
      <alignment horizontal="center" vertical="center"/>
    </xf>
    <xf numFmtId="8" fontId="8" fillId="5" borderId="15" xfId="0" applyNumberFormat="1" applyFont="1" applyFill="1" applyBorder="1"/>
    <xf numFmtId="0" fontId="8" fillId="4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2" fillId="0" borderId="0" xfId="4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6" xfId="4" applyFont="1" applyBorder="1" applyAlignment="1">
      <alignment horizontal="center"/>
    </xf>
    <xf numFmtId="0" fontId="22" fillId="0" borderId="17" xfId="4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169" fontId="2" fillId="0" borderId="0" xfId="2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/>
    </xf>
    <xf numFmtId="0" fontId="8" fillId="16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8" fillId="15" borderId="0" xfId="0" applyFont="1" applyFill="1"/>
    <xf numFmtId="14" fontId="9" fillId="2" borderId="0" xfId="0" applyNumberFormat="1" applyFont="1" applyFill="1" applyAlignment="1">
      <alignment horizontal="center"/>
    </xf>
    <xf numFmtId="16" fontId="11" fillId="0" borderId="0" xfId="0" applyNumberFormat="1" applyFont="1"/>
    <xf numFmtId="14" fontId="17" fillId="2" borderId="0" xfId="0" applyNumberFormat="1" applyFont="1" applyFill="1" applyAlignment="1">
      <alignment horizontal="center" vertical="center"/>
    </xf>
    <xf numFmtId="8" fontId="0" fillId="5" borderId="15" xfId="0" applyNumberFormat="1" applyFill="1" applyBorder="1"/>
    <xf numFmtId="0" fontId="9" fillId="0" borderId="0" xfId="0" applyFont="1" applyAlignment="1">
      <alignment horizontal="center"/>
    </xf>
    <xf numFmtId="0" fontId="22" fillId="15" borderId="17" xfId="4" applyFont="1" applyFill="1" applyBorder="1"/>
    <xf numFmtId="0" fontId="22" fillId="15" borderId="0" xfId="4" applyFont="1" applyFill="1"/>
    <xf numFmtId="0" fontId="11" fillId="15" borderId="0" xfId="0" applyFont="1" applyFill="1" applyAlignment="1">
      <alignment horizontal="center"/>
    </xf>
    <xf numFmtId="0" fontId="10" fillId="15" borderId="0" xfId="0" applyFont="1" applyFill="1"/>
    <xf numFmtId="0" fontId="0" fillId="15" borderId="0" xfId="0" applyFill="1"/>
    <xf numFmtId="0" fontId="22" fillId="15" borderId="17" xfId="4" applyFont="1" applyFill="1" applyBorder="1" applyAlignment="1">
      <alignment horizontal="center"/>
    </xf>
    <xf numFmtId="0" fontId="0" fillId="17" borderId="0" xfId="0" applyFill="1"/>
    <xf numFmtId="0" fontId="15" fillId="0" borderId="16" xfId="0" applyFont="1" applyBorder="1" applyAlignment="1">
      <alignment horizontal="center"/>
    </xf>
    <xf numFmtId="0" fontId="15" fillId="0" borderId="17" xfId="0" applyFont="1" applyBorder="1"/>
    <xf numFmtId="14" fontId="15" fillId="0" borderId="17" xfId="0" applyNumberFormat="1" applyFont="1" applyBorder="1"/>
    <xf numFmtId="0" fontId="8" fillId="8" borderId="0" xfId="0" applyFont="1" applyFill="1"/>
    <xf numFmtId="9" fontId="11" fillId="8" borderId="0" xfId="3" applyFont="1" applyFill="1"/>
    <xf numFmtId="0" fontId="11" fillId="7" borderId="0" xfId="0" applyFont="1" applyFill="1" applyAlignment="1">
      <alignment horizontal="center"/>
    </xf>
    <xf numFmtId="14" fontId="23" fillId="2" borderId="3" xfId="0" applyNumberFormat="1" applyFont="1" applyFill="1" applyBorder="1" applyAlignment="1">
      <alignment horizontal="center"/>
    </xf>
    <xf numFmtId="1" fontId="18" fillId="2" borderId="4" xfId="0" applyNumberFormat="1" applyFont="1" applyFill="1" applyBorder="1" applyAlignment="1">
      <alignment horizontal="center"/>
    </xf>
    <xf numFmtId="0" fontId="18" fillId="0" borderId="2" xfId="0" applyFont="1" applyBorder="1"/>
    <xf numFmtId="0" fontId="18" fillId="0" borderId="3" xfId="0" applyFont="1" applyBorder="1" applyAlignment="1">
      <alignment horizontal="center"/>
    </xf>
    <xf numFmtId="0" fontId="10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0" fillId="17" borderId="0" xfId="0" applyFill="1" applyAlignment="1">
      <alignment horizontal="center"/>
    </xf>
    <xf numFmtId="0" fontId="29" fillId="2" borderId="0" xfId="0" applyFont="1" applyFill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8" fillId="0" borderId="14" xfId="0" applyFont="1" applyBorder="1" applyAlignment="1">
      <alignment horizontal="center"/>
    </xf>
    <xf numFmtId="14" fontId="0" fillId="2" borderId="0" xfId="0" applyNumberForma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0" fillId="8" borderId="0" xfId="0" applyFill="1" applyAlignment="1">
      <alignment horizontal="left"/>
    </xf>
    <xf numFmtId="0" fontId="0" fillId="12" borderId="3" xfId="0" applyFill="1" applyBorder="1"/>
    <xf numFmtId="0" fontId="8" fillId="5" borderId="0" xfId="0" applyFont="1" applyFill="1" applyAlignment="1">
      <alignment horizontal="center"/>
    </xf>
    <xf numFmtId="0" fontId="0" fillId="0" borderId="5" xfId="0" applyBorder="1"/>
    <xf numFmtId="0" fontId="0" fillId="0" borderId="10" xfId="0" applyBorder="1"/>
    <xf numFmtId="165" fontId="8" fillId="8" borderId="11" xfId="0" applyNumberFormat="1" applyFont="1" applyFill="1" applyBorder="1"/>
    <xf numFmtId="0" fontId="4" fillId="4" borderId="0" xfId="0" applyFont="1" applyFill="1"/>
    <xf numFmtId="43" fontId="6" fillId="4" borderId="0" xfId="2" applyFont="1" applyFill="1" applyBorder="1" applyAlignment="1">
      <alignment horizontal="center" vertical="center"/>
    </xf>
    <xf numFmtId="168" fontId="2" fillId="4" borderId="0" xfId="0" applyNumberFormat="1" applyFont="1" applyFill="1" applyAlignment="1">
      <alignment horizontal="left"/>
    </xf>
    <xf numFmtId="168" fontId="5" fillId="7" borderId="4" xfId="0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43" fontId="8" fillId="10" borderId="22" xfId="0" applyNumberFormat="1" applyFont="1" applyFill="1" applyBorder="1" applyAlignment="1">
      <alignment horizontal="center"/>
    </xf>
    <xf numFmtId="0" fontId="8" fillId="11" borderId="2" xfId="0" applyFont="1" applyFill="1" applyBorder="1"/>
    <xf numFmtId="0" fontId="0" fillId="11" borderId="3" xfId="0" applyFill="1" applyBorder="1"/>
    <xf numFmtId="0" fontId="0" fillId="11" borderId="4" xfId="0" applyFill="1" applyBorder="1"/>
    <xf numFmtId="1" fontId="0" fillId="11" borderId="0" xfId="0" applyNumberFormat="1" applyFill="1" applyAlignment="1">
      <alignment horizontal="center"/>
    </xf>
    <xf numFmtId="8" fontId="8" fillId="18" borderId="4" xfId="1" applyNumberFormat="1" applyFont="1" applyFill="1" applyBorder="1"/>
    <xf numFmtId="0" fontId="0" fillId="7" borderId="3" xfId="0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0" borderId="6" xfId="0" applyFont="1" applyBorder="1"/>
    <xf numFmtId="16" fontId="11" fillId="0" borderId="6" xfId="0" applyNumberFormat="1" applyFont="1" applyBorder="1"/>
    <xf numFmtId="44" fontId="8" fillId="10" borderId="6" xfId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5" fillId="6" borderId="0" xfId="0" applyFont="1" applyFill="1"/>
    <xf numFmtId="0" fontId="0" fillId="7" borderId="14" xfId="0" applyFill="1" applyBorder="1" applyAlignment="1">
      <alignment horizontal="center"/>
    </xf>
    <xf numFmtId="44" fontId="8" fillId="0" borderId="0" xfId="1" applyFont="1" applyBorder="1"/>
    <xf numFmtId="44" fontId="8" fillId="0" borderId="0" xfId="1" applyFont="1"/>
    <xf numFmtId="0" fontId="17" fillId="0" borderId="0" xfId="0" applyFont="1" applyAlignment="1">
      <alignment horizontal="center"/>
    </xf>
    <xf numFmtId="0" fontId="9" fillId="0" borderId="14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5" xfId="2" applyNumberFormat="1" applyFont="1" applyBorder="1" applyAlignment="1">
      <alignment horizontal="center"/>
    </xf>
    <xf numFmtId="0" fontId="15" fillId="8" borderId="0" xfId="0" applyFont="1" applyFill="1" applyAlignment="1">
      <alignment horizontal="left"/>
    </xf>
    <xf numFmtId="14" fontId="0" fillId="2" borderId="17" xfId="0" applyNumberFormat="1" applyFill="1" applyBorder="1" applyAlignment="1">
      <alignment horizontal="center"/>
    </xf>
    <xf numFmtId="14" fontId="0" fillId="19" borderId="17" xfId="0" applyNumberFormat="1" applyFill="1" applyBorder="1" applyAlignment="1">
      <alignment horizontal="center"/>
    </xf>
    <xf numFmtId="14" fontId="0" fillId="2" borderId="17" xfId="0" applyNumberFormat="1" applyFill="1" applyBorder="1" applyAlignment="1">
      <alignment horizontal="center" vertical="center"/>
    </xf>
    <xf numFmtId="0" fontId="8" fillId="18" borderId="0" xfId="0" applyFont="1" applyFill="1"/>
    <xf numFmtId="9" fontId="8" fillId="8" borderId="2" xfId="3" applyFont="1" applyFill="1" applyBorder="1" applyAlignment="1">
      <alignment horizontal="center"/>
    </xf>
    <xf numFmtId="6" fontId="0" fillId="8" borderId="4" xfId="0" applyNumberFormat="1" applyFill="1" applyBorder="1"/>
    <xf numFmtId="14" fontId="0" fillId="8" borderId="0" xfId="0" applyNumberFormat="1" applyFill="1" applyAlignment="1">
      <alignment horizontal="center"/>
    </xf>
    <xf numFmtId="14" fontId="0" fillId="8" borderId="0" xfId="0" applyNumberFormat="1" applyFill="1"/>
    <xf numFmtId="14" fontId="0" fillId="20" borderId="0" xfId="0" applyNumberFormat="1" applyFill="1" applyAlignment="1">
      <alignment horizontal="center"/>
    </xf>
    <xf numFmtId="0" fontId="0" fillId="20" borderId="0" xfId="0" applyFill="1"/>
    <xf numFmtId="14" fontId="0" fillId="20" borderId="0" xfId="0" applyNumberFormat="1" applyFill="1"/>
    <xf numFmtId="14" fontId="0" fillId="0" borderId="14" xfId="0" applyNumberFormat="1" applyBorder="1" applyAlignment="1">
      <alignment horizontal="center"/>
    </xf>
    <xf numFmtId="164" fontId="2" fillId="8" borderId="0" xfId="0" applyNumberFormat="1" applyFont="1" applyFill="1" applyAlignment="1">
      <alignment horizontal="center"/>
    </xf>
    <xf numFmtId="169" fontId="2" fillId="8" borderId="0" xfId="2" applyNumberFormat="1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8" fillId="6" borderId="23" xfId="0" applyFont="1" applyFill="1" applyBorder="1" applyAlignment="1">
      <alignment horizontal="center"/>
    </xf>
    <xf numFmtId="14" fontId="0" fillId="6" borderId="0" xfId="0" applyNumberFormat="1" applyFill="1"/>
    <xf numFmtId="14" fontId="0" fillId="6" borderId="0" xfId="0" applyNumberFormat="1" applyFill="1" applyAlignment="1">
      <alignment horizontal="center"/>
    </xf>
    <xf numFmtId="0" fontId="32" fillId="6" borderId="0" xfId="5" applyFont="1" applyFill="1"/>
    <xf numFmtId="169" fontId="2" fillId="12" borderId="0" xfId="0" applyNumberFormat="1" applyFont="1" applyFill="1" applyAlignment="1">
      <alignment horizontal="center"/>
    </xf>
    <xf numFmtId="169" fontId="2" fillId="12" borderId="0" xfId="2" applyNumberFormat="1" applyFont="1" applyFill="1" applyBorder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31" fillId="6" borderId="0" xfId="5" applyFill="1"/>
    <xf numFmtId="0" fontId="8" fillId="0" borderId="15" xfId="0" applyFont="1" applyBorder="1" applyAlignment="1">
      <alignment horizontal="center"/>
    </xf>
    <xf numFmtId="0" fontId="8" fillId="9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0" fillId="9" borderId="25" xfId="0" applyFill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/>
    <xf numFmtId="0" fontId="8" fillId="18" borderId="2" xfId="0" applyFont="1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17" xfId="0" applyFill="1" applyBorder="1"/>
    <xf numFmtId="14" fontId="2" fillId="2" borderId="0" xfId="0" applyNumberFormat="1" applyFont="1" applyFill="1" applyAlignment="1">
      <alignment horizontal="center"/>
    </xf>
    <xf numFmtId="14" fontId="0" fillId="14" borderId="17" xfId="0" applyNumberFormat="1" applyFill="1" applyBorder="1" applyAlignment="1">
      <alignment horizontal="center"/>
    </xf>
    <xf numFmtId="14" fontId="0" fillId="13" borderId="17" xfId="0" applyNumberFormat="1" applyFill="1" applyBorder="1" applyAlignment="1">
      <alignment horizontal="center"/>
    </xf>
    <xf numFmtId="14" fontId="8" fillId="6" borderId="17" xfId="0" applyNumberFormat="1" applyFont="1" applyFill="1" applyBorder="1" applyAlignment="1">
      <alignment horizontal="center"/>
    </xf>
    <xf numFmtId="14" fontId="2" fillId="6" borderId="0" xfId="0" applyNumberFormat="1" applyFont="1" applyFill="1" applyAlignment="1">
      <alignment horizontal="center"/>
    </xf>
    <xf numFmtId="169" fontId="6" fillId="0" borderId="0" xfId="2" applyNumberFormat="1" applyFont="1" applyFill="1" applyBorder="1" applyAlignment="1">
      <alignment horizontal="center" vertical="center"/>
    </xf>
    <xf numFmtId="0" fontId="2" fillId="0" borderId="0" xfId="0" applyFont="1"/>
    <xf numFmtId="0" fontId="0" fillId="21" borderId="0" xfId="0" applyFill="1" applyAlignment="1">
      <alignment horizontal="center"/>
    </xf>
    <xf numFmtId="0" fontId="0" fillId="21" borderId="0" xfId="0" applyFill="1"/>
    <xf numFmtId="14" fontId="0" fillId="21" borderId="0" xfId="0" applyNumberFormat="1" applyFill="1" applyAlignment="1">
      <alignment horizontal="center"/>
    </xf>
    <xf numFmtId="14" fontId="0" fillId="21" borderId="0" xfId="0" applyNumberFormat="1" applyFill="1"/>
    <xf numFmtId="14" fontId="0" fillId="21" borderId="14" xfId="0" applyNumberFormat="1" applyFill="1" applyBorder="1" applyAlignment="1">
      <alignment horizontal="center"/>
    </xf>
    <xf numFmtId="169" fontId="2" fillId="0" borderId="0" xfId="0" applyNumberFormat="1" applyFont="1" applyAlignment="1">
      <alignment horizontal="center" vertical="center"/>
    </xf>
    <xf numFmtId="169" fontId="0" fillId="0" borderId="15" xfId="0" applyNumberFormat="1" applyBorder="1" applyAlignment="1">
      <alignment horizontal="right"/>
    </xf>
    <xf numFmtId="169" fontId="0" fillId="5" borderId="15" xfId="0" applyNumberFormat="1" applyFill="1" applyBorder="1" applyAlignment="1">
      <alignment horizontal="right"/>
    </xf>
    <xf numFmtId="169" fontId="8" fillId="0" borderId="0" xfId="0" applyNumberFormat="1" applyFont="1"/>
    <xf numFmtId="0" fontId="0" fillId="22" borderId="0" xfId="0" applyFill="1" applyAlignment="1">
      <alignment horizontal="center"/>
    </xf>
    <xf numFmtId="164" fontId="2" fillId="22" borderId="0" xfId="0" applyNumberFormat="1" applyFont="1" applyFill="1" applyAlignment="1">
      <alignment horizontal="center"/>
    </xf>
    <xf numFmtId="0" fontId="2" fillId="22" borderId="0" xfId="0" applyFont="1" applyFill="1" applyAlignment="1">
      <alignment horizontal="center"/>
    </xf>
    <xf numFmtId="168" fontId="2" fillId="22" borderId="0" xfId="0" applyNumberFormat="1" applyFont="1" applyFill="1" applyAlignment="1">
      <alignment horizontal="center" vertical="center"/>
    </xf>
    <xf numFmtId="0" fontId="0" fillId="23" borderId="0" xfId="0" applyFill="1" applyAlignment="1">
      <alignment horizontal="center"/>
    </xf>
    <xf numFmtId="0" fontId="2" fillId="23" borderId="0" xfId="0" applyFont="1" applyFill="1" applyAlignment="1">
      <alignment horizontal="center"/>
    </xf>
    <xf numFmtId="0" fontId="33" fillId="0" borderId="0" xfId="0" applyFont="1"/>
    <xf numFmtId="0" fontId="8" fillId="6" borderId="0" xfId="0" applyFont="1" applyFill="1" applyAlignment="1">
      <alignment horizontal="left"/>
    </xf>
    <xf numFmtId="164" fontId="9" fillId="0" borderId="0" xfId="0" applyNumberFormat="1" applyFont="1" applyAlignment="1">
      <alignment horizontal="center"/>
    </xf>
    <xf numFmtId="169" fontId="9" fillId="0" borderId="0" xfId="2" applyNumberFormat="1" applyFont="1" applyFill="1" applyBorder="1" applyAlignment="1">
      <alignment horizontal="center"/>
    </xf>
    <xf numFmtId="169" fontId="9" fillId="22" borderId="0" xfId="2" applyNumberFormat="1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8" fillId="12" borderId="0" xfId="0" applyFont="1" applyFill="1" applyAlignment="1">
      <alignment horizontal="center" vertical="center"/>
    </xf>
    <xf numFmtId="0" fontId="19" fillId="12" borderId="0" xfId="0" applyFont="1" applyFill="1" applyAlignment="1">
      <alignment horizontal="center"/>
    </xf>
    <xf numFmtId="169" fontId="17" fillId="3" borderId="1" xfId="0" applyNumberFormat="1" applyFont="1" applyFill="1" applyBorder="1"/>
    <xf numFmtId="0" fontId="8" fillId="2" borderId="4" xfId="0" applyFont="1" applyFill="1" applyBorder="1" applyAlignment="1">
      <alignment horizontal="center"/>
    </xf>
    <xf numFmtId="165" fontId="8" fillId="0" borderId="0" xfId="1" applyNumberFormat="1" applyFont="1" applyFill="1"/>
    <xf numFmtId="165" fontId="8" fillId="0" borderId="0" xfId="0" applyNumberFormat="1" applyFont="1"/>
    <xf numFmtId="0" fontId="0" fillId="6" borderId="0" xfId="0" applyFill="1" applyAlignment="1">
      <alignment horizontal="center" vertical="center"/>
    </xf>
    <xf numFmtId="0" fontId="13" fillId="8" borderId="0" xfId="0" applyFont="1" applyFill="1"/>
    <xf numFmtId="0" fontId="13" fillId="8" borderId="0" xfId="0" applyFont="1" applyFill="1" applyAlignment="1">
      <alignment horizontal="left"/>
    </xf>
    <xf numFmtId="0" fontId="35" fillId="0" borderId="0" xfId="0" applyFont="1" applyAlignment="1">
      <alignment horizontal="center"/>
    </xf>
    <xf numFmtId="0" fontId="31" fillId="0" borderId="0" xfId="5" applyNumberFormat="1"/>
    <xf numFmtId="0" fontId="36" fillId="0" borderId="0" xfId="0" applyFont="1" applyAlignment="1">
      <alignment horizontal="center"/>
    </xf>
    <xf numFmtId="0" fontId="11" fillId="6" borderId="0" xfId="0" applyFont="1" applyFill="1"/>
    <xf numFmtId="0" fontId="15" fillId="0" borderId="0" xfId="5" applyNumberFormat="1" applyFont="1"/>
    <xf numFmtId="0" fontId="15" fillId="6" borderId="0" xfId="5" applyNumberFormat="1" applyFont="1" applyFill="1"/>
    <xf numFmtId="0" fontId="31" fillId="6" borderId="0" xfId="5" applyNumberFormat="1" applyFill="1"/>
    <xf numFmtId="0" fontId="0" fillId="6" borderId="16" xfId="0" applyFill="1" applyBorder="1" applyAlignment="1">
      <alignment horizontal="center"/>
    </xf>
    <xf numFmtId="0" fontId="0" fillId="6" borderId="17" xfId="0" applyFill="1" applyBorder="1"/>
    <xf numFmtId="0" fontId="0" fillId="7" borderId="0" xfId="0" applyFill="1" applyAlignment="1">
      <alignment horizontal="center"/>
    </xf>
    <xf numFmtId="1" fontId="11" fillId="10" borderId="10" xfId="0" applyNumberFormat="1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9" fontId="10" fillId="0" borderId="0" xfId="0" applyNumberFormat="1" applyFont="1" applyAlignment="1">
      <alignment horizontal="center"/>
    </xf>
    <xf numFmtId="168" fontId="10" fillId="0" borderId="0" xfId="0" applyNumberFormat="1" applyFont="1" applyAlignment="1">
      <alignment horizontal="center" vertical="center"/>
    </xf>
    <xf numFmtId="169" fontId="10" fillId="0" borderId="0" xfId="2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168" fontId="10" fillId="0" borderId="0" xfId="0" applyNumberFormat="1" applyFont="1" applyAlignment="1">
      <alignment horizontal="center"/>
    </xf>
    <xf numFmtId="0" fontId="10" fillId="0" borderId="0" xfId="0" applyFont="1"/>
    <xf numFmtId="169" fontId="10" fillId="0" borderId="0" xfId="0" applyNumberFormat="1" applyFont="1" applyAlignment="1">
      <alignment horizontal="center" vertical="center"/>
    </xf>
    <xf numFmtId="0" fontId="37" fillId="0" borderId="17" xfId="0" applyFont="1" applyBorder="1" applyAlignment="1">
      <alignment horizontal="center"/>
    </xf>
    <xf numFmtId="0" fontId="37" fillId="0" borderId="17" xfId="4" applyFont="1" applyBorder="1" applyAlignment="1">
      <alignment horizontal="center"/>
    </xf>
    <xf numFmtId="0" fontId="37" fillId="0" borderId="0" xfId="4" applyFont="1" applyAlignment="1">
      <alignment horizontal="center"/>
    </xf>
    <xf numFmtId="0" fontId="37" fillId="0" borderId="0" xfId="0" applyFont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37" fillId="0" borderId="16" xfId="4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0" fillId="21" borderId="0" xfId="0" applyFill="1" applyAlignment="1">
      <alignment horizontal="left"/>
    </xf>
    <xf numFmtId="0" fontId="10" fillId="22" borderId="0" xfId="0" applyFont="1" applyFill="1" applyAlignment="1">
      <alignment horizontal="center"/>
    </xf>
    <xf numFmtId="0" fontId="31" fillId="0" borderId="0" xfId="5"/>
    <xf numFmtId="169" fontId="10" fillId="24" borderId="0" xfId="0" applyNumberFormat="1" applyFont="1" applyFill="1" applyAlignment="1">
      <alignment horizontal="center"/>
    </xf>
    <xf numFmtId="0" fontId="0" fillId="26" borderId="0" xfId="0" applyFill="1" applyAlignment="1">
      <alignment horizontal="center"/>
    </xf>
    <xf numFmtId="164" fontId="2" fillId="26" borderId="0" xfId="0" applyNumberFormat="1" applyFont="1" applyFill="1" applyAlignment="1">
      <alignment horizontal="center"/>
    </xf>
    <xf numFmtId="169" fontId="9" fillId="26" borderId="0" xfId="2" applyNumberFormat="1" applyFont="1" applyFill="1" applyBorder="1" applyAlignment="1">
      <alignment horizontal="center"/>
    </xf>
    <xf numFmtId="0" fontId="22" fillId="27" borderId="17" xfId="0" applyFont="1" applyFill="1" applyBorder="1" applyAlignment="1">
      <alignment horizontal="center"/>
    </xf>
    <xf numFmtId="164" fontId="2" fillId="27" borderId="0" xfId="0" applyNumberFormat="1" applyFont="1" applyFill="1" applyAlignment="1">
      <alignment horizontal="center"/>
    </xf>
    <xf numFmtId="169" fontId="9" fillId="27" borderId="0" xfId="2" applyNumberFormat="1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2" fillId="27" borderId="0" xfId="0" applyFont="1" applyFill="1" applyAlignment="1">
      <alignment horizontal="center"/>
    </xf>
    <xf numFmtId="168" fontId="2" fillId="27" borderId="0" xfId="0" applyNumberFormat="1" applyFont="1" applyFill="1" applyAlignment="1">
      <alignment horizontal="center" vertical="center"/>
    </xf>
    <xf numFmtId="0" fontId="8" fillId="27" borderId="0" xfId="0" applyFont="1" applyFill="1" applyAlignment="1">
      <alignment horizontal="center"/>
    </xf>
    <xf numFmtId="164" fontId="9" fillId="27" borderId="0" xfId="0" applyNumberFormat="1" applyFont="1" applyFill="1" applyAlignment="1">
      <alignment horizontal="center"/>
    </xf>
    <xf numFmtId="0" fontId="2" fillId="27" borderId="0" xfId="0" applyFont="1" applyFill="1" applyAlignment="1">
      <alignment horizontal="center" vertical="center"/>
    </xf>
    <xf numFmtId="169" fontId="2" fillId="27" borderId="0" xfId="2" applyNumberFormat="1" applyFont="1" applyFill="1" applyBorder="1" applyAlignment="1">
      <alignment horizontal="center"/>
    </xf>
    <xf numFmtId="0" fontId="0" fillId="21" borderId="0" xfId="0" quotePrefix="1" applyFill="1" applyAlignment="1">
      <alignment horizontal="left"/>
    </xf>
    <xf numFmtId="0" fontId="0" fillId="24" borderId="0" xfId="0" applyFill="1"/>
    <xf numFmtId="0" fontId="0" fillId="28" borderId="17" xfId="0" applyFill="1" applyBorder="1"/>
    <xf numFmtId="0" fontId="11" fillId="6" borderId="14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1" fontId="20" fillId="2" borderId="4" xfId="0" applyNumberFormat="1" applyFont="1" applyFill="1" applyBorder="1" applyAlignment="1">
      <alignment horizontal="center"/>
    </xf>
    <xf numFmtId="14" fontId="29" fillId="2" borderId="3" xfId="0" applyNumberFormat="1" applyFont="1" applyFill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0" fontId="0" fillId="21" borderId="0" xfId="0" applyFill="1" applyAlignment="1">
      <alignment horizontal="center" vertical="center"/>
    </xf>
    <xf numFmtId="0" fontId="0" fillId="21" borderId="0" xfId="0" applyFill="1" applyAlignment="1">
      <alignment horizontal="left" vertical="center"/>
    </xf>
    <xf numFmtId="164" fontId="0" fillId="21" borderId="0" xfId="0" applyNumberFormat="1" applyFill="1" applyAlignment="1">
      <alignment horizontal="center" vertical="center"/>
    </xf>
    <xf numFmtId="169" fontId="0" fillId="21" borderId="0" xfId="0" applyNumberFormat="1" applyFill="1" applyAlignment="1">
      <alignment horizontal="center" vertical="center"/>
    </xf>
    <xf numFmtId="0" fontId="0" fillId="25" borderId="0" xfId="0" applyFill="1" applyAlignment="1">
      <alignment horizontal="center" vertical="center"/>
    </xf>
    <xf numFmtId="14" fontId="9" fillId="2" borderId="0" xfId="0" applyNumberFormat="1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39" fillId="6" borderId="27" xfId="0" applyFont="1" applyFill="1" applyBorder="1" applyAlignment="1">
      <alignment horizontal="center" vertical="center"/>
    </xf>
    <xf numFmtId="0" fontId="0" fillId="0" borderId="27" xfId="0" applyBorder="1"/>
    <xf numFmtId="14" fontId="9" fillId="2" borderId="27" xfId="0" applyNumberFormat="1" applyFont="1" applyFill="1" applyBorder="1" applyAlignment="1">
      <alignment horizontal="center" vertical="center"/>
    </xf>
    <xf numFmtId="0" fontId="0" fillId="29" borderId="0" xfId="0" applyFill="1"/>
    <xf numFmtId="0" fontId="15" fillId="2" borderId="0" xfId="5" applyFont="1" applyFill="1"/>
    <xf numFmtId="0" fontId="10" fillId="29" borderId="0" xfId="0" applyFont="1" applyFill="1"/>
    <xf numFmtId="0" fontId="40" fillId="0" borderId="15" xfId="0" applyFont="1" applyBorder="1" applyAlignment="1">
      <alignment horizontal="center" vertical="center"/>
    </xf>
    <xf numFmtId="0" fontId="8" fillId="29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/>
    </xf>
    <xf numFmtId="0" fontId="15" fillId="0" borderId="0" xfId="5" applyFont="1" applyFill="1"/>
    <xf numFmtId="0" fontId="10" fillId="6" borderId="0" xfId="0" applyFont="1" applyFill="1" applyAlignment="1">
      <alignment horizontal="center"/>
    </xf>
    <xf numFmtId="0" fontId="38" fillId="0" borderId="0" xfId="0" applyFont="1" applyAlignment="1">
      <alignment horizontal="center"/>
    </xf>
    <xf numFmtId="169" fontId="34" fillId="0" borderId="0" xfId="0" applyNumberFormat="1" applyFont="1" applyAlignment="1">
      <alignment horizontal="center"/>
    </xf>
    <xf numFmtId="44" fontId="0" fillId="0" borderId="0" xfId="1" applyFont="1" applyAlignment="1">
      <alignment horizontal="left"/>
    </xf>
    <xf numFmtId="44" fontId="0" fillId="0" borderId="0" xfId="0" applyNumberFormat="1"/>
    <xf numFmtId="44" fontId="0" fillId="0" borderId="13" xfId="1" applyFont="1" applyBorder="1"/>
    <xf numFmtId="0" fontId="0" fillId="0" borderId="13" xfId="0" applyBorder="1"/>
    <xf numFmtId="0" fontId="0" fillId="5" borderId="17" xfId="0" applyFill="1" applyBorder="1"/>
    <xf numFmtId="14" fontId="0" fillId="5" borderId="17" xfId="0" applyNumberFormat="1" applyFill="1" applyBorder="1"/>
    <xf numFmtId="0" fontId="0" fillId="30" borderId="17" xfId="0" applyFill="1" applyBorder="1"/>
    <xf numFmtId="14" fontId="0" fillId="30" borderId="17" xfId="0" applyNumberFormat="1" applyFill="1" applyBorder="1"/>
    <xf numFmtId="0" fontId="0" fillId="0" borderId="0" xfId="0" applyAlignment="1">
      <alignment horizontal="left"/>
    </xf>
    <xf numFmtId="0" fontId="8" fillId="18" borderId="0" xfId="0" applyFont="1" applyFill="1" applyAlignment="1">
      <alignment horizontal="center"/>
    </xf>
    <xf numFmtId="0" fontId="0" fillId="18" borderId="0" xfId="0" applyFill="1"/>
    <xf numFmtId="0" fontId="11" fillId="8" borderId="15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0" fillId="31" borderId="0" xfId="0" applyFill="1" applyAlignment="1">
      <alignment horizontal="center"/>
    </xf>
    <xf numFmtId="0" fontId="0" fillId="31" borderId="0" xfId="0" applyFill="1"/>
    <xf numFmtId="0" fontId="9" fillId="6" borderId="0" xfId="0" applyFont="1" applyFill="1" applyAlignment="1">
      <alignment horizontal="center" vertical="center"/>
    </xf>
    <xf numFmtId="0" fontId="0" fillId="32" borderId="0" xfId="0" applyFill="1"/>
    <xf numFmtId="6" fontId="0" fillId="32" borderId="0" xfId="0" applyNumberFormat="1" applyFill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0" fillId="5" borderId="16" xfId="0" applyFill="1" applyBorder="1" applyAlignment="1">
      <alignment horizontal="center"/>
    </xf>
    <xf numFmtId="0" fontId="15" fillId="5" borderId="17" xfId="0" applyFont="1" applyFill="1" applyBorder="1"/>
    <xf numFmtId="169" fontId="34" fillId="5" borderId="0" xfId="0" applyNumberFormat="1" applyFont="1" applyFill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15" fillId="8" borderId="17" xfId="0" applyFont="1" applyFill="1" applyBorder="1"/>
    <xf numFmtId="164" fontId="0" fillId="8" borderId="0" xfId="0" applyNumberFormat="1" applyFill="1" applyAlignment="1">
      <alignment horizontal="center"/>
    </xf>
    <xf numFmtId="169" fontId="0" fillId="8" borderId="0" xfId="0" applyNumberFormat="1" applyFill="1" applyAlignment="1">
      <alignment horizontal="center"/>
    </xf>
    <xf numFmtId="168" fontId="0" fillId="8" borderId="0" xfId="0" applyNumberFormat="1" applyFill="1" applyAlignment="1">
      <alignment horizontal="center" vertical="center"/>
    </xf>
    <xf numFmtId="0" fontId="11" fillId="17" borderId="0" xfId="0" applyFont="1" applyFill="1" applyAlignment="1">
      <alignment horizontal="center"/>
    </xf>
    <xf numFmtId="169" fontId="0" fillId="6" borderId="0" xfId="0" applyNumberFormat="1" applyFill="1" applyAlignment="1">
      <alignment horizontal="center"/>
    </xf>
    <xf numFmtId="0" fontId="18" fillId="0" borderId="17" xfId="0" applyFont="1" applyBorder="1"/>
    <xf numFmtId="164" fontId="8" fillId="0" borderId="0" xfId="0" applyNumberFormat="1" applyFont="1" applyAlignment="1">
      <alignment horizontal="center"/>
    </xf>
    <xf numFmtId="169" fontId="33" fillId="0" borderId="0" xfId="0" applyNumberFormat="1" applyFont="1" applyAlignment="1">
      <alignment horizontal="center"/>
    </xf>
    <xf numFmtId="168" fontId="8" fillId="5" borderId="0" xfId="0" applyNumberFormat="1" applyFont="1" applyFill="1"/>
    <xf numFmtId="37" fontId="7" fillId="5" borderId="0" xfId="1" applyNumberFormat="1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21" borderId="16" xfId="0" applyFill="1" applyBorder="1" applyAlignment="1">
      <alignment horizontal="center"/>
    </xf>
    <xf numFmtId="0" fontId="0" fillId="13" borderId="0" xfId="0" applyFill="1"/>
    <xf numFmtId="0" fontId="0" fillId="21" borderId="17" xfId="0" applyFill="1" applyBorder="1"/>
    <xf numFmtId="0" fontId="15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9" fillId="2" borderId="0" xfId="0" applyFont="1" applyFill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45" fillId="0" borderId="0" xfId="0" applyFont="1"/>
    <xf numFmtId="1" fontId="11" fillId="2" borderId="0" xfId="0" applyNumberFormat="1" applyFont="1" applyFill="1" applyAlignment="1">
      <alignment horizontal="center"/>
    </xf>
    <xf numFmtId="14" fontId="9" fillId="0" borderId="0" xfId="0" applyNumberFormat="1" applyFont="1" applyAlignment="1">
      <alignment horizontal="center" vertical="center"/>
    </xf>
    <xf numFmtId="1" fontId="11" fillId="7" borderId="0" xfId="0" applyNumberFormat="1" applyFont="1" applyFill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22" fillId="15" borderId="16" xfId="4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horizontal="center"/>
    </xf>
    <xf numFmtId="0" fontId="0" fillId="8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1" fillId="5" borderId="0" xfId="0" applyFont="1" applyFill="1" applyAlignment="1">
      <alignment horizontal="center"/>
    </xf>
    <xf numFmtId="0" fontId="0" fillId="11" borderId="0" xfId="0" applyFill="1" applyAlignment="1">
      <alignment horizontal="center" vertical="center"/>
    </xf>
    <xf numFmtId="168" fontId="2" fillId="0" borderId="0" xfId="0" applyNumberFormat="1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169" fontId="0" fillId="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168" fontId="0" fillId="5" borderId="0" xfId="0" applyNumberFormat="1" applyFill="1"/>
    <xf numFmtId="0" fontId="0" fillId="34" borderId="0" xfId="0" applyFill="1" applyAlignment="1">
      <alignment horizontal="center"/>
    </xf>
    <xf numFmtId="0" fontId="0" fillId="34" borderId="0" xfId="0" applyFill="1"/>
    <xf numFmtId="169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169" fontId="0" fillId="5" borderId="0" xfId="0" applyNumberFormat="1" applyFill="1" applyAlignment="1">
      <alignment horizontal="center" vertical="center"/>
    </xf>
    <xf numFmtId="168" fontId="13" fillId="5" borderId="0" xfId="0" applyNumberFormat="1" applyFont="1" applyFill="1"/>
    <xf numFmtId="0" fontId="0" fillId="21" borderId="16" xfId="0" applyFill="1" applyBorder="1" applyAlignment="1">
      <alignment horizontal="center" vertical="center"/>
    </xf>
    <xf numFmtId="0" fontId="0" fillId="21" borderId="17" xfId="0" applyFill="1" applyBorder="1" applyAlignment="1">
      <alignment horizontal="left" vertical="center"/>
    </xf>
    <xf numFmtId="0" fontId="15" fillId="5" borderId="0" xfId="0" applyFont="1" applyFill="1"/>
    <xf numFmtId="0" fontId="11" fillId="8" borderId="0" xfId="0" applyFont="1" applyFill="1" applyAlignment="1">
      <alignment horizontal="center"/>
    </xf>
    <xf numFmtId="14" fontId="8" fillId="6" borderId="0" xfId="0" applyNumberFormat="1" applyFont="1" applyFill="1" applyAlignment="1">
      <alignment horizontal="center" vertical="center"/>
    </xf>
    <xf numFmtId="0" fontId="39" fillId="6" borderId="0" xfId="0" applyFont="1" applyFill="1" applyAlignment="1">
      <alignment horizontal="center" vertical="center"/>
    </xf>
    <xf numFmtId="14" fontId="11" fillId="2" borderId="0" xfId="0" applyNumberFormat="1" applyFont="1" applyFill="1" applyAlignment="1">
      <alignment horizontal="center"/>
    </xf>
    <xf numFmtId="169" fontId="19" fillId="0" borderId="0" xfId="0" applyNumberFormat="1" applyFont="1"/>
    <xf numFmtId="0" fontId="46" fillId="0" borderId="0" xfId="0" applyFont="1"/>
    <xf numFmtId="16" fontId="17" fillId="0" borderId="6" xfId="0" applyNumberFormat="1" applyFont="1" applyBorder="1"/>
    <xf numFmtId="0" fontId="17" fillId="0" borderId="11" xfId="0" applyFont="1" applyBorder="1" applyAlignment="1">
      <alignment horizontal="center"/>
    </xf>
    <xf numFmtId="0" fontId="0" fillId="21" borderId="15" xfId="0" applyFill="1" applyBorder="1" applyAlignment="1">
      <alignment horizontal="center"/>
    </xf>
    <xf numFmtId="0" fontId="0" fillId="21" borderId="15" xfId="0" applyFill="1" applyBorder="1"/>
    <xf numFmtId="164" fontId="0" fillId="0" borderId="15" xfId="0" applyNumberFormat="1" applyBorder="1" applyAlignment="1">
      <alignment horizontal="center"/>
    </xf>
    <xf numFmtId="169" fontId="0" fillId="0" borderId="15" xfId="0" applyNumberFormat="1" applyBorder="1" applyAlignment="1">
      <alignment horizontal="center"/>
    </xf>
    <xf numFmtId="168" fontId="0" fillId="0" borderId="15" xfId="0" applyNumberFormat="1" applyBorder="1" applyAlignment="1">
      <alignment horizontal="center" vertical="center"/>
    </xf>
    <xf numFmtId="0" fontId="41" fillId="0" borderId="15" xfId="0" applyFont="1" applyBorder="1" applyAlignment="1">
      <alignment horizontal="center"/>
    </xf>
    <xf numFmtId="0" fontId="0" fillId="7" borderId="15" xfId="0" applyFill="1" applyBorder="1"/>
    <xf numFmtId="0" fontId="0" fillId="13" borderId="15" xfId="0" applyFill="1" applyBorder="1" applyAlignment="1">
      <alignment horizontal="center"/>
    </xf>
    <xf numFmtId="0" fontId="0" fillId="13" borderId="15" xfId="0" applyFill="1" applyBorder="1"/>
    <xf numFmtId="0" fontId="15" fillId="0" borderId="15" xfId="0" applyFont="1" applyBorder="1" applyAlignment="1">
      <alignment horizontal="center"/>
    </xf>
    <xf numFmtId="0" fontId="0" fillId="34" borderId="15" xfId="0" applyFill="1" applyBorder="1" applyAlignment="1">
      <alignment horizontal="center"/>
    </xf>
    <xf numFmtId="0" fontId="0" fillId="34" borderId="15" xfId="0" applyFill="1" applyBorder="1"/>
    <xf numFmtId="0" fontId="0" fillId="11" borderId="15" xfId="0" applyFill="1" applyBorder="1" applyAlignment="1">
      <alignment horizontal="right"/>
    </xf>
    <xf numFmtId="0" fontId="0" fillId="5" borderId="15" xfId="0" applyFill="1" applyBorder="1"/>
    <xf numFmtId="169" fontId="0" fillId="5" borderId="15" xfId="0" applyNumberFormat="1" applyFill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right"/>
    </xf>
    <xf numFmtId="0" fontId="43" fillId="2" borderId="15" xfId="0" applyFont="1" applyFill="1" applyBorder="1" applyAlignment="1">
      <alignment horizontal="center"/>
    </xf>
    <xf numFmtId="0" fontId="44" fillId="0" borderId="15" xfId="0" applyFont="1" applyBorder="1" applyAlignment="1">
      <alignment horizontal="center"/>
    </xf>
    <xf numFmtId="0" fontId="43" fillId="0" borderId="15" xfId="0" applyFont="1" applyBorder="1" applyAlignment="1">
      <alignment horizontal="center"/>
    </xf>
    <xf numFmtId="0" fontId="15" fillId="0" borderId="15" xfId="0" applyFont="1" applyBorder="1"/>
    <xf numFmtId="0" fontId="38" fillId="0" borderId="15" xfId="0" applyFont="1" applyBorder="1" applyAlignment="1">
      <alignment horizontal="center"/>
    </xf>
    <xf numFmtId="0" fontId="0" fillId="35" borderId="0" xfId="0" applyFill="1"/>
    <xf numFmtId="0" fontId="0" fillId="35" borderId="0" xfId="0" applyFill="1" applyAlignment="1">
      <alignment horizontal="center" vertical="center"/>
    </xf>
    <xf numFmtId="16" fontId="0" fillId="0" borderId="0" xfId="0" applyNumberFormat="1" applyAlignment="1">
      <alignment horizontal="center"/>
    </xf>
    <xf numFmtId="1" fontId="11" fillId="18" borderId="2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16" fontId="0" fillId="4" borderId="15" xfId="0" applyNumberFormat="1" applyFill="1" applyBorder="1" applyAlignment="1">
      <alignment horizontal="center"/>
    </xf>
    <xf numFmtId="0" fontId="0" fillId="27" borderId="0" xfId="0" applyFill="1"/>
    <xf numFmtId="0" fontId="11" fillId="27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left"/>
    </xf>
    <xf numFmtId="0" fontId="9" fillId="36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11" fillId="7" borderId="0" xfId="0" applyFont="1" applyFill="1"/>
    <xf numFmtId="0" fontId="0" fillId="17" borderId="0" xfId="0" applyFill="1" applyAlignment="1">
      <alignment horizontal="left"/>
    </xf>
    <xf numFmtId="0" fontId="0" fillId="36" borderId="0" xfId="0" applyFill="1" applyAlignment="1">
      <alignment horizontal="center"/>
    </xf>
    <xf numFmtId="14" fontId="9" fillId="6" borderId="27" xfId="0" applyNumberFormat="1" applyFont="1" applyFill="1" applyBorder="1" applyAlignment="1">
      <alignment horizontal="center" vertical="center"/>
    </xf>
    <xf numFmtId="14" fontId="9" fillId="6" borderId="0" xfId="0" applyNumberFormat="1" applyFont="1" applyFill="1" applyAlignment="1">
      <alignment horizontal="left"/>
    </xf>
    <xf numFmtId="0" fontId="9" fillId="6" borderId="0" xfId="0" applyFont="1" applyFill="1" applyAlignment="1">
      <alignment horizontal="left" vertical="center"/>
    </xf>
    <xf numFmtId="0" fontId="0" fillId="36" borderId="0" xfId="0" applyFill="1" applyAlignment="1">
      <alignment horizontal="center" vertical="center"/>
    </xf>
    <xf numFmtId="14" fontId="9" fillId="36" borderId="0" xfId="0" applyNumberFormat="1" applyFont="1" applyFill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0" fillId="21" borderId="5" xfId="0" applyFill="1" applyBorder="1" applyAlignment="1">
      <alignment horizontal="center"/>
    </xf>
    <xf numFmtId="0" fontId="0" fillId="21" borderId="6" xfId="0" applyFill="1" applyBorder="1"/>
    <xf numFmtId="0" fontId="0" fillId="21" borderId="6" xfId="0" applyFill="1" applyBorder="1" applyAlignment="1">
      <alignment horizontal="center"/>
    </xf>
    <xf numFmtId="0" fontId="0" fillId="21" borderId="7" xfId="0" applyFill="1" applyBorder="1"/>
    <xf numFmtId="0" fontId="0" fillId="21" borderId="8" xfId="0" applyFill="1" applyBorder="1" applyAlignment="1">
      <alignment horizontal="center"/>
    </xf>
    <xf numFmtId="0" fontId="0" fillId="21" borderId="9" xfId="0" applyFill="1" applyBorder="1"/>
    <xf numFmtId="0" fontId="0" fillId="21" borderId="10" xfId="0" applyFill="1" applyBorder="1" applyAlignment="1">
      <alignment horizontal="center"/>
    </xf>
    <xf numFmtId="0" fontId="0" fillId="18" borderId="11" xfId="0" applyFill="1" applyBorder="1"/>
    <xf numFmtId="0" fontId="0" fillId="21" borderId="11" xfId="0" applyFill="1" applyBorder="1"/>
    <xf numFmtId="0" fontId="0" fillId="21" borderId="11" xfId="0" applyFill="1" applyBorder="1" applyAlignment="1">
      <alignment horizontal="center"/>
    </xf>
    <xf numFmtId="0" fontId="0" fillId="21" borderId="12" xfId="0" applyFill="1" applyBorder="1" applyAlignment="1">
      <alignment horizontal="left"/>
    </xf>
    <xf numFmtId="0" fontId="0" fillId="21" borderId="7" xfId="0" applyFill="1" applyBorder="1" applyAlignment="1">
      <alignment horizontal="left"/>
    </xf>
    <xf numFmtId="0" fontId="0" fillId="21" borderId="12" xfId="0" applyFill="1" applyBorder="1"/>
    <xf numFmtId="0" fontId="0" fillId="21" borderId="2" xfId="0" applyFill="1" applyBorder="1" applyAlignment="1">
      <alignment horizontal="center"/>
    </xf>
    <xf numFmtId="0" fontId="0" fillId="21" borderId="3" xfId="0" applyFill="1" applyBorder="1"/>
    <xf numFmtId="0" fontId="0" fillId="21" borderId="3" xfId="0" applyFill="1" applyBorder="1" applyAlignment="1">
      <alignment horizontal="center"/>
    </xf>
    <xf numFmtId="0" fontId="0" fillId="21" borderId="4" xfId="0" applyFill="1" applyBorder="1"/>
    <xf numFmtId="0" fontId="0" fillId="2" borderId="0" xfId="0" applyFill="1" applyAlignment="1">
      <alignment horizontal="left"/>
    </xf>
    <xf numFmtId="0" fontId="11" fillId="6" borderId="15" xfId="0" applyFont="1" applyFill="1" applyBorder="1" applyAlignment="1">
      <alignment horizontal="center" vertical="center"/>
    </xf>
    <xf numFmtId="0" fontId="0" fillId="37" borderId="0" xfId="0" applyFill="1" applyAlignment="1">
      <alignment horizontal="center"/>
    </xf>
    <xf numFmtId="0" fontId="0" fillId="37" borderId="0" xfId="0" applyFill="1"/>
    <xf numFmtId="0" fontId="0" fillId="31" borderId="11" xfId="0" applyFill="1" applyBorder="1" applyAlignment="1">
      <alignment horizontal="center"/>
    </xf>
    <xf numFmtId="0" fontId="0" fillId="31" borderId="11" xfId="0" applyFill="1" applyBorder="1"/>
    <xf numFmtId="0" fontId="0" fillId="21" borderId="11" xfId="0" applyFill="1" applyBorder="1" applyAlignment="1">
      <alignment horizontal="left"/>
    </xf>
    <xf numFmtId="0" fontId="8" fillId="6" borderId="11" xfId="0" applyFont="1" applyFill="1" applyBorder="1" applyAlignment="1">
      <alignment horizontal="center"/>
    </xf>
    <xf numFmtId="14" fontId="0" fillId="21" borderId="11" xfId="0" applyNumberFormat="1" applyFill="1" applyBorder="1" applyAlignment="1">
      <alignment horizontal="center"/>
    </xf>
    <xf numFmtId="0" fontId="0" fillId="36" borderId="0" xfId="0" applyFill="1"/>
    <xf numFmtId="0" fontId="11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14" fontId="0" fillId="13" borderId="0" xfId="0" applyNumberFormat="1" applyFill="1" applyAlignment="1">
      <alignment horizontal="center"/>
    </xf>
    <xf numFmtId="14" fontId="0" fillId="21" borderId="17" xfId="0" applyNumberFormat="1" applyFill="1" applyBorder="1" applyAlignment="1">
      <alignment horizontal="center"/>
    </xf>
    <xf numFmtId="14" fontId="0" fillId="21" borderId="28" xfId="0" applyNumberFormat="1" applyFill="1" applyBorder="1" applyAlignment="1">
      <alignment horizontal="center"/>
    </xf>
    <xf numFmtId="14" fontId="0" fillId="21" borderId="11" xfId="0" applyNumberFormat="1" applyFill="1" applyBorder="1"/>
    <xf numFmtId="14" fontId="0" fillId="21" borderId="22" xfId="0" applyNumberFormat="1" applyFill="1" applyBorder="1" applyAlignment="1">
      <alignment horizontal="center"/>
    </xf>
    <xf numFmtId="14" fontId="8" fillId="6" borderId="0" xfId="0" applyNumberFormat="1" applyFont="1" applyFill="1" applyAlignment="1">
      <alignment horizontal="center"/>
    </xf>
    <xf numFmtId="14" fontId="8" fillId="8" borderId="0" xfId="0" applyNumberFormat="1" applyFont="1" applyFill="1" applyAlignment="1">
      <alignment horizontal="left"/>
    </xf>
    <xf numFmtId="6" fontId="8" fillId="32" borderId="0" xfId="0" applyNumberFormat="1" applyFont="1" applyFill="1"/>
    <xf numFmtId="0" fontId="8" fillId="32" borderId="0" xfId="0" applyFont="1" applyFill="1" applyAlignment="1">
      <alignment horizontal="center"/>
    </xf>
    <xf numFmtId="0" fontId="8" fillId="32" borderId="0" xfId="0" applyFont="1" applyFill="1" applyAlignment="1">
      <alignment horizontal="left"/>
    </xf>
    <xf numFmtId="0" fontId="47" fillId="7" borderId="0" xfId="0" applyFont="1" applyFill="1" applyAlignment="1">
      <alignment horizontal="center"/>
    </xf>
    <xf numFmtId="0" fontId="47" fillId="0" borderId="0" xfId="0" applyFont="1" applyAlignment="1">
      <alignment horizontal="center"/>
    </xf>
    <xf numFmtId="16" fontId="0" fillId="7" borderId="0" xfId="0" applyNumberFormat="1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/>
    </xf>
    <xf numFmtId="6" fontId="0" fillId="0" borderId="15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26" borderId="29" xfId="0" applyFill="1" applyBorder="1" applyAlignment="1">
      <alignment horizontal="center"/>
    </xf>
    <xf numFmtId="0" fontId="0" fillId="26" borderId="15" xfId="0" applyFill="1" applyBorder="1" applyAlignment="1">
      <alignment horizontal="center"/>
    </xf>
    <xf numFmtId="0" fontId="0" fillId="18" borderId="15" xfId="0" applyFill="1" applyBorder="1" applyAlignment="1">
      <alignment horizontal="center"/>
    </xf>
    <xf numFmtId="0" fontId="9" fillId="18" borderId="0" xfId="0" applyFont="1" applyFill="1" applyAlignment="1">
      <alignment horizontal="center"/>
    </xf>
    <xf numFmtId="0" fontId="9" fillId="18" borderId="0" xfId="0" applyFont="1" applyFill="1"/>
    <xf numFmtId="0" fontId="0" fillId="11" borderId="15" xfId="0" applyFill="1" applyBorder="1" applyAlignment="1">
      <alignment horizontal="center"/>
    </xf>
    <xf numFmtId="0" fontId="0" fillId="38" borderId="0" xfId="0" applyFill="1"/>
    <xf numFmtId="0" fontId="0" fillId="38" borderId="0" xfId="0" applyFill="1" applyAlignment="1">
      <alignment horizontal="center"/>
    </xf>
    <xf numFmtId="0" fontId="8" fillId="38" borderId="0" xfId="0" applyFont="1" applyFill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8" fillId="38" borderId="0" xfId="0" applyFont="1" applyFill="1"/>
    <xf numFmtId="0" fontId="11" fillId="9" borderId="0" xfId="0" applyFont="1" applyFill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1" fillId="36" borderId="0" xfId="0" applyFont="1" applyFill="1" applyAlignment="1">
      <alignment horizontal="center"/>
    </xf>
    <xf numFmtId="0" fontId="8" fillId="36" borderId="0" xfId="0" applyFont="1" applyFill="1" applyAlignment="1">
      <alignment horizontal="left" vertical="center"/>
    </xf>
    <xf numFmtId="0" fontId="9" fillId="4" borderId="0" xfId="0" applyFont="1" applyFill="1"/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/>
    </xf>
    <xf numFmtId="0" fontId="8" fillId="39" borderId="17" xfId="0" applyFont="1" applyFill="1" applyBorder="1"/>
    <xf numFmtId="0" fontId="8" fillId="4" borderId="16" xfId="0" applyFont="1" applyFill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18" fillId="0" borderId="15" xfId="0" applyFont="1" applyBorder="1" applyAlignment="1">
      <alignment horizontal="center"/>
    </xf>
    <xf numFmtId="0" fontId="0" fillId="21" borderId="11" xfId="0" applyFill="1" applyBorder="1" applyAlignment="1">
      <alignment horizontal="center" vertical="center"/>
    </xf>
    <xf numFmtId="0" fontId="0" fillId="21" borderId="11" xfId="0" applyFill="1" applyBorder="1" applyAlignment="1">
      <alignment horizontal="left" vertical="center"/>
    </xf>
    <xf numFmtId="0" fontId="18" fillId="38" borderId="0" xfId="0" applyFont="1" applyFill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0" fillId="34" borderId="11" xfId="0" applyFill="1" applyBorder="1"/>
    <xf numFmtId="0" fontId="0" fillId="11" borderId="11" xfId="0" applyFill="1" applyBorder="1"/>
    <xf numFmtId="0" fontId="0" fillId="8" borderId="15" xfId="0" applyFill="1" applyBorder="1" applyAlignment="1">
      <alignment horizontal="center"/>
    </xf>
    <xf numFmtId="169" fontId="0" fillId="8" borderId="15" xfId="0" applyNumberFormat="1" applyFill="1" applyBorder="1" applyAlignment="1">
      <alignment horizontal="center"/>
    </xf>
    <xf numFmtId="15" fontId="0" fillId="0" borderId="0" xfId="0" applyNumberFormat="1"/>
    <xf numFmtId="0" fontId="8" fillId="6" borderId="16" xfId="0" applyFont="1" applyFill="1" applyBorder="1" applyAlignment="1">
      <alignment horizontal="center"/>
    </xf>
    <xf numFmtId="0" fontId="13" fillId="6" borderId="0" xfId="0" applyFont="1" applyFill="1"/>
    <xf numFmtId="14" fontId="0" fillId="8" borderId="17" xfId="0" applyNumberFormat="1" applyFill="1" applyBorder="1"/>
    <xf numFmtId="0" fontId="0" fillId="40" borderId="16" xfId="0" applyFill="1" applyBorder="1" applyAlignment="1">
      <alignment horizontal="center"/>
    </xf>
    <xf numFmtId="0" fontId="11" fillId="6" borderId="4" xfId="0" applyFont="1" applyFill="1" applyBorder="1"/>
    <xf numFmtId="164" fontId="0" fillId="2" borderId="15" xfId="0" applyNumberFormat="1" applyFill="1" applyBorder="1" applyAlignment="1">
      <alignment horizontal="center"/>
    </xf>
    <xf numFmtId="0" fontId="8" fillId="7" borderId="0" xfId="0" applyFont="1" applyFill="1"/>
    <xf numFmtId="0" fontId="49" fillId="8" borderId="0" xfId="0" applyFont="1" applyFill="1" applyAlignment="1">
      <alignment horizontal="center" vertical="center"/>
    </xf>
    <xf numFmtId="0" fontId="9" fillId="38" borderId="0" xfId="0" applyFont="1" applyFill="1" applyAlignment="1">
      <alignment horizontal="center" vertical="center"/>
    </xf>
    <xf numFmtId="0" fontId="0" fillId="32" borderId="15" xfId="0" applyFill="1" applyBorder="1" applyAlignment="1">
      <alignment horizontal="center"/>
    </xf>
    <xf numFmtId="0" fontId="17" fillId="32" borderId="0" xfId="0" applyFont="1" applyFill="1" applyAlignment="1">
      <alignment horizontal="left"/>
    </xf>
    <xf numFmtId="0" fontId="11" fillId="32" borderId="0" xfId="0" applyFont="1" applyFill="1"/>
    <xf numFmtId="0" fontId="0" fillId="32" borderId="0" xfId="0" applyFill="1" applyAlignment="1">
      <alignment horizontal="center" vertical="center"/>
    </xf>
    <xf numFmtId="0" fontId="17" fillId="10" borderId="0" xfId="0" applyFont="1" applyFill="1" applyAlignment="1">
      <alignment horizontal="left"/>
    </xf>
    <xf numFmtId="0" fontId="11" fillId="10" borderId="0" xfId="0" applyFont="1" applyFill="1"/>
    <xf numFmtId="0" fontId="0" fillId="10" borderId="9" xfId="0" applyFill="1" applyBorder="1" applyAlignment="1">
      <alignment horizontal="center"/>
    </xf>
    <xf numFmtId="0" fontId="22" fillId="0" borderId="0" xfId="0" applyFont="1"/>
    <xf numFmtId="0" fontId="0" fillId="42" borderId="16" xfId="0" applyFill="1" applyBorder="1" applyAlignment="1">
      <alignment horizontal="center"/>
    </xf>
    <xf numFmtId="0" fontId="0" fillId="42" borderId="17" xfId="0" applyFill="1" applyBorder="1"/>
    <xf numFmtId="0" fontId="8" fillId="34" borderId="0" xfId="0" applyFont="1" applyFill="1" applyAlignment="1">
      <alignment horizontal="left" vertical="center"/>
    </xf>
    <xf numFmtId="0" fontId="16" fillId="34" borderId="6" xfId="6" applyFont="1" applyFill="1" applyBorder="1" applyAlignment="1">
      <alignment horizontal="left" vertical="center"/>
    </xf>
    <xf numFmtId="0" fontId="47" fillId="32" borderId="0" xfId="0" applyFont="1" applyFill="1" applyAlignment="1">
      <alignment horizontal="center" vertical="center" wrapText="1"/>
    </xf>
    <xf numFmtId="0" fontId="0" fillId="34" borderId="0" xfId="0" applyFill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47" fillId="7" borderId="0" xfId="0" applyFont="1" applyFill="1" applyAlignment="1">
      <alignment horizontal="center" vertical="center" wrapText="1"/>
    </xf>
    <xf numFmtId="0" fontId="47" fillId="34" borderId="0" xfId="0" applyFont="1" applyFill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51" fillId="0" borderId="0" xfId="0" applyFont="1" applyAlignment="1">
      <alignment horizontal="center" vertical="center" wrapText="1"/>
    </xf>
    <xf numFmtId="0" fontId="47" fillId="0" borderId="0" xfId="0" applyFont="1"/>
    <xf numFmtId="0" fontId="0" fillId="34" borderId="0" xfId="0" applyFill="1" applyAlignment="1">
      <alignment horizontal="center" vertical="center" wrapText="1"/>
    </xf>
    <xf numFmtId="0" fontId="0" fillId="41" borderId="0" xfId="0" applyFill="1" applyAlignment="1">
      <alignment horizontal="center"/>
    </xf>
    <xf numFmtId="0" fontId="0" fillId="41" borderId="0" xfId="0" applyFill="1"/>
    <xf numFmtId="0" fontId="0" fillId="0" borderId="15" xfId="2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2" applyNumberFormat="1" applyFont="1" applyBorder="1" applyAlignment="1">
      <alignment horizontal="center" vertical="center"/>
    </xf>
    <xf numFmtId="16" fontId="8" fillId="0" borderId="0" xfId="0" applyNumberFormat="1" applyFont="1" applyAlignment="1">
      <alignment horizontal="center"/>
    </xf>
    <xf numFmtId="0" fontId="8" fillId="6" borderId="29" xfId="2" applyNumberFormat="1" applyFont="1" applyFill="1" applyBorder="1" applyAlignment="1">
      <alignment horizontal="center" vertical="center"/>
    </xf>
    <xf numFmtId="0" fontId="0" fillId="2" borderId="15" xfId="2" applyNumberFormat="1" applyFon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34" borderId="15" xfId="0" applyFill="1" applyBorder="1" applyAlignment="1">
      <alignment horizontal="center" vertical="center"/>
    </xf>
    <xf numFmtId="0" fontId="8" fillId="0" borderId="21" xfId="0" applyFont="1" applyBorder="1"/>
    <xf numFmtId="0" fontId="2" fillId="2" borderId="15" xfId="2" applyNumberFormat="1" applyFont="1" applyFill="1" applyBorder="1" applyAlignment="1">
      <alignment horizontal="center" vertical="center"/>
    </xf>
    <xf numFmtId="0" fontId="7" fillId="0" borderId="15" xfId="2" applyNumberFormat="1" applyFont="1" applyBorder="1" applyAlignment="1">
      <alignment horizontal="center" vertical="center"/>
    </xf>
    <xf numFmtId="0" fontId="8" fillId="0" borderId="15" xfId="2" applyNumberFormat="1" applyFont="1" applyBorder="1" applyAlignment="1">
      <alignment horizontal="center" vertical="center"/>
    </xf>
    <xf numFmtId="0" fontId="0" fillId="34" borderId="15" xfId="2" applyNumberFormat="1" applyFont="1" applyFill="1" applyBorder="1" applyAlignment="1">
      <alignment horizontal="center" vertical="center"/>
    </xf>
    <xf numFmtId="0" fontId="52" fillId="32" borderId="0" xfId="0" applyFont="1" applyFill="1"/>
    <xf numFmtId="0" fontId="8" fillId="20" borderId="0" xfId="0" applyFont="1" applyFill="1" applyAlignment="1">
      <alignment horizontal="center" vertical="center"/>
    </xf>
    <xf numFmtId="0" fontId="9" fillId="34" borderId="0" xfId="0" applyFont="1" applyFill="1"/>
    <xf numFmtId="0" fontId="8" fillId="31" borderId="0" xfId="0" applyFont="1" applyFill="1" applyAlignment="1">
      <alignment horizontal="center" wrapText="1"/>
    </xf>
    <xf numFmtId="0" fontId="47" fillId="2" borderId="0" xfId="0" applyFont="1" applyFill="1" applyAlignment="1">
      <alignment horizontal="center" vertical="center" wrapText="1"/>
    </xf>
    <xf numFmtId="0" fontId="10" fillId="18" borderId="2" xfId="0" applyFont="1" applyFill="1" applyBorder="1" applyAlignment="1">
      <alignment horizontal="center"/>
    </xf>
    <xf numFmtId="0" fontId="11" fillId="18" borderId="30" xfId="0" applyFont="1" applyFill="1" applyBorder="1" applyAlignment="1">
      <alignment horizontal="center"/>
    </xf>
    <xf numFmtId="0" fontId="10" fillId="18" borderId="30" xfId="2" applyNumberFormat="1" applyFont="1" applyFill="1" applyBorder="1" applyAlignment="1">
      <alignment horizontal="center" vertical="center"/>
    </xf>
    <xf numFmtId="0" fontId="10" fillId="41" borderId="30" xfId="2" applyNumberFormat="1" applyFont="1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10" fillId="2" borderId="30" xfId="2" applyNumberFormat="1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34" borderId="32" xfId="0" applyFont="1" applyFill="1" applyBorder="1" applyAlignment="1">
      <alignment horizontal="center" vertical="center"/>
    </xf>
    <xf numFmtId="0" fontId="10" fillId="18" borderId="0" xfId="0" applyFont="1" applyFill="1"/>
    <xf numFmtId="0" fontId="0" fillId="2" borderId="5" xfId="0" applyFill="1" applyBorder="1"/>
    <xf numFmtId="0" fontId="0" fillId="0" borderId="6" xfId="0" applyBorder="1" applyAlignment="1">
      <alignment horizontal="center"/>
    </xf>
    <xf numFmtId="0" fontId="0" fillId="0" borderId="6" xfId="2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18" borderId="20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 vertical="center"/>
    </xf>
    <xf numFmtId="0" fontId="8" fillId="6" borderId="33" xfId="2" applyNumberFormat="1" applyFont="1" applyFill="1" applyBorder="1" applyAlignment="1">
      <alignment horizontal="center" vertical="center"/>
    </xf>
    <xf numFmtId="0" fontId="11" fillId="41" borderId="31" xfId="2" applyNumberFormat="1" applyFont="1" applyFill="1" applyBorder="1" applyAlignment="1">
      <alignment horizontal="center" vertical="center"/>
    </xf>
    <xf numFmtId="0" fontId="2" fillId="2" borderId="31" xfId="2" applyNumberFormat="1" applyFont="1" applyFill="1" applyBorder="1" applyAlignment="1">
      <alignment horizontal="center" vertical="center"/>
    </xf>
    <xf numFmtId="0" fontId="9" fillId="2" borderId="31" xfId="2" applyNumberFormat="1" applyFont="1" applyFill="1" applyBorder="1" applyAlignment="1">
      <alignment horizontal="center" vertical="center"/>
    </xf>
    <xf numFmtId="0" fontId="2" fillId="0" borderId="31" xfId="2" applyNumberFormat="1" applyFont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0" fillId="34" borderId="32" xfId="0" applyFill="1" applyBorder="1" applyAlignment="1">
      <alignment horizontal="center" vertical="center"/>
    </xf>
    <xf numFmtId="0" fontId="11" fillId="18" borderId="2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" fontId="8" fillId="2" borderId="10" xfId="0" applyNumberFormat="1" applyFont="1" applyFill="1" applyBorder="1" applyAlignment="1">
      <alignment horizontal="center"/>
    </xf>
    <xf numFmtId="0" fontId="10" fillId="0" borderId="30" xfId="2" applyNumberFormat="1" applyFont="1" applyBorder="1" applyAlignment="1">
      <alignment horizontal="center" vertical="center"/>
    </xf>
    <xf numFmtId="0" fontId="11" fillId="41" borderId="15" xfId="2" applyNumberFormat="1" applyFont="1" applyFill="1" applyBorder="1" applyAlignment="1">
      <alignment horizontal="center" vertical="center"/>
    </xf>
    <xf numFmtId="0" fontId="9" fillId="2" borderId="15" xfId="2" applyNumberFormat="1" applyFont="1" applyFill="1" applyBorder="1" applyAlignment="1">
      <alignment horizontal="center" vertical="center"/>
    </xf>
    <xf numFmtId="0" fontId="2" fillId="0" borderId="15" xfId="2" applyNumberFormat="1" applyFont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4" xfId="2" applyNumberFormat="1" applyFont="1" applyBorder="1" applyAlignment="1">
      <alignment horizontal="center" vertical="center"/>
    </xf>
    <xf numFmtId="0" fontId="9" fillId="31" borderId="19" xfId="2" applyNumberFormat="1" applyFont="1" applyFill="1" applyBorder="1" applyAlignment="1">
      <alignment horizontal="center" vertical="center"/>
    </xf>
    <xf numFmtId="0" fontId="11" fillId="2" borderId="29" xfId="2" applyNumberFormat="1" applyFont="1" applyFill="1" applyBorder="1" applyAlignment="1">
      <alignment horizontal="center" vertical="center"/>
    </xf>
    <xf numFmtId="0" fontId="11" fillId="2" borderId="15" xfId="2" applyNumberFormat="1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11" fillId="2" borderId="19" xfId="2" applyNumberFormat="1" applyFont="1" applyFill="1" applyBorder="1" applyAlignment="1">
      <alignment horizontal="center" vertical="center"/>
    </xf>
    <xf numFmtId="0" fontId="0" fillId="31" borderId="15" xfId="2" applyNumberFormat="1" applyFont="1" applyFill="1" applyBorder="1" applyAlignment="1">
      <alignment horizontal="center" vertical="center"/>
    </xf>
    <xf numFmtId="0" fontId="0" fillId="31" borderId="0" xfId="0" applyFill="1" applyAlignment="1">
      <alignment horizontal="center" vertical="center" wrapText="1"/>
    </xf>
    <xf numFmtId="0" fontId="0" fillId="17" borderId="17" xfId="0" applyFill="1" applyBorder="1"/>
    <xf numFmtId="1" fontId="54" fillId="6" borderId="14" xfId="0" applyNumberFormat="1" applyFont="1" applyFill="1" applyBorder="1" applyAlignment="1">
      <alignment horizontal="center" vertical="center"/>
    </xf>
    <xf numFmtId="16" fontId="9" fillId="2" borderId="8" xfId="0" applyNumberFormat="1" applyFont="1" applyFill="1" applyBorder="1" applyAlignment="1">
      <alignment horizontal="center" vertical="center"/>
    </xf>
    <xf numFmtId="0" fontId="9" fillId="6" borderId="33" xfId="2" applyNumberFormat="1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55" fillId="0" borderId="0" xfId="0" applyFont="1"/>
    <xf numFmtId="0" fontId="13" fillId="0" borderId="0" xfId="2" applyNumberFormat="1" applyFont="1" applyBorder="1" applyAlignment="1">
      <alignment horizontal="right" vertical="center"/>
    </xf>
    <xf numFmtId="14" fontId="53" fillId="11" borderId="0" xfId="6" applyNumberFormat="1" applyFont="1" applyFill="1" applyAlignment="1">
      <alignment horizontal="center" vertical="center"/>
    </xf>
    <xf numFmtId="0" fontId="2" fillId="8" borderId="0" xfId="0" applyFont="1" applyFill="1"/>
    <xf numFmtId="0" fontId="11" fillId="8" borderId="0" xfId="0" applyFont="1" applyFill="1"/>
    <xf numFmtId="0" fontId="0" fillId="0" borderId="0" xfId="2" applyNumberFormat="1" applyFont="1" applyBorder="1" applyAlignment="1">
      <alignment horizontal="left" vertical="center"/>
    </xf>
    <xf numFmtId="0" fontId="9" fillId="11" borderId="0" xfId="0" applyFont="1" applyFill="1" applyAlignment="1">
      <alignment horizontal="center"/>
    </xf>
    <xf numFmtId="0" fontId="44" fillId="0" borderId="15" xfId="0" applyFont="1" applyBorder="1" applyAlignment="1">
      <alignment horizontal="left"/>
    </xf>
    <xf numFmtId="0" fontId="0" fillId="7" borderId="15" xfId="0" applyFill="1" applyBorder="1" applyAlignment="1">
      <alignment horizontal="center"/>
    </xf>
    <xf numFmtId="0" fontId="8" fillId="21" borderId="0" xfId="0" applyFont="1" applyFill="1" applyAlignment="1">
      <alignment horizontal="center" vertical="center"/>
    </xf>
    <xf numFmtId="0" fontId="36" fillId="0" borderId="0" xfId="0" applyFont="1"/>
    <xf numFmtId="0" fontId="36" fillId="6" borderId="0" xfId="0" applyFont="1" applyFill="1" applyAlignment="1">
      <alignment horizontal="center"/>
    </xf>
    <xf numFmtId="0" fontId="36" fillId="6" borderId="0" xfId="0" applyFont="1" applyFill="1"/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44" fillId="2" borderId="15" xfId="0" applyFont="1" applyFill="1" applyBorder="1" applyAlignment="1">
      <alignment horizontal="left"/>
    </xf>
    <xf numFmtId="0" fontId="56" fillId="43" borderId="15" xfId="0" applyFont="1" applyFill="1" applyBorder="1" applyAlignment="1">
      <alignment horizontal="center" wrapText="1"/>
    </xf>
    <xf numFmtId="0" fontId="56" fillId="43" borderId="29" xfId="0" applyFont="1" applyFill="1" applyBorder="1" applyAlignment="1">
      <alignment wrapText="1"/>
    </xf>
    <xf numFmtId="14" fontId="56" fillId="43" borderId="29" xfId="0" applyNumberFormat="1" applyFont="1" applyFill="1" applyBorder="1" applyAlignment="1">
      <alignment horizontal="center" wrapText="1"/>
    </xf>
    <xf numFmtId="8" fontId="56" fillId="43" borderId="29" xfId="0" applyNumberFormat="1" applyFont="1" applyFill="1" applyBorder="1" applyAlignment="1">
      <alignment horizontal="center" wrapText="1"/>
    </xf>
    <xf numFmtId="0" fontId="56" fillId="43" borderId="29" xfId="0" applyFont="1" applyFill="1" applyBorder="1" applyAlignment="1">
      <alignment horizontal="center" wrapText="1"/>
    </xf>
    <xf numFmtId="14" fontId="56" fillId="43" borderId="35" xfId="0" applyNumberFormat="1" applyFont="1" applyFill="1" applyBorder="1" applyAlignment="1">
      <alignment horizontal="center" wrapText="1"/>
    </xf>
    <xf numFmtId="0" fontId="56" fillId="43" borderId="35" xfId="0" applyFont="1" applyFill="1" applyBorder="1" applyAlignment="1">
      <alignment horizontal="center" vertical="center" wrapText="1"/>
    </xf>
    <xf numFmtId="0" fontId="56" fillId="43" borderId="35" xfId="0" applyFont="1" applyFill="1" applyBorder="1" applyAlignment="1">
      <alignment horizontal="center" wrapText="1"/>
    </xf>
    <xf numFmtId="0" fontId="56" fillId="43" borderId="36" xfId="0" applyFont="1" applyFill="1" applyBorder="1" applyAlignment="1">
      <alignment horizontal="center" wrapText="1"/>
    </xf>
    <xf numFmtId="0" fontId="56" fillId="43" borderId="35" xfId="0" applyFont="1" applyFill="1" applyBorder="1" applyAlignment="1">
      <alignment wrapText="1"/>
    </xf>
    <xf numFmtId="8" fontId="56" fillId="43" borderId="35" xfId="0" applyNumberFormat="1" applyFont="1" applyFill="1" applyBorder="1" applyAlignment="1">
      <alignment horizontal="center" wrapText="1"/>
    </xf>
    <xf numFmtId="0" fontId="57" fillId="6" borderId="36" xfId="0" applyFont="1" applyFill="1" applyBorder="1" applyAlignment="1">
      <alignment horizontal="center" wrapText="1"/>
    </xf>
    <xf numFmtId="0" fontId="57" fillId="6" borderId="35" xfId="0" applyFont="1" applyFill="1" applyBorder="1" applyAlignment="1">
      <alignment wrapText="1"/>
    </xf>
    <xf numFmtId="0" fontId="11" fillId="6" borderId="31" xfId="2" applyNumberFormat="1" applyFont="1" applyFill="1" applyBorder="1" applyAlignment="1">
      <alignment horizontal="center" vertical="center"/>
    </xf>
    <xf numFmtId="0" fontId="56" fillId="6" borderId="36" xfId="0" applyFont="1" applyFill="1" applyBorder="1" applyAlignment="1">
      <alignment horizontal="center" wrapText="1"/>
    </xf>
    <xf numFmtId="8" fontId="58" fillId="8" borderId="29" xfId="0" applyNumberFormat="1" applyFont="1" applyFill="1" applyBorder="1" applyAlignment="1">
      <alignment horizontal="center" wrapText="1"/>
    </xf>
    <xf numFmtId="0" fontId="57" fillId="8" borderId="2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7">
    <cellStyle name="Comma" xfId="2" builtinId="3"/>
    <cellStyle name="Currency" xfId="1" builtinId="4"/>
    <cellStyle name="Hyperlink" xfId="5" builtinId="8"/>
    <cellStyle name="Normal" xfId="0" builtinId="0"/>
    <cellStyle name="Normal 2" xfId="4" xr:uid="{648DB237-30A4-4942-91A9-60BA1A5105B9}"/>
    <cellStyle name="Normal 2 2" xfId="6" xr:uid="{25E8EC10-CAFA-4FC9-8B20-D07CAE211C5A}"/>
    <cellStyle name="Percent" xfId="3" builtinId="5"/>
  </cellStyles>
  <dxfs count="119"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19" formatCode="m/d/yyyy"/>
    </dxf>
    <dxf>
      <numFmt numFmtId="0" formatCode="General"/>
    </dxf>
    <dxf>
      <numFmt numFmtId="0" formatCode="General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0" formatCode="General"/>
    </dxf>
    <dxf>
      <numFmt numFmtId="0" formatCode="General"/>
    </dxf>
    <dxf>
      <numFmt numFmtId="19" formatCode="m/d/yyyy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19" formatCode="m/d/yyyy"/>
    </dxf>
    <dxf>
      <numFmt numFmtId="0" formatCode="General"/>
    </dxf>
    <dxf>
      <numFmt numFmtId="0" formatCode="General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0" formatCode="General"/>
    </dxf>
    <dxf>
      <numFmt numFmtId="0" formatCode="General"/>
    </dxf>
    <dxf>
      <numFmt numFmtId="19" formatCode="m/d/yyyy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19" formatCode="m/d/yyyy"/>
    </dxf>
    <dxf>
      <numFmt numFmtId="0" formatCode="General"/>
    </dxf>
    <dxf>
      <numFmt numFmtId="0" formatCode="General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0" formatCode="General"/>
    </dxf>
    <dxf>
      <numFmt numFmtId="0" formatCode="General"/>
    </dxf>
    <dxf>
      <numFmt numFmtId="19" formatCode="m/d/yyyy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33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onnections" Target="connection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8" xr16:uid="{8054F42E-5682-4DBC-B760-EA9C6EEA4CFE}" autoFormatId="16" applyNumberFormats="0" applyBorderFormats="0" applyFontFormats="0" applyPatternFormats="0" applyAlignmentFormats="0" applyWidthHeightFormats="0">
  <queryTableRefresh nextId="69">
    <queryTableFields count="65">
      <queryTableField id="1" name="MEMBER ID" tableColumnId="1"/>
      <queryTableField id="3" name="Last" tableColumnId="3"/>
      <queryTableField id="4" name="First" tableColumnId="4"/>
      <queryTableField id="5" name="Spouse" tableColumnId="5"/>
      <queryTableField id="6" name="Profession" tableColumnId="6"/>
      <queryTableField id="7" name="Street" tableColumnId="7"/>
      <queryTableField id="8" name="Town" tableColumnId="8"/>
      <queryTableField id="9" name="State" tableColumnId="9"/>
      <queryTableField id="10" name="Zip" tableColumnId="10"/>
      <queryTableField id="11" name="Phone" tableColumnId="11"/>
      <queryTableField id="12" name="Cell Phone" tableColumnId="12"/>
      <queryTableField id="13" name="Email" tableColumnId="13"/>
      <queryTableField id="14" name="Email Spouse" tableColumnId="14"/>
      <queryTableField id="15" name="DOB" tableColumnId="15"/>
      <queryTableField id="16" name="Sponsor" tableColumnId="16"/>
      <queryTableField id="17" name="Comment" tableColumnId="17"/>
      <queryTableField id="18" name="Associate" tableColumnId="18"/>
      <queryTableField id="19" name="Member Date" tableColumnId="19"/>
      <queryTableField id="20" name="ExemptDues90+" tableColumnId="20"/>
      <queryTableField id="21" name="Date Deactivated" tableColumnId="21"/>
      <queryTableField id="22" name="Deceased" tableColumnId="22"/>
      <queryTableField id="23" name="Date Deceased" tableColumnId="23"/>
      <queryTableField id="24" name="Exec Board" tableColumnId="24"/>
      <queryTableField id="25" name="Group Chairman" tableColumnId="25"/>
      <queryTableField id="26" name="LastDataChange" tableColumnId="26"/>
      <queryTableField id="27" name="Past President in Year" tableColumnId="27"/>
      <queryTableField id="28" name="Distinguished Service Award Year" tableColumnId="28"/>
      <queryTableField id="30" name="Age" tableColumnId="30"/>
      <queryTableField id="31" name="NotaMemberRecord" tableColumnId="31"/>
      <queryTableField id="29" name="EmailConfirmed" tableColumnId="29"/>
      <queryTableField id="32" name="Reason Deactivated" tableColumnId="32"/>
      <queryTableField id="33" name="middle" tableColumnId="33"/>
      <queryTableField id="34" name="nickname" tableColumnId="34"/>
      <queryTableField id="35" name="suffix" tableColumnId="35"/>
      <queryTableField id="36" name="Band" tableColumnId="36"/>
      <queryTableField id="37" name="Book" tableColumnId="37"/>
      <queryTableField id="38" name="Bridge" tableColumnId="38"/>
      <queryTableField id="39" name="Bridge Duplicate" tableColumnId="39"/>
      <queryTableField id="40" name="Care and Concern" tableColumnId="40"/>
      <queryTableField id="41" name="Short Hikers" tableColumnId="41"/>
      <queryTableField id="42" name="Computer" tableColumnId="42"/>
      <queryTableField id="43" name="Discussion" tableColumnId="43"/>
      <queryTableField id="44" name="Gardening" tableColumnId="44"/>
      <queryTableField id="45" name="Golf" tableColumnId="45"/>
      <queryTableField id="46" name="Hiking Long" tableColumnId="46"/>
      <queryTableField id="47" name="Historian" tableColumnId="47"/>
      <queryTableField id="48" name="History" tableColumnId="48"/>
      <queryTableField id="49" name="Investment" tableColumnId="49"/>
      <queryTableField id="50" name="Luncheon" tableColumnId="50"/>
      <queryTableField id="51" name="Membership" tableColumnId="51"/>
      <queryTableField id="52" name="Newsletter" tableColumnId="52"/>
      <queryTableField id="53" name="Photography" tableColumnId="53"/>
      <queryTableField id="54" name="Project Outreach" tableColumnId="54"/>
      <queryTableField id="55" name="Pickle Ball" tableColumnId="55"/>
      <queryTableField id="56" name="Refreshment" tableColumnId="56"/>
      <queryTableField id="57" name="Science" tableColumnId="57"/>
      <queryTableField id="58" name="Stock Club" tableColumnId="58"/>
      <queryTableField id="59" name="Stock Picking Contest" tableColumnId="59"/>
      <queryTableField id="60" name="Tennis" tableColumnId="60"/>
      <queryTableField id="61" name="Transportation" tableColumnId="61"/>
      <queryTableField id="62" name="Trips and Tours" tableColumnId="62"/>
      <queryTableField id="63" name="Bocce" tableColumnId="63"/>
      <queryTableField id="64" name="WebMasters" tableColumnId="64"/>
      <queryTableField id="65" name="ReferencedInWebCode" tableColumnId="65"/>
      <queryTableField id="68" name="PictureName" tableColumnId="66"/>
    </queryTableFields>
    <queryTableDeletedFields count="1">
      <deletedField name="Active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7" xr16:uid="{F7363B81-4534-478D-8307-EF6C80EF691A}" autoFormatId="16" applyNumberFormats="0" applyBorderFormats="0" applyFontFormats="0" applyPatternFormats="0" applyAlignmentFormats="0" applyWidthHeightFormats="0">
  <queryTableRefresh nextId="68">
    <queryTableFields count="64">
      <queryTableField id="1" name="MEMBER ID" tableColumnId="1"/>
      <queryTableField id="3" name="Last" tableColumnId="3"/>
      <queryTableField id="4" name="First" tableColumnId="4"/>
      <queryTableField id="5" name="Spouse" tableColumnId="5"/>
      <queryTableField id="6" name="Profession" tableColumnId="6"/>
      <queryTableField id="7" name="Street" tableColumnId="7"/>
      <queryTableField id="8" name="Town" tableColumnId="8"/>
      <queryTableField id="9" name="State" tableColumnId="9"/>
      <queryTableField id="10" name="Zip" tableColumnId="10"/>
      <queryTableField id="11" name="Phone" tableColumnId="11"/>
      <queryTableField id="12" name="Cell Phone" tableColumnId="12"/>
      <queryTableField id="13" name="Email" tableColumnId="13"/>
      <queryTableField id="14" name="Email Spouse" tableColumnId="14"/>
      <queryTableField id="15" name="DOB" tableColumnId="15"/>
      <queryTableField id="16" name="Sponsor" tableColumnId="16"/>
      <queryTableField id="17" name="Comment" tableColumnId="17"/>
      <queryTableField id="18" name="Associate" tableColumnId="18"/>
      <queryTableField id="19" name="Member Date" tableColumnId="19"/>
      <queryTableField id="20" name="ExemptDues90+" tableColumnId="20"/>
      <queryTableField id="21" name="Date Deactivated" tableColumnId="21"/>
      <queryTableField id="22" name="Deceased" tableColumnId="22"/>
      <queryTableField id="23" name="Date Deceased" tableColumnId="23"/>
      <queryTableField id="24" name="Exec Board" tableColumnId="24"/>
      <queryTableField id="25" name="Group Chairman" tableColumnId="25"/>
      <queryTableField id="26" name="LastDataChange" tableColumnId="26"/>
      <queryTableField id="27" name="Past President in Year" tableColumnId="27"/>
      <queryTableField id="28" name="Distinguished Service Award Year" tableColumnId="28"/>
      <queryTableField id="30" name="Age" tableColumnId="30"/>
      <queryTableField id="31" name="NotaMemberRecord" tableColumnId="31"/>
      <queryTableField id="29" name="EmailConfirmed" tableColumnId="29"/>
      <queryTableField id="32" name="Reason Deactivated" tableColumnId="32"/>
      <queryTableField id="33" name="middle" tableColumnId="33"/>
      <queryTableField id="34" name="nickname" tableColumnId="34"/>
      <queryTableField id="35" name="suffix" tableColumnId="35"/>
      <queryTableField id="36" name="Band" tableColumnId="36"/>
      <queryTableField id="37" name="Book" tableColumnId="37"/>
      <queryTableField id="38" name="Bridge" tableColumnId="38"/>
      <queryTableField id="39" name="Bridge Duplicate" tableColumnId="39"/>
      <queryTableField id="40" name="Care and Concern" tableColumnId="40"/>
      <queryTableField id="41" name="Short Hikers" tableColumnId="41"/>
      <queryTableField id="42" name="Computer" tableColumnId="42"/>
      <queryTableField id="43" name="Discussion" tableColumnId="43"/>
      <queryTableField id="44" name="Gardening" tableColumnId="44"/>
      <queryTableField id="45" name="Golf" tableColumnId="45"/>
      <queryTableField id="46" name="Hiking Long" tableColumnId="46"/>
      <queryTableField id="47" name="Historian" tableColumnId="47"/>
      <queryTableField id="48" name="History" tableColumnId="48"/>
      <queryTableField id="49" name="Investment" tableColumnId="49"/>
      <queryTableField id="50" name="Luncheon" tableColumnId="50"/>
      <queryTableField id="51" name="Membership" tableColumnId="51"/>
      <queryTableField id="52" name="Newsletter" tableColumnId="52"/>
      <queryTableField id="53" name="Photography" tableColumnId="53"/>
      <queryTableField id="54" name="Project Outreach" tableColumnId="54"/>
      <queryTableField id="55" name="Pickle Ball" tableColumnId="55"/>
      <queryTableField id="56" name="Refreshment" tableColumnId="56"/>
      <queryTableField id="57" name="Science" tableColumnId="57"/>
      <queryTableField id="58" name="Stock Club" tableColumnId="58"/>
      <queryTableField id="59" name="Stock Picking Contest" tableColumnId="59"/>
      <queryTableField id="60" name="Tennis" tableColumnId="60"/>
      <queryTableField id="61" name="Transportation" tableColumnId="61"/>
      <queryTableField id="62" name="Trips and Tours" tableColumnId="62"/>
      <queryTableField id="63" name="Bocce" tableColumnId="63"/>
      <queryTableField id="64" name="WebMasters" tableColumnId="64"/>
      <queryTableField id="65" name="ReferencedInWebCode" tableColumnId="65"/>
    </queryTableFields>
    <queryTableDeletedFields count="1">
      <deletedField name="Active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6" xr16:uid="{3B43820A-4699-4CC5-A26B-A35CF19D48C0}" autoFormatId="16" applyNumberFormats="0" applyBorderFormats="0" applyFontFormats="0" applyPatternFormats="0" applyAlignmentFormats="0" applyWidthHeightFormats="0">
  <queryTableRefresh nextId="68">
    <queryTableFields count="64">
      <queryTableField id="1" name="MEMBER ID" tableColumnId="1"/>
      <queryTableField id="3" name="Last" tableColumnId="3"/>
      <queryTableField id="4" name="First" tableColumnId="4"/>
      <queryTableField id="5" name="Spouse" tableColumnId="5"/>
      <queryTableField id="6" name="Profession" tableColumnId="6"/>
      <queryTableField id="7" name="Street" tableColumnId="7"/>
      <queryTableField id="8" name="Town" tableColumnId="8"/>
      <queryTableField id="9" name="State" tableColumnId="9"/>
      <queryTableField id="10" name="Zip" tableColumnId="10"/>
      <queryTableField id="11" name="Phone" tableColumnId="11"/>
      <queryTableField id="12" name="Cell Phone" tableColumnId="12"/>
      <queryTableField id="13" name="Email" tableColumnId="13"/>
      <queryTableField id="14" name="Email Spouse" tableColumnId="14"/>
      <queryTableField id="15" name="DOB" tableColumnId="15"/>
      <queryTableField id="16" name="Sponsor" tableColumnId="16"/>
      <queryTableField id="17" name="Comment" tableColumnId="17"/>
      <queryTableField id="18" name="Associate" tableColumnId="18"/>
      <queryTableField id="19" name="Member Date" tableColumnId="19"/>
      <queryTableField id="20" name="ExemptDues90+" tableColumnId="20"/>
      <queryTableField id="21" name="Date Deactivated" tableColumnId="21"/>
      <queryTableField id="22" name="Deceased" tableColumnId="22"/>
      <queryTableField id="23" name="Date Deceased" tableColumnId="23"/>
      <queryTableField id="24" name="Exec Board" tableColumnId="24"/>
      <queryTableField id="25" name="Group Chairman" tableColumnId="25"/>
      <queryTableField id="26" name="LastDataChange" tableColumnId="26"/>
      <queryTableField id="27" name="Past President in Year" tableColumnId="27"/>
      <queryTableField id="28" name="Distinguished Service Award Year" tableColumnId="28"/>
      <queryTableField id="30" name="Age" tableColumnId="30"/>
      <queryTableField id="31" name="NotaMemberRecord" tableColumnId="31"/>
      <queryTableField id="29" name="EmailConfirmed" tableColumnId="29"/>
      <queryTableField id="32" name="Reason Deactivated" tableColumnId="32"/>
      <queryTableField id="33" name="middle" tableColumnId="33"/>
      <queryTableField id="34" name="nickname" tableColumnId="34"/>
      <queryTableField id="35" name="suffix" tableColumnId="35"/>
      <queryTableField id="36" name="Band" tableColumnId="36"/>
      <queryTableField id="37" name="Book" tableColumnId="37"/>
      <queryTableField id="38" name="Bridge" tableColumnId="38"/>
      <queryTableField id="39" name="Bridge Duplicate" tableColumnId="39"/>
      <queryTableField id="40" name="Care and Concern" tableColumnId="40"/>
      <queryTableField id="41" name="Short Hikers" tableColumnId="41"/>
      <queryTableField id="42" name="Computer" tableColumnId="42"/>
      <queryTableField id="43" name="Discussion" tableColumnId="43"/>
      <queryTableField id="44" name="Gardening" tableColumnId="44"/>
      <queryTableField id="45" name="Golf" tableColumnId="45"/>
      <queryTableField id="46" name="Hiking Long" tableColumnId="46"/>
      <queryTableField id="47" name="Historian" tableColumnId="47"/>
      <queryTableField id="48" name="History" tableColumnId="48"/>
      <queryTableField id="49" name="Investment" tableColumnId="49"/>
      <queryTableField id="50" name="Luncheon" tableColumnId="50"/>
      <queryTableField id="51" name="Membership" tableColumnId="51"/>
      <queryTableField id="52" name="Newsletter" tableColumnId="52"/>
      <queryTableField id="53" name="Photography" tableColumnId="53"/>
      <queryTableField id="54" name="Project Outreach" tableColumnId="54"/>
      <queryTableField id="55" name="Pickle Ball" tableColumnId="55"/>
      <queryTableField id="56" name="Refreshment" tableColumnId="56"/>
      <queryTableField id="57" name="Science" tableColumnId="57"/>
      <queryTableField id="58" name="Stock Club" tableColumnId="58"/>
      <queryTableField id="59" name="Stock Picking Contest" tableColumnId="59"/>
      <queryTableField id="60" name="Tennis" tableColumnId="60"/>
      <queryTableField id="61" name="Transportation" tableColumnId="61"/>
      <queryTableField id="62" name="Trips and Tours" tableColumnId="62"/>
      <queryTableField id="63" name="Bocce" tableColumnId="63"/>
      <queryTableField id="64" name="WebMasters" tableColumnId="64"/>
      <queryTableField id="65" name="ReferencedInWebCode" tableColumnId="65"/>
    </queryTableFields>
    <queryTableDeletedFields count="1">
      <deletedField name="Activ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9ED7CB-FAFF-4F42-8099-3414CA743B2C}" name="_Query_ROSTER_Active_Members4" displayName="_Query_ROSTER_Active_Members4" ref="A2:BM319" tableType="queryTable" totalsRowCount="1">
  <sortState xmlns:xlrd2="http://schemas.microsoft.com/office/spreadsheetml/2017/richdata2" ref="A3:BM318">
    <sortCondition ref="B3:B318"/>
    <sortCondition ref="C3:C318"/>
  </sortState>
  <tableColumns count="65">
    <tableColumn id="1" xr3:uid="{4402A7B6-4779-45EB-BCFE-DC590B3BA912}" uniqueName="1" name="MEMBER ID" queryTableFieldId="1" dataDxfId="118" totalsRowDxfId="117"/>
    <tableColumn id="3" xr3:uid="{3A0902D7-96D4-4F7C-8C97-C6F67F885EC9}" uniqueName="3" name="Last" totalsRowFunction="custom" queryTableFieldId="3" dataDxfId="116" totalsRowDxfId="115">
      <totalsRowFormula>COUNTA(B3:B318)</totalsRowFormula>
    </tableColumn>
    <tableColumn id="4" xr3:uid="{9F1CE5FB-D620-4368-814E-D0647B599679}" uniqueName="4" name="First" queryTableFieldId="4" dataDxfId="114"/>
    <tableColumn id="5" xr3:uid="{B72120E2-1676-40F8-A894-19B8A43D4597}" uniqueName="5" name="Spouse" queryTableFieldId="5" dataDxfId="113"/>
    <tableColumn id="6" xr3:uid="{A0B189B9-E0D9-48ED-9198-670498D14EE3}" uniqueName="6" name="Profession" queryTableFieldId="6" dataDxfId="112"/>
    <tableColumn id="7" xr3:uid="{7DD978E6-3038-4526-9F92-E2830C93ED12}" uniqueName="7" name="Street" queryTableFieldId="7" dataDxfId="111"/>
    <tableColumn id="8" xr3:uid="{1D27F23E-DE98-4A59-A4E8-54897C9D6200}" uniqueName="8" name="Town" queryTableFieldId="8" dataDxfId="110"/>
    <tableColumn id="9" xr3:uid="{3A825197-40BF-4DF1-93C9-E4ED02A739DE}" uniqueName="9" name="State" queryTableFieldId="9" dataDxfId="109"/>
    <tableColumn id="10" xr3:uid="{D2465C4A-BAF4-48CD-A9C7-230E90C31CE2}" uniqueName="10" name="Zip" queryTableFieldId="10" dataDxfId="108"/>
    <tableColumn id="11" xr3:uid="{8B382C46-CFC1-4CBA-AE91-8433BADC75F8}" uniqueName="11" name="Phone" queryTableFieldId="11" dataDxfId="107"/>
    <tableColumn id="12" xr3:uid="{068D93BF-13EA-48C9-85E4-76A3B6072AA8}" uniqueName="12" name="Cell Phone" queryTableFieldId="12" dataDxfId="106"/>
    <tableColumn id="13" xr3:uid="{4BF692A0-FD4E-4112-AF50-3877F7CA6A53}" uniqueName="13" name="Email" queryTableFieldId="13" dataDxfId="105"/>
    <tableColumn id="14" xr3:uid="{D08BC545-150A-4600-90FF-A1D87A829FAA}" uniqueName="14" name="Email Spouse" queryTableFieldId="14" dataDxfId="104"/>
    <tableColumn id="15" xr3:uid="{48B815F7-6C54-4F09-BD73-C49A12345F5D}" uniqueName="15" name="DOB" queryTableFieldId="15" dataDxfId="103" totalsRowDxfId="102"/>
    <tableColumn id="16" xr3:uid="{49A87862-E90E-49DF-96FD-4AED8D3F7A3A}" uniqueName="16" name="Sponsor" queryTableFieldId="16" dataDxfId="101"/>
    <tableColumn id="17" xr3:uid="{BC61737E-FD8F-407C-B02B-43BE314B85D5}" uniqueName="17" name="Comment" queryTableFieldId="17" dataDxfId="100"/>
    <tableColumn id="18" xr3:uid="{02CC1D06-9D17-49FC-8586-506570BBB4D0}" uniqueName="18" name="Associate" queryTableFieldId="18"/>
    <tableColumn id="19" xr3:uid="{127056FD-2DD1-43D0-95D9-0D19E581D48B}" uniqueName="19" name="Member Date" queryTableFieldId="19" dataDxfId="99" totalsRowDxfId="98"/>
    <tableColumn id="20" xr3:uid="{831D4311-39D0-4F11-BAC4-35AFA3572ABE}" uniqueName="20" name="ExemptDues90+" queryTableFieldId="20"/>
    <tableColumn id="21" xr3:uid="{AF319615-CF5D-4038-A2A3-2D77A5FAF4D2}" uniqueName="21" name="Date Deactivated" queryTableFieldId="21" dataDxfId="97" totalsRowDxfId="96"/>
    <tableColumn id="22" xr3:uid="{597AD3EA-BC47-490E-874E-0BB1E0C11D4B}" uniqueName="22" name="Deceased" queryTableFieldId="22"/>
    <tableColumn id="23" xr3:uid="{DBE4CE95-D12F-40D6-A2FF-B30283BFC7CD}" uniqueName="23" name="Date Deceased" queryTableFieldId="23" dataDxfId="95" totalsRowDxfId="94"/>
    <tableColumn id="24" xr3:uid="{DD096D92-8F69-40B9-AC60-4B65DBD4A03F}" uniqueName="24" name="Exec Board" queryTableFieldId="24" dataDxfId="93"/>
    <tableColumn id="25" xr3:uid="{16B80715-2537-4C2E-898C-D93E53E14D37}" uniqueName="25" name="Group Chairman" queryTableFieldId="25" dataDxfId="92"/>
    <tableColumn id="26" xr3:uid="{BA1D5D32-8AB7-4AEC-9EF8-1B11947B65CC}" uniqueName="26" name="LastDataChange" queryTableFieldId="26" dataDxfId="91" totalsRowDxfId="90"/>
    <tableColumn id="27" xr3:uid="{7132FCE8-D508-48E7-8A51-2C043F9C24E8}" uniqueName="27" name="Past President in Year" queryTableFieldId="27" dataDxfId="89"/>
    <tableColumn id="28" xr3:uid="{448220D3-D9E1-4439-893A-17CB37FA3706}" uniqueName="28" name="Distinguished Service Award Year" queryTableFieldId="28" dataDxfId="88"/>
    <tableColumn id="30" xr3:uid="{D52F5C30-E14E-4E42-8522-1ABE45DDED84}" uniqueName="30" name="Age" queryTableFieldId="30"/>
    <tableColumn id="31" xr3:uid="{C476D15B-5060-4A2E-BD6E-A1A0FFC6916A}" uniqueName="31" name="NotaMemberRecord" queryTableFieldId="31"/>
    <tableColumn id="29" xr3:uid="{38D2DB85-B368-4600-B2B3-AC451527C965}" uniqueName="29" name="EmailConfirmed" queryTableFieldId="29"/>
    <tableColumn id="32" xr3:uid="{3E33E2C5-549E-4277-8CCE-77D71CD49AD1}" uniqueName="32" name="Reason Deactivated" queryTableFieldId="32" dataDxfId="87"/>
    <tableColumn id="33" xr3:uid="{5A5601C7-DB8B-4E1B-B076-07BC570D94EF}" uniqueName="33" name="middle" queryTableFieldId="33" dataDxfId="86"/>
    <tableColumn id="34" xr3:uid="{ED22AFD0-1F96-47D8-806E-35F8142ADD75}" uniqueName="34" name="nickname" queryTableFieldId="34" dataDxfId="85"/>
    <tableColumn id="35" xr3:uid="{DB719196-51D1-4D05-B3CE-8A404C5DE2B7}" uniqueName="35" name="suffix" queryTableFieldId="35" dataDxfId="84"/>
    <tableColumn id="36" xr3:uid="{FFD2091C-1AF5-4FF5-A2DF-D9E4904A2BDA}" uniqueName="36" name="Band" queryTableFieldId="36"/>
    <tableColumn id="37" xr3:uid="{93CA26E0-A8A3-4FCD-8C5D-032556612972}" uniqueName="37" name="Book" queryTableFieldId="37"/>
    <tableColumn id="38" xr3:uid="{E59BDAF8-0AEF-405E-BB35-A63D483E956C}" uniqueName="38" name="Bridge" queryTableFieldId="38"/>
    <tableColumn id="39" xr3:uid="{2FC5CC93-7519-4A42-9B0D-B3E7082C127C}" uniqueName="39" name="Bridge Duplicate" queryTableFieldId="39"/>
    <tableColumn id="40" xr3:uid="{E870DC31-F164-4FF9-A0D5-E6500F827BF9}" uniqueName="40" name="Care and Concern" queryTableFieldId="40"/>
    <tableColumn id="41" xr3:uid="{340D5581-AABA-4245-9712-98113BF79686}" uniqueName="41" name="Short Hikers" queryTableFieldId="41"/>
    <tableColumn id="42" xr3:uid="{EB3270E5-4817-4172-A856-C55B8586DFAF}" uniqueName="42" name="Computer" queryTableFieldId="42"/>
    <tableColumn id="43" xr3:uid="{92A393F3-838C-44BB-8099-2FE4F1C9BC13}" uniqueName="43" name="Discussion" queryTableFieldId="43"/>
    <tableColumn id="44" xr3:uid="{45BDCDBD-487F-4DFF-913D-6FE0F424C63C}" uniqueName="44" name="Gardening" queryTableFieldId="44"/>
    <tableColumn id="45" xr3:uid="{7836CE32-C498-4B9C-B7D2-1A6051A8C483}" uniqueName="45" name="Golf" queryTableFieldId="45"/>
    <tableColumn id="46" xr3:uid="{E37C208C-5C47-4882-B5E1-6FF5679C5D4B}" uniqueName="46" name="Hiking Long" queryTableFieldId="46"/>
    <tableColumn id="47" xr3:uid="{F9C15BD8-C4D9-443D-A92A-15D57314847F}" uniqueName="47" name="Historian" queryTableFieldId="47"/>
    <tableColumn id="48" xr3:uid="{F19B13A2-4C8D-42F8-B892-B5D68D24BF50}" uniqueName="48" name="History" queryTableFieldId="48"/>
    <tableColumn id="49" xr3:uid="{A936926A-5430-4738-9956-27FD9969465B}" uniqueName="49" name="Investment" queryTableFieldId="49"/>
    <tableColumn id="50" xr3:uid="{D6254DDA-7F6F-43CD-A834-492072C973AB}" uniqueName="50" name="Luncheon" queryTableFieldId="50"/>
    <tableColumn id="51" xr3:uid="{2E1B6F3C-7A02-4E18-AFE6-598B12AC5465}" uniqueName="51" name="Membership" queryTableFieldId="51"/>
    <tableColumn id="52" xr3:uid="{4903D888-C091-4434-A57C-447525224DB0}" uniqueName="52" name="Newsletter" queryTableFieldId="52"/>
    <tableColumn id="53" xr3:uid="{6BFC8A2D-07AE-4CDA-92E6-728EDC4C215F}" uniqueName="53" name="Photography" queryTableFieldId="53"/>
    <tableColumn id="54" xr3:uid="{BD575685-C641-4022-B2F4-A1FDD157B9D5}" uniqueName="54" name="Project Outreach" queryTableFieldId="54"/>
    <tableColumn id="55" xr3:uid="{7284DAA6-C4D0-4E9A-9672-A8BE9EA3140C}" uniqueName="55" name="Pickle Ball" queryTableFieldId="55"/>
    <tableColumn id="56" xr3:uid="{C141DE66-782A-4B02-8682-3A4413179C3E}" uniqueName="56" name="Refreshment" queryTableFieldId="56"/>
    <tableColumn id="57" xr3:uid="{2DD0F0A2-4A12-4DC5-8070-A7FAA04A458B}" uniqueName="57" name="Science" queryTableFieldId="57"/>
    <tableColumn id="58" xr3:uid="{DCDC14B3-5073-4550-9524-2566EB862BFB}" uniqueName="58" name="Stock Club" queryTableFieldId="58"/>
    <tableColumn id="59" xr3:uid="{ABEA06FB-489B-4075-B37A-D6E4E79E79B3}" uniqueName="59" name="Stock Picking Contest" queryTableFieldId="59"/>
    <tableColumn id="60" xr3:uid="{3A20584E-78BC-49C1-9DBE-B21C2D22930C}" uniqueName="60" name="Tennis" queryTableFieldId="60"/>
    <tableColumn id="61" xr3:uid="{870B59DD-F3C9-413E-87EB-43EFCBFFFEA4}" uniqueName="61" name="Transportation" queryTableFieldId="61"/>
    <tableColumn id="62" xr3:uid="{4ACF4047-CCAB-44D0-990D-A9A7A4E34638}" uniqueName="62" name="Trips and Tours" queryTableFieldId="62"/>
    <tableColumn id="63" xr3:uid="{B1BC401A-A764-4B22-A040-8787DCDAA748}" uniqueName="63" name="Bocce" queryTableFieldId="63"/>
    <tableColumn id="64" xr3:uid="{6F9F984E-D739-4620-B1ED-F7E7745462F3}" uniqueName="64" name="WebMasters" queryTableFieldId="64"/>
    <tableColumn id="65" xr3:uid="{9E4E1BD2-DBA7-4D45-A7CC-C3DB59A503BB}" uniqueName="65" name="ReferencedInWebCode" queryTableFieldId="65"/>
    <tableColumn id="66" xr3:uid="{A9A1A796-CEDE-48EF-B129-53346EFEC863}" uniqueName="66" name="PictureName" queryTableFieldId="68" dataDxfId="8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E9A500-0D89-4C44-A71B-4C5E48504ED5}" name="_Query_ROSTER_Active_Members3" displayName="_Query_ROSTER_Active_Members3" ref="A2:BL343" tableType="queryTable" totalsRowCount="1">
  <sortState xmlns:xlrd2="http://schemas.microsoft.com/office/spreadsheetml/2017/richdata2" ref="A3:BL342">
    <sortCondition ref="B3:B342"/>
    <sortCondition ref="C3:C342"/>
  </sortState>
  <tableColumns count="64">
    <tableColumn id="1" xr3:uid="{06A90880-F235-4C7B-8742-8188EF445E1A}" uniqueName="1" name="MEMBER ID" queryTableFieldId="1" dataDxfId="82" totalsRowDxfId="81"/>
    <tableColumn id="3" xr3:uid="{28F9A6D2-A407-428A-9255-8CF33C665AE3}" uniqueName="3" name="Last" totalsRowFunction="custom" queryTableFieldId="3" dataDxfId="80" totalsRowDxfId="79">
      <totalsRowFormula>COUNTA(B3:B342)</totalsRowFormula>
    </tableColumn>
    <tableColumn id="4" xr3:uid="{67CB195F-B1C8-4997-9A6F-43A50DE0ACD0}" uniqueName="4" name="First" queryTableFieldId="4" dataDxfId="78"/>
    <tableColumn id="5" xr3:uid="{423C4837-3AF1-4E27-BD62-19A8F7BC888D}" uniqueName="5" name="Spouse" queryTableFieldId="5" dataDxfId="77"/>
    <tableColumn id="6" xr3:uid="{281D17E4-C2CF-4E6C-AFF9-77C9228C7816}" uniqueName="6" name="Profession" queryTableFieldId="6" dataDxfId="76"/>
    <tableColumn id="7" xr3:uid="{348F86E6-6009-406E-A24E-A9881237C609}" uniqueName="7" name="Street" queryTableFieldId="7" dataDxfId="75"/>
    <tableColumn id="8" xr3:uid="{ED9A278A-3BA4-4EDA-994C-F1472229B43C}" uniqueName="8" name="Town" queryTableFieldId="8" dataDxfId="74"/>
    <tableColumn id="9" xr3:uid="{CFCF842C-0749-4CC7-9F0D-F71756296E1C}" uniqueName="9" name="State" queryTableFieldId="9" dataDxfId="73"/>
    <tableColumn id="10" xr3:uid="{B960DC9D-C017-4EA4-A2CC-CBA6CFDAA6C8}" uniqueName="10" name="Zip" queryTableFieldId="10" dataDxfId="72"/>
    <tableColumn id="11" xr3:uid="{15813FE2-475B-44B8-A16B-DA547388F3CE}" uniqueName="11" name="Phone" queryTableFieldId="11" dataDxfId="71"/>
    <tableColumn id="12" xr3:uid="{04DBA188-2852-43F8-8381-BBECF9B0FF3D}" uniqueName="12" name="Cell Phone" queryTableFieldId="12" dataDxfId="70"/>
    <tableColumn id="13" xr3:uid="{6DCDA2DD-7A38-4BCF-9477-72F296B84E62}" uniqueName="13" name="Email" queryTableFieldId="13" dataDxfId="69"/>
    <tableColumn id="14" xr3:uid="{32A80319-6BF9-4EE1-875E-FE50163BDFF0}" uniqueName="14" name="Email Spouse" queryTableFieldId="14" dataDxfId="68"/>
    <tableColumn id="15" xr3:uid="{58587778-1BC7-429D-A364-EFC1D7EDD73E}" uniqueName="15" name="DOB" queryTableFieldId="15" dataDxfId="67" totalsRowDxfId="66"/>
    <tableColumn id="16" xr3:uid="{A95FA22B-0A23-4000-97FE-5C5DCF3A8D95}" uniqueName="16" name="Sponsor" queryTableFieldId="16" dataDxfId="65"/>
    <tableColumn id="17" xr3:uid="{978A6040-666B-44FE-90BC-A29945172BC1}" uniqueName="17" name="Comment" queryTableFieldId="17" dataDxfId="64"/>
    <tableColumn id="18" xr3:uid="{4A248282-E18C-47EF-9CC8-9B394EABBB1A}" uniqueName="18" name="Associate" queryTableFieldId="18"/>
    <tableColumn id="19" xr3:uid="{D580D39D-5F49-4F62-84E0-5CD81ECE4697}" uniqueName="19" name="Member Date" queryTableFieldId="19" dataDxfId="63" totalsRowDxfId="62"/>
    <tableColumn id="20" xr3:uid="{7A519C0D-7A7F-4D35-A9B4-B1B0394BB03D}" uniqueName="20" name="ExemptDues90+" queryTableFieldId="20"/>
    <tableColumn id="21" xr3:uid="{3A898D62-B997-4BFB-9269-8DEBDF825E80}" uniqueName="21" name="Date Deactivated" queryTableFieldId="21" dataDxfId="61" totalsRowDxfId="60"/>
    <tableColumn id="22" xr3:uid="{01EFE04B-1E80-46E3-9F80-38DAC5689C9E}" uniqueName="22" name="Deceased" queryTableFieldId="22"/>
    <tableColumn id="23" xr3:uid="{77C8DF29-51F7-4466-B2A4-C56DA0669779}" uniqueName="23" name="Date Deceased" queryTableFieldId="23" dataDxfId="59" totalsRowDxfId="58"/>
    <tableColumn id="24" xr3:uid="{E00F5DC9-E016-477F-88B7-99B726170D56}" uniqueName="24" name="Exec Board" queryTableFieldId="24" dataDxfId="57"/>
    <tableColumn id="25" xr3:uid="{96F09FA8-53D5-4351-8FC4-07D3DE12E89D}" uniqueName="25" name="Group Chairman" queryTableFieldId="25" dataDxfId="56"/>
    <tableColumn id="26" xr3:uid="{061B7136-A058-4948-8435-6B61E97D7DFD}" uniqueName="26" name="LastDataChange" queryTableFieldId="26" dataDxfId="55" totalsRowDxfId="54"/>
    <tableColumn id="27" xr3:uid="{CE65EBBC-5FF3-4F44-A9F2-EDE124DFA561}" uniqueName="27" name="Past President in Year" queryTableFieldId="27" dataDxfId="53"/>
    <tableColumn id="28" xr3:uid="{245DE3BD-A1D1-44E6-B162-E26078E13D26}" uniqueName="28" name="Distinguished Service Award Year" queryTableFieldId="28" dataDxfId="52"/>
    <tableColumn id="30" xr3:uid="{DA4C5F04-6E2E-4BAE-B0D2-CFA2BDB49FD3}" uniqueName="30" name="Age" queryTableFieldId="30"/>
    <tableColumn id="31" xr3:uid="{2FD61C3A-76AD-4294-91B8-72809958B93D}" uniqueName="31" name="NotaMemberRecord" queryTableFieldId="31"/>
    <tableColumn id="29" xr3:uid="{A1F6A911-049D-426E-A25B-3E131D6CBBE4}" uniqueName="29" name="EmailConfirmed" queryTableFieldId="29"/>
    <tableColumn id="32" xr3:uid="{D367D783-F1FB-46DE-B7F9-84622D0C23C0}" uniqueName="32" name="Reason Deactivated" queryTableFieldId="32" dataDxfId="51"/>
    <tableColumn id="33" xr3:uid="{0E0E5016-16E1-4F1B-A2A0-E7E9EB738543}" uniqueName="33" name="middle" queryTableFieldId="33" dataDxfId="50"/>
    <tableColumn id="34" xr3:uid="{F9805830-547B-41D3-B9C0-6FBA043741F4}" uniqueName="34" name="nickname" queryTableFieldId="34" dataDxfId="49"/>
    <tableColumn id="35" xr3:uid="{FD1A700B-3B6D-46B5-90F1-AD8532BF417A}" uniqueName="35" name="suffix" queryTableFieldId="35" dataDxfId="48"/>
    <tableColumn id="36" xr3:uid="{310AEEEA-C3CA-44FC-8817-B8A769E80A9E}" uniqueName="36" name="Band" queryTableFieldId="36"/>
    <tableColumn id="37" xr3:uid="{7E27F6DF-188F-434C-BC66-7E608D01A0B3}" uniqueName="37" name="Book" queryTableFieldId="37"/>
    <tableColumn id="38" xr3:uid="{5631CBDD-3B39-44C5-8564-E9F4E2A01748}" uniqueName="38" name="Bridge" queryTableFieldId="38"/>
    <tableColumn id="39" xr3:uid="{333A1EFF-81B9-4F43-9721-86C6047602B8}" uniqueName="39" name="Bridge Duplicate" queryTableFieldId="39"/>
    <tableColumn id="40" xr3:uid="{1127BAEF-04A9-416C-9908-97799246F01E}" uniqueName="40" name="Care and Concern" queryTableFieldId="40"/>
    <tableColumn id="41" xr3:uid="{29F30EFD-85C9-4AB5-B3B6-EF832B9E97A6}" uniqueName="41" name="Short Hikers" queryTableFieldId="41"/>
    <tableColumn id="42" xr3:uid="{66940777-7115-42C6-BB93-28058572C71B}" uniqueName="42" name="Computer" queryTableFieldId="42"/>
    <tableColumn id="43" xr3:uid="{0DA57C76-4C58-48A9-886A-F6778A38D413}" uniqueName="43" name="Discussion" queryTableFieldId="43"/>
    <tableColumn id="44" xr3:uid="{E439849F-9706-4D43-8CFE-B34FE1792845}" uniqueName="44" name="Gardening" queryTableFieldId="44"/>
    <tableColumn id="45" xr3:uid="{FBE7A1BA-2B80-4CA8-8F4C-35B750D916C6}" uniqueName="45" name="Golf" queryTableFieldId="45"/>
    <tableColumn id="46" xr3:uid="{903A1696-FE10-499D-9504-07DC3908C040}" uniqueName="46" name="Hiking Long" queryTableFieldId="46"/>
    <tableColumn id="47" xr3:uid="{9FC3B163-3D3B-4A93-96FE-2665EAE1B6C0}" uniqueName="47" name="Historian" queryTableFieldId="47"/>
    <tableColumn id="48" xr3:uid="{003C6591-D095-4364-9D6B-193694E906E2}" uniqueName="48" name="History" queryTableFieldId="48"/>
    <tableColumn id="49" xr3:uid="{845E732E-FCCF-419C-B0F0-74E9503401D1}" uniqueName="49" name="Investment" queryTableFieldId="49"/>
    <tableColumn id="50" xr3:uid="{FB483806-7724-41E1-85E6-261ABC4A3B74}" uniqueName="50" name="Luncheon" queryTableFieldId="50"/>
    <tableColumn id="51" xr3:uid="{E5BDF905-E114-43C7-B0D1-069589AB5D44}" uniqueName="51" name="Membership" queryTableFieldId="51"/>
    <tableColumn id="52" xr3:uid="{64EA69B5-E7D0-4A89-BEB2-1DABE9550D72}" uniqueName="52" name="Newsletter" queryTableFieldId="52"/>
    <tableColumn id="53" xr3:uid="{300F68D8-4856-410D-A592-A3C36E964889}" uniqueName="53" name="Photography" queryTableFieldId="53"/>
    <tableColumn id="54" xr3:uid="{D5E59009-DF63-4883-8E2D-B50F325B6BF6}" uniqueName="54" name="Project Outreach" queryTableFieldId="54"/>
    <tableColumn id="55" xr3:uid="{DBFA16F6-A912-4D0D-93AD-7FF8FC3580F3}" uniqueName="55" name="Pickle Ball" queryTableFieldId="55"/>
    <tableColumn id="56" xr3:uid="{1872D228-D1D1-4A81-92D4-4A5B18D14C4B}" uniqueName="56" name="Refreshment" queryTableFieldId="56"/>
    <tableColumn id="57" xr3:uid="{2D2F62AA-601B-4EE1-A937-39799CF8CCFD}" uniqueName="57" name="Science" queryTableFieldId="57"/>
    <tableColumn id="58" xr3:uid="{CD62A08E-86E4-4A42-8006-1513CE8AFF03}" uniqueName="58" name="Stock Club" queryTableFieldId="58"/>
    <tableColumn id="59" xr3:uid="{695311F2-5CE6-4E76-BB8D-5FFFB34230D9}" uniqueName="59" name="Stock Picking Contest" queryTableFieldId="59"/>
    <tableColumn id="60" xr3:uid="{364CF59C-F1A2-48E6-98F8-57BCC2D46369}" uniqueName="60" name="Tennis" queryTableFieldId="60"/>
    <tableColumn id="61" xr3:uid="{2A49001C-6301-411F-A1B1-B219FA7B7360}" uniqueName="61" name="Transportation" queryTableFieldId="61"/>
    <tableColumn id="62" xr3:uid="{A04D89A6-41F1-4ECA-816D-4B22D436A91F}" uniqueName="62" name="Trips and Tours" queryTableFieldId="62"/>
    <tableColumn id="63" xr3:uid="{BD5C9561-7F12-40FA-9F4A-09B82F78D969}" uniqueName="63" name="Bocce" queryTableFieldId="63"/>
    <tableColumn id="64" xr3:uid="{65AE9E2C-A728-403F-8C79-D59345E4EC6C}" uniqueName="64" name="WebMasters" queryTableFieldId="64"/>
    <tableColumn id="65" xr3:uid="{651FFD9D-E268-4763-A9EE-61915667A83A}" uniqueName="65" name="ReferencedInWebCode" queryTableFieldId="6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DF4368-7886-42E8-8FEC-7E781CDD5C9E}" name="_Query_ROSTER_Active_Members" displayName="_Query_ROSTER_Active_Members" ref="A2:BL342" tableType="queryTable" totalsRowCount="1">
  <sortState xmlns:xlrd2="http://schemas.microsoft.com/office/spreadsheetml/2017/richdata2" ref="A3:BL341">
    <sortCondition ref="B3:B341"/>
    <sortCondition ref="C3:C341"/>
  </sortState>
  <tableColumns count="64">
    <tableColumn id="1" xr3:uid="{CE12FB25-5797-4F03-8E56-9132268599B4}" uniqueName="1" name="MEMBER ID" queryTableFieldId="1" dataDxfId="47" totalsRowDxfId="46"/>
    <tableColumn id="3" xr3:uid="{575602F8-FEDC-4A0E-B50F-EE5314DBD493}" uniqueName="3" name="Last" totalsRowFunction="custom" queryTableFieldId="3" dataDxfId="45" totalsRowDxfId="44">
      <totalsRowFormula>COUNTA(B3:B341)</totalsRowFormula>
    </tableColumn>
    <tableColumn id="4" xr3:uid="{0EE93061-62BE-48EB-8499-4DD188617208}" uniqueName="4" name="First" queryTableFieldId="4" dataDxfId="43"/>
    <tableColumn id="5" xr3:uid="{22E363A1-18AE-4A03-AF47-1C6546D8BB48}" uniqueName="5" name="Spouse" queryTableFieldId="5" dataDxfId="42"/>
    <tableColumn id="6" xr3:uid="{CB1A9952-8512-4CF0-BE13-6AD04BC37217}" uniqueName="6" name="Profession" queryTableFieldId="6" dataDxfId="41"/>
    <tableColumn id="7" xr3:uid="{08668800-24E7-4658-977E-35C9843F1B66}" uniqueName="7" name="Street" queryTableFieldId="7" dataDxfId="40"/>
    <tableColumn id="8" xr3:uid="{77FDE016-AF74-4701-9384-C50D664ADCBE}" uniqueName="8" name="Town" queryTableFieldId="8" dataDxfId="39"/>
    <tableColumn id="9" xr3:uid="{8E20ECE9-B359-46D6-AA43-71A50882C02E}" uniqueName="9" name="State" queryTableFieldId="9" dataDxfId="38"/>
    <tableColumn id="10" xr3:uid="{B8150ED8-2763-4ED3-B101-3607E15D911A}" uniqueName="10" name="Zip" queryTableFieldId="10" dataDxfId="37"/>
    <tableColumn id="11" xr3:uid="{6876298F-8051-45E8-8D61-51812A120C97}" uniqueName="11" name="Phone" queryTableFieldId="11" dataDxfId="36"/>
    <tableColumn id="12" xr3:uid="{06236D68-8488-4135-9526-69AE533E5BBC}" uniqueName="12" name="Cell Phone" queryTableFieldId="12" dataDxfId="35"/>
    <tableColumn id="13" xr3:uid="{16095244-70AA-497F-A93D-22127EC31AAF}" uniqueName="13" name="Email" queryTableFieldId="13" dataDxfId="34"/>
    <tableColumn id="14" xr3:uid="{269A879E-A1B4-4838-8083-182C9AAC76A2}" uniqueName="14" name="Email Spouse" queryTableFieldId="14" dataDxfId="33"/>
    <tableColumn id="15" xr3:uid="{F08D7BFC-5DE8-4905-835A-F35BB0D70163}" uniqueName="15" name="DOB" queryTableFieldId="15" dataDxfId="32" totalsRowDxfId="31"/>
    <tableColumn id="16" xr3:uid="{3D39A274-4877-4CBD-B7F0-3F7A41054C31}" uniqueName="16" name="Sponsor" queryTableFieldId="16" dataDxfId="30"/>
    <tableColumn id="17" xr3:uid="{EA6CD338-7B2D-4B50-B79B-63BB63C28D7C}" uniqueName="17" name="Comment" queryTableFieldId="17" dataDxfId="29"/>
    <tableColumn id="18" xr3:uid="{F62AAEE1-1F9B-43FA-8B94-016D96C97155}" uniqueName="18" name="Associate" queryTableFieldId="18"/>
    <tableColumn id="19" xr3:uid="{B279E03A-E0B1-4AC9-A22D-F792DE20D0F2}" uniqueName="19" name="Member Date" queryTableFieldId="19" dataDxfId="28" totalsRowDxfId="27"/>
    <tableColumn id="20" xr3:uid="{EC232438-B044-459E-9B3E-F233A95535D7}" uniqueName="20" name="ExemptDues90+" queryTableFieldId="20"/>
    <tableColumn id="21" xr3:uid="{25C74CF1-600D-41B0-9B3B-A60DC38255B2}" uniqueName="21" name="Date Deactivated" queryTableFieldId="21" dataDxfId="26" totalsRowDxfId="25"/>
    <tableColumn id="22" xr3:uid="{A88D3478-DD58-4ECB-85A8-CABDAA66DBA8}" uniqueName="22" name="Deceased" queryTableFieldId="22"/>
    <tableColumn id="23" xr3:uid="{02C9B8C8-6842-4E6C-A932-3E3EBBE68C1B}" uniqueName="23" name="Date Deceased" queryTableFieldId="23" dataDxfId="24" totalsRowDxfId="23"/>
    <tableColumn id="24" xr3:uid="{98DFA815-34AB-4E12-BEF5-906E3A2C9CD4}" uniqueName="24" name="Exec Board" queryTableFieldId="24" dataDxfId="22"/>
    <tableColumn id="25" xr3:uid="{EC194E3B-FC56-485E-B4F1-BB77348CFB0E}" uniqueName="25" name="Group Chairman" queryTableFieldId="25" dataDxfId="21"/>
    <tableColumn id="26" xr3:uid="{341F525A-FB35-495D-B063-FE5D2E6CC43A}" uniqueName="26" name="LastDataChange" queryTableFieldId="26" dataDxfId="20" totalsRowDxfId="19"/>
    <tableColumn id="27" xr3:uid="{ABF20939-ED68-45F4-A2A6-56EEE28E70BC}" uniqueName="27" name="Past President in Year" queryTableFieldId="27" dataDxfId="18"/>
    <tableColumn id="28" xr3:uid="{4C0DC4B8-276B-4AE6-AC86-721104C28436}" uniqueName="28" name="Distinguished Service Award Year" queryTableFieldId="28" dataDxfId="17"/>
    <tableColumn id="30" xr3:uid="{27EE25CF-78A9-46C3-ADB6-965D16347366}" uniqueName="30" name="Age" queryTableFieldId="30"/>
    <tableColumn id="31" xr3:uid="{AA8D2C4A-B420-47B3-9B56-5E0AD6258AFE}" uniqueName="31" name="NotaMemberRecord" queryTableFieldId="31"/>
    <tableColumn id="29" xr3:uid="{2A8A94F3-7853-4D41-B941-B272D3EF3B15}" uniqueName="29" name="EmailConfirmed" queryTableFieldId="29"/>
    <tableColumn id="32" xr3:uid="{F70793F2-6CC8-4029-A924-463C00B137F3}" uniqueName="32" name="Reason Deactivated" queryTableFieldId="32" dataDxfId="16"/>
    <tableColumn id="33" xr3:uid="{15C07155-A372-492A-89DE-F2E42A082776}" uniqueName="33" name="middle" queryTableFieldId="33" dataDxfId="15"/>
    <tableColumn id="34" xr3:uid="{78372EA2-7029-412D-B008-8D4D3F1564E4}" uniqueName="34" name="nickname" queryTableFieldId="34" dataDxfId="14"/>
    <tableColumn id="35" xr3:uid="{B75796C4-7DBF-4C87-A35C-2FDFF26F2938}" uniqueName="35" name="suffix" queryTableFieldId="35" dataDxfId="13"/>
    <tableColumn id="36" xr3:uid="{FD1C596F-43FA-4B49-B4BE-5A3EC437247A}" uniqueName="36" name="Band" queryTableFieldId="36"/>
    <tableColumn id="37" xr3:uid="{2AFBA50F-72FF-4A2E-8171-2F8199803933}" uniqueName="37" name="Book" queryTableFieldId="37"/>
    <tableColumn id="38" xr3:uid="{C9342C2D-1E4B-4FB8-AF9B-3B8047A6EE37}" uniqueName="38" name="Bridge" queryTableFieldId="38"/>
    <tableColumn id="39" xr3:uid="{1F0EBBB3-DC09-4287-80D3-48066FE47481}" uniqueName="39" name="Bridge Duplicate" queryTableFieldId="39"/>
    <tableColumn id="40" xr3:uid="{2D2524AF-C027-4186-80AE-7362A1080B27}" uniqueName="40" name="Care and Concern" queryTableFieldId="40"/>
    <tableColumn id="41" xr3:uid="{72C5A1B7-0083-4259-9230-B37F90846ED0}" uniqueName="41" name="Short Hikers" queryTableFieldId="41"/>
    <tableColumn id="42" xr3:uid="{F424A87C-16B7-4E4F-B66C-157D10EFC6AF}" uniqueName="42" name="Computer" queryTableFieldId="42"/>
    <tableColumn id="43" xr3:uid="{4B67BCB9-3C80-4CF9-8B8C-6473B0DAE5A7}" uniqueName="43" name="Discussion" queryTableFieldId="43"/>
    <tableColumn id="44" xr3:uid="{19213EE0-9216-400A-9E14-0A8C1C21F90D}" uniqueName="44" name="Gardening" queryTableFieldId="44"/>
    <tableColumn id="45" xr3:uid="{65B83EF4-17AB-4625-858E-9FF47E119DED}" uniqueName="45" name="Golf" queryTableFieldId="45"/>
    <tableColumn id="46" xr3:uid="{B15E42DB-C95C-47D7-91D0-B28C43A0B8F0}" uniqueName="46" name="Hiking Long" queryTableFieldId="46"/>
    <tableColumn id="47" xr3:uid="{0115681B-0929-4928-9045-69F654B68134}" uniqueName="47" name="Historian" queryTableFieldId="47"/>
    <tableColumn id="48" xr3:uid="{62F60FFF-686B-453B-AA78-6FAB8DBC43EA}" uniqueName="48" name="History" queryTableFieldId="48"/>
    <tableColumn id="49" xr3:uid="{72515097-D881-42FA-9EE6-4CFF9282EB37}" uniqueName="49" name="Investment" queryTableFieldId="49"/>
    <tableColumn id="50" xr3:uid="{5124EBDB-DE05-4C23-9FB2-24A8783E1814}" uniqueName="50" name="Luncheon" queryTableFieldId="50"/>
    <tableColumn id="51" xr3:uid="{BFC8BA6D-39B7-4951-A5DA-33EB756B61EA}" uniqueName="51" name="Membership" queryTableFieldId="51"/>
    <tableColumn id="52" xr3:uid="{832D4FAC-3FE3-43E5-AC39-585A92637EC1}" uniqueName="52" name="Newsletter" queryTableFieldId="52"/>
    <tableColumn id="53" xr3:uid="{EDA4E6A8-C3FD-42FD-89B9-5E50E3574918}" uniqueName="53" name="Photography" queryTableFieldId="53"/>
    <tableColumn id="54" xr3:uid="{7C2091F9-CD86-408E-B135-71166FA4E1C2}" uniqueName="54" name="Project Outreach" queryTableFieldId="54"/>
    <tableColumn id="55" xr3:uid="{724CAB2A-EDBE-49F0-A454-D59CB999DFC7}" uniqueName="55" name="Pickle Ball" queryTableFieldId="55"/>
    <tableColumn id="56" xr3:uid="{885C74A8-39CD-4A80-B26F-4B72FD3E8074}" uniqueName="56" name="Refreshment" queryTableFieldId="56"/>
    <tableColumn id="57" xr3:uid="{B09E352C-6AB7-4845-9674-0A0E98ABF8B0}" uniqueName="57" name="Science" queryTableFieldId="57"/>
    <tableColumn id="58" xr3:uid="{37E8B8FD-DE83-49B8-96D0-F6D5FEB26A28}" uniqueName="58" name="Stock Club" queryTableFieldId="58"/>
    <tableColumn id="59" xr3:uid="{C67EAA23-E4CA-4F93-ACF8-4019BE1A640B}" uniqueName="59" name="Stock Picking Contest" queryTableFieldId="59"/>
    <tableColumn id="60" xr3:uid="{7052641C-8F6F-41C6-8A9E-F94E1BB780A6}" uniqueName="60" name="Tennis" queryTableFieldId="60"/>
    <tableColumn id="61" xr3:uid="{08782232-7E7A-46B2-8732-B245EF5BD842}" uniqueName="61" name="Transportation" queryTableFieldId="61"/>
    <tableColumn id="62" xr3:uid="{5F18C1E7-1D51-4201-B76E-536E05DD8A58}" uniqueName="62" name="Trips and Tours" queryTableFieldId="62"/>
    <tableColumn id="63" xr3:uid="{26D1B750-1A82-43EB-9E0D-49713AE61D33}" uniqueName="63" name="Bocce" queryTableFieldId="63"/>
    <tableColumn id="64" xr3:uid="{F4653238-D9F2-4136-8BAA-B2B0295DF794}" uniqueName="64" name="WebMasters" queryTableFieldId="64"/>
    <tableColumn id="65" xr3:uid="{381657D2-8C2E-41AC-8EE6-83E1B2A468CA}" uniqueName="65" name="ReferencedInWebCode" queryTableFieldId="6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hyperlink" Target="mailto:r.q.@varizon.net" TargetMode="External"/><Relationship Id="rId1" Type="http://schemas.openxmlformats.org/officeDocument/2006/relationships/hyperlink" Target="mailto:RTD1576@aol.com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hyperlink" Target="mailto:r.q.@varizon.net" TargetMode="External"/><Relationship Id="rId1" Type="http://schemas.openxmlformats.org/officeDocument/2006/relationships/hyperlink" Target="mailto:RTD1576@ao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mailto:r.q.@varizon.net" TargetMode="External"/><Relationship Id="rId1" Type="http://schemas.openxmlformats.org/officeDocument/2006/relationships/hyperlink" Target="mailto:RTD1576@aol.co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mailto:marjodave@veriaon.net" TargetMode="External"/><Relationship Id="rId7" Type="http://schemas.openxmlformats.org/officeDocument/2006/relationships/table" Target="../tables/table3.xml"/><Relationship Id="rId2" Type="http://schemas.openxmlformats.org/officeDocument/2006/relationships/hyperlink" Target="mailto:stevenhorvita@gmail.com" TargetMode="External"/><Relationship Id="rId1" Type="http://schemas.openxmlformats.org/officeDocument/2006/relationships/hyperlink" Target="mailto:meliafrank@hotmail.com" TargetMode="External"/><Relationship Id="rId6" Type="http://schemas.openxmlformats.org/officeDocument/2006/relationships/hyperlink" Target="mailto:RTD1576@aol.com" TargetMode="External"/><Relationship Id="rId5" Type="http://schemas.openxmlformats.org/officeDocument/2006/relationships/hyperlink" Target="mailto:WAYNEJ863@verizon.net" TargetMode="External"/><Relationship Id="rId4" Type="http://schemas.openxmlformats.org/officeDocument/2006/relationships/hyperlink" Target="mailto:marjodave@veriaon.net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momclbchp@gmail.com" TargetMode="External"/><Relationship Id="rId2" Type="http://schemas.openxmlformats.org/officeDocument/2006/relationships/hyperlink" Target="mailto:tony.celeste@gmail.com" TargetMode="External"/><Relationship Id="rId1" Type="http://schemas.openxmlformats.org/officeDocument/2006/relationships/hyperlink" Target="mailto:Debuc@ao;.com" TargetMode="External"/><Relationship Id="rId4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C4CF-9ACA-4010-9021-15EDAD406091}">
  <dimension ref="A1:R437"/>
  <sheetViews>
    <sheetView zoomScaleNormal="100" workbookViewId="0">
      <pane ySplit="3" topLeftCell="A326" activePane="bottomLeft" state="frozen"/>
      <selection pane="bottomLeft" activeCell="C1" sqref="C1"/>
    </sheetView>
  </sheetViews>
  <sheetFormatPr defaultColWidth="9.08984375" defaultRowHeight="14.5"/>
  <cols>
    <col min="1" max="1" width="10.6328125" style="6" bestFit="1" customWidth="1"/>
    <col min="2" max="2" width="16.36328125" customWidth="1"/>
    <col min="3" max="3" width="13.453125" customWidth="1"/>
    <col min="4" max="4" width="17.08984375" customWidth="1"/>
    <col min="5" max="5" width="16.453125" customWidth="1"/>
    <col min="6" max="6" width="12.36328125" customWidth="1"/>
    <col min="7" max="7" width="13.36328125" customWidth="1"/>
    <col min="8" max="8" width="10.54296875" customWidth="1"/>
    <col min="10" max="10" width="16.453125" customWidth="1"/>
    <col min="11" max="11" width="13.54296875" customWidth="1"/>
  </cols>
  <sheetData>
    <row r="1" spans="1:10" ht="21" customHeight="1" thickBot="1">
      <c r="B1" s="44" t="s">
        <v>1669</v>
      </c>
      <c r="C1" s="199">
        <v>45564</v>
      </c>
      <c r="D1" s="108" t="s">
        <v>2373</v>
      </c>
      <c r="E1" s="75"/>
      <c r="F1" s="75"/>
      <c r="H1" s="219" t="s">
        <v>1670</v>
      </c>
      <c r="I1" s="220">
        <f>I300</f>
        <v>275</v>
      </c>
    </row>
    <row r="2" spans="1:10" ht="19" thickBot="1">
      <c r="B2" s="142">
        <f>B300</f>
        <v>275</v>
      </c>
      <c r="C2" s="88" t="s">
        <v>1670</v>
      </c>
      <c r="D2" s="49"/>
      <c r="E2" s="144">
        <f>E300</f>
        <v>16380</v>
      </c>
      <c r="F2" s="194">
        <f>F300</f>
        <v>274</v>
      </c>
      <c r="H2" s="70" t="s">
        <v>2247</v>
      </c>
      <c r="I2" s="192">
        <v>275</v>
      </c>
      <c r="J2" s="6" t="s">
        <v>1660</v>
      </c>
    </row>
    <row r="3" spans="1:10" ht="17.25" customHeight="1" thickBot="1">
      <c r="A3" s="267" t="s">
        <v>1677</v>
      </c>
      <c r="B3" s="268" t="s">
        <v>1052</v>
      </c>
      <c r="C3" s="268" t="s">
        <v>1053</v>
      </c>
      <c r="D3" s="268" t="s">
        <v>1638</v>
      </c>
      <c r="E3" s="268" t="s">
        <v>1056</v>
      </c>
      <c r="F3" s="269" t="s">
        <v>2377</v>
      </c>
      <c r="G3" s="7" t="s">
        <v>2781</v>
      </c>
      <c r="H3" s="129" t="s">
        <v>1060</v>
      </c>
      <c r="I3" s="7" t="s">
        <v>1057</v>
      </c>
      <c r="J3" s="6"/>
    </row>
    <row r="4" spans="1:10" ht="20.25" customHeight="1">
      <c r="A4" s="333"/>
      <c r="B4" s="333"/>
      <c r="C4" s="333"/>
      <c r="D4" s="333"/>
      <c r="E4" s="333"/>
      <c r="F4" s="333"/>
      <c r="G4" s="96"/>
      <c r="H4" s="334"/>
      <c r="I4" s="96"/>
      <c r="J4" s="6"/>
    </row>
    <row r="5" spans="1:10" ht="16.5" customHeight="1">
      <c r="A5" s="397">
        <v>570</v>
      </c>
      <c r="B5" s="398" t="s">
        <v>2675</v>
      </c>
      <c r="C5" s="398" t="s">
        <v>13</v>
      </c>
      <c r="D5" s="399">
        <v>45266</v>
      </c>
      <c r="E5" s="400">
        <v>60</v>
      </c>
      <c r="F5" s="397">
        <v>3195</v>
      </c>
      <c r="G5" s="312"/>
      <c r="H5" s="312">
        <v>6</v>
      </c>
      <c r="I5" s="312">
        <f t="shared" ref="I5:I75" si="0">IF(A5=A4,I4,I4+1)</f>
        <v>1</v>
      </c>
      <c r="J5" s="6"/>
    </row>
    <row r="6" spans="1:10" ht="16.5" customHeight="1">
      <c r="A6" s="397">
        <v>803</v>
      </c>
      <c r="B6" s="398" t="s">
        <v>22</v>
      </c>
      <c r="C6" s="398" t="s">
        <v>202</v>
      </c>
      <c r="D6" s="399">
        <v>45288</v>
      </c>
      <c r="E6" s="400">
        <v>60</v>
      </c>
      <c r="F6" s="397">
        <v>243</v>
      </c>
      <c r="G6" s="312"/>
      <c r="H6" s="312">
        <v>9</v>
      </c>
      <c r="I6" s="312">
        <f t="shared" si="0"/>
        <v>2</v>
      </c>
      <c r="J6" s="6"/>
    </row>
    <row r="7" spans="1:10" ht="16.5" customHeight="1">
      <c r="A7" s="397">
        <v>679</v>
      </c>
      <c r="B7" s="398" t="s">
        <v>29</v>
      </c>
      <c r="C7" s="398" t="s">
        <v>202</v>
      </c>
      <c r="D7" s="399">
        <v>45275</v>
      </c>
      <c r="E7" s="400">
        <v>60</v>
      </c>
      <c r="F7" s="397" t="s">
        <v>2465</v>
      </c>
      <c r="G7" s="6"/>
      <c r="H7" s="312">
        <v>7</v>
      </c>
      <c r="I7" s="312">
        <f t="shared" si="0"/>
        <v>3</v>
      </c>
      <c r="J7" s="6"/>
    </row>
    <row r="8" spans="1:10">
      <c r="A8" s="397">
        <v>688</v>
      </c>
      <c r="B8" s="398" t="s">
        <v>44</v>
      </c>
      <c r="C8" s="398" t="s">
        <v>45</v>
      </c>
      <c r="D8" s="399">
        <v>45210</v>
      </c>
      <c r="E8" s="400">
        <v>60</v>
      </c>
      <c r="F8" s="397">
        <v>626</v>
      </c>
      <c r="G8" s="166"/>
      <c r="H8" s="397">
        <v>1</v>
      </c>
      <c r="I8" s="312">
        <f t="shared" si="0"/>
        <v>4</v>
      </c>
      <c r="J8" s="6"/>
    </row>
    <row r="9" spans="1:10">
      <c r="A9" s="312">
        <v>672</v>
      </c>
      <c r="B9" s="313" t="s">
        <v>49</v>
      </c>
      <c r="C9" s="313" t="s">
        <v>50</v>
      </c>
      <c r="D9" s="158">
        <v>45308</v>
      </c>
      <c r="E9" s="448">
        <v>60</v>
      </c>
      <c r="F9" s="73" t="s">
        <v>1648</v>
      </c>
      <c r="G9" s="166"/>
      <c r="H9" s="397">
        <v>11</v>
      </c>
      <c r="I9" s="312">
        <f t="shared" si="0"/>
        <v>5</v>
      </c>
      <c r="J9" s="6"/>
    </row>
    <row r="10" spans="1:10">
      <c r="A10" s="312">
        <v>1063</v>
      </c>
      <c r="B10" s="313" t="s">
        <v>1763</v>
      </c>
      <c r="C10" s="313" t="s">
        <v>50</v>
      </c>
      <c r="D10" s="158">
        <v>45304</v>
      </c>
      <c r="E10" s="396">
        <v>60</v>
      </c>
      <c r="F10" s="6">
        <v>183</v>
      </c>
      <c r="G10" s="166"/>
      <c r="H10" s="397">
        <v>11</v>
      </c>
      <c r="I10" s="312">
        <f t="shared" si="0"/>
        <v>6</v>
      </c>
      <c r="J10" s="6"/>
    </row>
    <row r="11" spans="1:10">
      <c r="A11" s="397">
        <v>1057</v>
      </c>
      <c r="B11" s="398" t="s">
        <v>1736</v>
      </c>
      <c r="C11" s="398" t="s">
        <v>798</v>
      </c>
      <c r="D11" s="399">
        <v>45303</v>
      </c>
      <c r="E11" s="400">
        <v>60</v>
      </c>
      <c r="F11" s="397" t="s">
        <v>1648</v>
      </c>
      <c r="G11" s="166"/>
      <c r="H11" s="397">
        <v>10</v>
      </c>
      <c r="I11" s="312">
        <f t="shared" si="0"/>
        <v>7</v>
      </c>
      <c r="J11" s="6"/>
    </row>
    <row r="12" spans="1:10">
      <c r="A12" s="397">
        <v>583</v>
      </c>
      <c r="B12" s="398" t="s">
        <v>63</v>
      </c>
      <c r="C12" s="398" t="s">
        <v>64</v>
      </c>
      <c r="D12" s="399">
        <v>45274</v>
      </c>
      <c r="E12" s="400">
        <v>60</v>
      </c>
      <c r="F12" s="397">
        <v>6429</v>
      </c>
      <c r="G12" s="166"/>
      <c r="H12" s="397">
        <v>7</v>
      </c>
      <c r="I12" s="312">
        <f t="shared" si="0"/>
        <v>8</v>
      </c>
      <c r="J12" s="312"/>
    </row>
    <row r="13" spans="1:10">
      <c r="A13" s="397">
        <v>939</v>
      </c>
      <c r="B13" s="398" t="s">
        <v>76</v>
      </c>
      <c r="C13" s="398" t="s">
        <v>1644</v>
      </c>
      <c r="D13" s="399">
        <v>45274</v>
      </c>
      <c r="E13" s="400">
        <v>60</v>
      </c>
      <c r="F13" s="397">
        <v>898</v>
      </c>
      <c r="G13" s="166"/>
      <c r="H13" s="397">
        <v>7</v>
      </c>
      <c r="I13" s="312">
        <f t="shared" si="0"/>
        <v>9</v>
      </c>
      <c r="J13" s="6"/>
    </row>
    <row r="14" spans="1:10">
      <c r="A14" s="397">
        <v>489</v>
      </c>
      <c r="B14" s="398" t="s">
        <v>84</v>
      </c>
      <c r="C14" s="398" t="s">
        <v>2454</v>
      </c>
      <c r="D14" s="399">
        <v>45244</v>
      </c>
      <c r="E14" s="400">
        <v>60</v>
      </c>
      <c r="F14" s="397">
        <v>634</v>
      </c>
      <c r="G14" s="166"/>
      <c r="H14" s="397">
        <v>4</v>
      </c>
      <c r="I14" s="312">
        <f t="shared" si="0"/>
        <v>10</v>
      </c>
      <c r="J14" s="6"/>
    </row>
    <row r="15" spans="1:10">
      <c r="A15" s="397">
        <v>902</v>
      </c>
      <c r="B15" s="398" t="s">
        <v>90</v>
      </c>
      <c r="C15" s="398" t="s">
        <v>91</v>
      </c>
      <c r="D15" s="399">
        <v>45272</v>
      </c>
      <c r="E15" s="400">
        <v>60</v>
      </c>
      <c r="F15" s="397">
        <v>713</v>
      </c>
      <c r="G15" s="166"/>
      <c r="H15" s="397">
        <v>7</v>
      </c>
      <c r="I15" s="312">
        <f t="shared" si="0"/>
        <v>11</v>
      </c>
      <c r="J15" s="6"/>
    </row>
    <row r="16" spans="1:10">
      <c r="A16" s="397">
        <v>415</v>
      </c>
      <c r="B16" s="398" t="s">
        <v>97</v>
      </c>
      <c r="C16" s="398" t="s">
        <v>98</v>
      </c>
      <c r="D16" s="399">
        <v>45274</v>
      </c>
      <c r="E16" s="400">
        <v>60</v>
      </c>
      <c r="F16" s="397">
        <v>170</v>
      </c>
      <c r="G16" s="166"/>
      <c r="H16" s="397">
        <v>7</v>
      </c>
      <c r="I16" s="312">
        <f t="shared" si="0"/>
        <v>12</v>
      </c>
      <c r="J16" s="6"/>
    </row>
    <row r="17" spans="1:10">
      <c r="A17" s="397">
        <v>523</v>
      </c>
      <c r="B17" s="398" t="s">
        <v>103</v>
      </c>
      <c r="C17" s="398" t="s">
        <v>1632</v>
      </c>
      <c r="D17" s="399">
        <v>45244</v>
      </c>
      <c r="E17" s="400">
        <v>60</v>
      </c>
      <c r="F17" s="397">
        <v>5380</v>
      </c>
      <c r="G17" s="166"/>
      <c r="H17" s="397">
        <v>4</v>
      </c>
      <c r="I17" s="312">
        <f t="shared" si="0"/>
        <v>13</v>
      </c>
      <c r="J17" s="6"/>
    </row>
    <row r="18" spans="1:10">
      <c r="A18" s="397">
        <v>957</v>
      </c>
      <c r="B18" s="398" t="s">
        <v>107</v>
      </c>
      <c r="C18" s="398" t="s">
        <v>144</v>
      </c>
      <c r="D18" s="399">
        <v>45271</v>
      </c>
      <c r="E18" s="400">
        <v>60</v>
      </c>
      <c r="F18" s="397">
        <v>700</v>
      </c>
      <c r="G18" s="166"/>
      <c r="H18" s="397">
        <v>7</v>
      </c>
      <c r="I18" s="312">
        <f t="shared" si="0"/>
        <v>14</v>
      </c>
      <c r="J18" s="6"/>
    </row>
    <row r="19" spans="1:10">
      <c r="A19" s="312">
        <v>501</v>
      </c>
      <c r="B19" s="313" t="s">
        <v>117</v>
      </c>
      <c r="C19" s="313" t="s">
        <v>2038</v>
      </c>
      <c r="D19" s="158">
        <v>45309</v>
      </c>
      <c r="E19" s="396">
        <v>60</v>
      </c>
      <c r="F19" s="6">
        <v>2536</v>
      </c>
      <c r="G19" s="166"/>
      <c r="H19" s="397">
        <v>11</v>
      </c>
      <c r="I19" s="312">
        <f t="shared" si="0"/>
        <v>15</v>
      </c>
      <c r="J19" s="6"/>
    </row>
    <row r="20" spans="1:10">
      <c r="A20" s="397">
        <v>775</v>
      </c>
      <c r="B20" s="398" t="s">
        <v>123</v>
      </c>
      <c r="C20" s="398" t="s">
        <v>144</v>
      </c>
      <c r="D20" s="399">
        <v>45248</v>
      </c>
      <c r="E20" s="400">
        <v>60</v>
      </c>
      <c r="F20" s="397">
        <v>1115</v>
      </c>
      <c r="G20" s="166"/>
      <c r="H20" s="397">
        <v>5</v>
      </c>
      <c r="I20" s="312">
        <f t="shared" si="0"/>
        <v>16</v>
      </c>
      <c r="J20" s="6"/>
    </row>
    <row r="21" spans="1:10">
      <c r="A21" s="397">
        <v>960</v>
      </c>
      <c r="B21" s="398" t="s">
        <v>128</v>
      </c>
      <c r="C21" s="398" t="s">
        <v>2098</v>
      </c>
      <c r="D21" s="399">
        <v>45274</v>
      </c>
      <c r="E21" s="400">
        <v>60</v>
      </c>
      <c r="F21" s="397">
        <v>478</v>
      </c>
      <c r="G21" s="166"/>
      <c r="H21" s="397">
        <v>7</v>
      </c>
      <c r="I21" s="312">
        <f t="shared" si="0"/>
        <v>17</v>
      </c>
      <c r="J21" s="6"/>
    </row>
    <row r="22" spans="1:10">
      <c r="A22" s="397">
        <v>1120</v>
      </c>
      <c r="B22" s="398" t="s">
        <v>2735</v>
      </c>
      <c r="C22" s="398" t="s">
        <v>861</v>
      </c>
      <c r="D22" s="399">
        <v>45652</v>
      </c>
      <c r="E22" s="400">
        <v>60</v>
      </c>
      <c r="F22" s="397">
        <v>2865</v>
      </c>
      <c r="G22" s="166"/>
      <c r="H22" s="397">
        <v>9</v>
      </c>
      <c r="I22" s="312">
        <f t="shared" si="0"/>
        <v>18</v>
      </c>
      <c r="J22" s="6"/>
    </row>
    <row r="23" spans="1:10">
      <c r="A23" s="397">
        <v>50</v>
      </c>
      <c r="B23" s="398" t="s">
        <v>134</v>
      </c>
      <c r="C23" s="398" t="s">
        <v>13</v>
      </c>
      <c r="D23" s="399">
        <v>45273</v>
      </c>
      <c r="E23" s="400">
        <v>60</v>
      </c>
      <c r="F23" s="397">
        <v>3261</v>
      </c>
      <c r="G23" s="166"/>
      <c r="H23" s="397">
        <v>7</v>
      </c>
      <c r="I23" s="312">
        <f t="shared" si="0"/>
        <v>19</v>
      </c>
      <c r="J23" s="6" t="s">
        <v>1660</v>
      </c>
    </row>
    <row r="24" spans="1:10">
      <c r="A24" s="397">
        <v>1046</v>
      </c>
      <c r="B24" s="398" t="s">
        <v>1678</v>
      </c>
      <c r="C24" s="398" t="s">
        <v>144</v>
      </c>
      <c r="D24" s="399">
        <v>45286</v>
      </c>
      <c r="E24" s="400">
        <v>60</v>
      </c>
      <c r="F24" s="397">
        <v>249</v>
      </c>
      <c r="G24" s="166"/>
      <c r="H24" s="397">
        <v>9</v>
      </c>
      <c r="I24" s="312">
        <f t="shared" si="0"/>
        <v>20</v>
      </c>
      <c r="J24" s="6"/>
    </row>
    <row r="25" spans="1:10">
      <c r="A25" s="312">
        <v>956</v>
      </c>
      <c r="B25" s="313" t="s">
        <v>152</v>
      </c>
      <c r="C25" s="313" t="s">
        <v>56</v>
      </c>
      <c r="D25" s="158">
        <v>45309</v>
      </c>
      <c r="E25" s="396">
        <v>60</v>
      </c>
      <c r="F25" s="6">
        <v>154</v>
      </c>
      <c r="G25" s="166"/>
      <c r="H25" s="397">
        <v>11</v>
      </c>
      <c r="I25" s="312">
        <f t="shared" si="0"/>
        <v>21</v>
      </c>
      <c r="J25" s="6"/>
    </row>
    <row r="26" spans="1:10">
      <c r="A26" s="65">
        <v>1126</v>
      </c>
      <c r="B26" s="501" t="s">
        <v>2998</v>
      </c>
      <c r="C26" s="501" t="s">
        <v>533</v>
      </c>
      <c r="D26" s="502">
        <v>45403</v>
      </c>
      <c r="E26" s="503">
        <v>60</v>
      </c>
      <c r="F26" s="62">
        <v>613</v>
      </c>
      <c r="G26" s="166"/>
      <c r="H26" s="397">
        <v>17</v>
      </c>
      <c r="I26" s="312">
        <f t="shared" si="0"/>
        <v>22</v>
      </c>
      <c r="J26" s="6"/>
    </row>
    <row r="27" spans="1:10">
      <c r="A27" s="397">
        <v>1110</v>
      </c>
      <c r="B27" s="398" t="s">
        <v>2410</v>
      </c>
      <c r="C27" s="398" t="s">
        <v>202</v>
      </c>
      <c r="D27" s="399">
        <v>45218</v>
      </c>
      <c r="E27" s="400">
        <v>60</v>
      </c>
      <c r="F27" s="397">
        <v>782</v>
      </c>
      <c r="G27" s="166"/>
      <c r="H27" s="397">
        <v>2</v>
      </c>
      <c r="I27" s="312">
        <f t="shared" si="0"/>
        <v>23</v>
      </c>
      <c r="J27" s="6"/>
    </row>
    <row r="28" spans="1:10">
      <c r="A28" s="397">
        <v>562</v>
      </c>
      <c r="B28" s="398" t="s">
        <v>167</v>
      </c>
      <c r="C28" s="398" t="s">
        <v>2108</v>
      </c>
      <c r="D28" s="399">
        <v>45295</v>
      </c>
      <c r="E28" s="400">
        <v>60</v>
      </c>
      <c r="F28" s="397">
        <v>2611</v>
      </c>
      <c r="G28" s="166"/>
      <c r="H28" s="397">
        <v>10</v>
      </c>
      <c r="I28" s="312">
        <f t="shared" si="0"/>
        <v>24</v>
      </c>
      <c r="J28" s="6"/>
    </row>
    <row r="29" spans="1:10">
      <c r="A29" s="312">
        <v>69</v>
      </c>
      <c r="B29" s="313" t="s">
        <v>176</v>
      </c>
      <c r="C29" s="313" t="s">
        <v>2099</v>
      </c>
      <c r="D29" s="158">
        <v>45329</v>
      </c>
      <c r="E29" s="396">
        <v>60</v>
      </c>
      <c r="F29" s="6">
        <v>4432</v>
      </c>
      <c r="G29" s="166"/>
      <c r="H29" s="473">
        <v>12</v>
      </c>
      <c r="I29" s="312">
        <f t="shared" si="0"/>
        <v>25</v>
      </c>
      <c r="J29" s="6"/>
    </row>
    <row r="30" spans="1:10">
      <c r="A30" s="397">
        <v>73</v>
      </c>
      <c r="B30" s="398" t="s">
        <v>180</v>
      </c>
      <c r="C30" s="398" t="s">
        <v>2457</v>
      </c>
      <c r="D30" s="399">
        <v>45247</v>
      </c>
      <c r="E30" s="400">
        <v>60</v>
      </c>
      <c r="F30" s="397">
        <v>126</v>
      </c>
      <c r="G30" s="166"/>
      <c r="H30" s="397">
        <v>4</v>
      </c>
      <c r="I30" s="312">
        <f t="shared" si="0"/>
        <v>26</v>
      </c>
      <c r="J30" s="6"/>
    </row>
    <row r="31" spans="1:10">
      <c r="A31" s="312">
        <v>1054</v>
      </c>
      <c r="B31" s="313" t="s">
        <v>1664</v>
      </c>
      <c r="C31" s="313" t="s">
        <v>144</v>
      </c>
      <c r="D31" s="158">
        <v>45325</v>
      </c>
      <c r="E31" s="396">
        <v>60</v>
      </c>
      <c r="F31" s="6">
        <v>123</v>
      </c>
      <c r="G31" s="166"/>
      <c r="H31" s="473">
        <v>12</v>
      </c>
      <c r="I31" s="312">
        <f t="shared" si="0"/>
        <v>27</v>
      </c>
      <c r="J31" s="6"/>
    </row>
    <row r="32" spans="1:10">
      <c r="A32" s="397">
        <v>518</v>
      </c>
      <c r="B32" s="398" t="s">
        <v>185</v>
      </c>
      <c r="C32" s="398" t="s">
        <v>707</v>
      </c>
      <c r="D32" s="399">
        <v>45232</v>
      </c>
      <c r="E32" s="400">
        <v>60</v>
      </c>
      <c r="F32" s="397">
        <v>823</v>
      </c>
      <c r="G32" s="166"/>
      <c r="H32" s="397">
        <v>3</v>
      </c>
      <c r="I32" s="312">
        <f t="shared" si="0"/>
        <v>28</v>
      </c>
      <c r="J32" s="6"/>
    </row>
    <row r="33" spans="1:10">
      <c r="A33" s="397">
        <v>75</v>
      </c>
      <c r="B33" s="398" t="s">
        <v>2094</v>
      </c>
      <c r="C33" s="398" t="s">
        <v>64</v>
      </c>
      <c r="D33" s="399">
        <v>45266</v>
      </c>
      <c r="E33" s="400">
        <v>60</v>
      </c>
      <c r="F33" s="397">
        <v>4799</v>
      </c>
      <c r="G33" s="166"/>
      <c r="H33" s="397">
        <v>6</v>
      </c>
      <c r="I33" s="312">
        <f t="shared" si="0"/>
        <v>29</v>
      </c>
      <c r="J33" s="6"/>
    </row>
    <row r="34" spans="1:10">
      <c r="A34" s="397">
        <v>904</v>
      </c>
      <c r="B34" s="398" t="s">
        <v>2455</v>
      </c>
      <c r="C34" s="398" t="s">
        <v>13</v>
      </c>
      <c r="D34" s="399">
        <v>45244</v>
      </c>
      <c r="E34" s="400">
        <v>60</v>
      </c>
      <c r="F34" s="397">
        <v>1957</v>
      </c>
      <c r="G34" s="166"/>
      <c r="H34" s="397">
        <v>4</v>
      </c>
      <c r="I34" s="312">
        <f t="shared" si="0"/>
        <v>30</v>
      </c>
      <c r="J34" s="6" t="s">
        <v>1660</v>
      </c>
    </row>
    <row r="35" spans="1:10">
      <c r="A35" s="397">
        <v>1061</v>
      </c>
      <c r="B35" s="398" t="s">
        <v>1739</v>
      </c>
      <c r="C35" s="398" t="s">
        <v>2095</v>
      </c>
      <c r="D35" s="399">
        <v>45288</v>
      </c>
      <c r="E35" s="400">
        <v>60</v>
      </c>
      <c r="F35" s="397">
        <v>1440</v>
      </c>
      <c r="G35" s="166"/>
      <c r="H35" s="397">
        <v>9</v>
      </c>
      <c r="I35" s="312">
        <f t="shared" si="0"/>
        <v>31</v>
      </c>
      <c r="J35" s="6"/>
    </row>
    <row r="36" spans="1:10">
      <c r="A36" s="312">
        <v>78</v>
      </c>
      <c r="B36" s="313" t="s">
        <v>203</v>
      </c>
      <c r="C36" s="313" t="s">
        <v>13</v>
      </c>
      <c r="D36" s="158">
        <v>45308</v>
      </c>
      <c r="E36" s="396">
        <v>60</v>
      </c>
      <c r="F36" s="6">
        <v>997243</v>
      </c>
      <c r="G36" s="166"/>
      <c r="H36" s="397">
        <v>11</v>
      </c>
      <c r="I36" s="312">
        <f t="shared" si="0"/>
        <v>32</v>
      </c>
      <c r="J36" s="6"/>
    </row>
    <row r="37" spans="1:10" ht="15" thickBot="1">
      <c r="A37" s="615">
        <v>846</v>
      </c>
      <c r="B37" s="616" t="s">
        <v>207</v>
      </c>
      <c r="C37" s="616" t="s">
        <v>45</v>
      </c>
      <c r="D37" s="399">
        <v>45244</v>
      </c>
      <c r="E37" s="400">
        <v>60</v>
      </c>
      <c r="F37" s="397">
        <v>137</v>
      </c>
      <c r="G37" s="166"/>
      <c r="H37" s="397">
        <v>4</v>
      </c>
      <c r="I37" s="312">
        <f t="shared" si="0"/>
        <v>33</v>
      </c>
      <c r="J37" s="6"/>
    </row>
    <row r="38" spans="1:10">
      <c r="A38" s="617">
        <v>460</v>
      </c>
      <c r="B38" s="398" t="s">
        <v>211</v>
      </c>
      <c r="C38" s="398" t="s">
        <v>1641</v>
      </c>
      <c r="D38" s="399">
        <v>45266</v>
      </c>
      <c r="E38" s="400">
        <v>60</v>
      </c>
      <c r="F38" s="397">
        <v>1565</v>
      </c>
      <c r="G38" s="166"/>
      <c r="H38" s="397">
        <v>6</v>
      </c>
      <c r="I38" s="312">
        <f t="shared" si="0"/>
        <v>34</v>
      </c>
      <c r="J38" s="599" t="s">
        <v>2954</v>
      </c>
    </row>
    <row r="39" spans="1:10">
      <c r="A39" s="312">
        <v>998</v>
      </c>
      <c r="B39" s="313" t="s">
        <v>1263</v>
      </c>
      <c r="C39" s="313" t="s">
        <v>64</v>
      </c>
      <c r="D39" s="158">
        <v>45304</v>
      </c>
      <c r="E39" s="396">
        <v>60</v>
      </c>
      <c r="F39" s="6">
        <v>1062</v>
      </c>
      <c r="G39" s="166"/>
      <c r="H39" s="397">
        <v>11</v>
      </c>
      <c r="I39" s="312">
        <f t="shared" si="0"/>
        <v>35</v>
      </c>
      <c r="J39" s="6"/>
    </row>
    <row r="40" spans="1:10">
      <c r="A40" s="397">
        <v>1103</v>
      </c>
      <c r="B40" s="398" t="s">
        <v>2291</v>
      </c>
      <c r="C40" s="398" t="s">
        <v>2346</v>
      </c>
      <c r="D40" s="399">
        <v>45271</v>
      </c>
      <c r="E40" s="400">
        <v>60</v>
      </c>
      <c r="F40" s="397">
        <v>6606</v>
      </c>
      <c r="G40" s="166"/>
      <c r="H40" s="397">
        <v>7</v>
      </c>
      <c r="I40" s="312">
        <f t="shared" si="0"/>
        <v>36</v>
      </c>
      <c r="J40" s="6"/>
    </row>
    <row r="41" spans="1:10">
      <c r="A41" s="62">
        <v>1014</v>
      </c>
      <c r="B41" s="516" t="s">
        <v>1531</v>
      </c>
      <c r="C41" s="516" t="s">
        <v>144</v>
      </c>
      <c r="D41" s="502">
        <v>45369</v>
      </c>
      <c r="E41" s="503">
        <v>60</v>
      </c>
      <c r="F41" s="62">
        <v>357</v>
      </c>
      <c r="G41" s="166"/>
      <c r="H41" s="397">
        <v>15</v>
      </c>
      <c r="I41" s="312">
        <f t="shared" si="0"/>
        <v>37</v>
      </c>
      <c r="J41" s="6"/>
    </row>
    <row r="42" spans="1:10">
      <c r="A42" s="397">
        <v>759</v>
      </c>
      <c r="B42" s="398" t="s">
        <v>225</v>
      </c>
      <c r="C42" s="398" t="s">
        <v>91</v>
      </c>
      <c r="D42" s="399">
        <v>45274</v>
      </c>
      <c r="E42" s="400">
        <v>60</v>
      </c>
      <c r="F42" s="397">
        <v>4540</v>
      </c>
      <c r="G42" s="166"/>
      <c r="H42" s="397">
        <v>7</v>
      </c>
      <c r="I42" s="312">
        <f t="shared" si="0"/>
        <v>38</v>
      </c>
      <c r="J42" s="6"/>
    </row>
    <row r="43" spans="1:10">
      <c r="A43" s="397">
        <v>85</v>
      </c>
      <c r="B43" s="398" t="s">
        <v>235</v>
      </c>
      <c r="C43" s="398" t="s">
        <v>2036</v>
      </c>
      <c r="D43" s="399">
        <v>45234</v>
      </c>
      <c r="E43" s="400">
        <v>60</v>
      </c>
      <c r="F43" s="397">
        <v>6682</v>
      </c>
      <c r="G43" s="166"/>
      <c r="H43" s="166">
        <v>3</v>
      </c>
      <c r="I43" s="312">
        <f t="shared" si="0"/>
        <v>39</v>
      </c>
      <c r="J43" s="6"/>
    </row>
    <row r="44" spans="1:10">
      <c r="A44" s="397">
        <v>1112</v>
      </c>
      <c r="B44" s="398" t="s">
        <v>2427</v>
      </c>
      <c r="C44" s="398" t="s">
        <v>1642</v>
      </c>
      <c r="D44" s="399">
        <v>45226</v>
      </c>
      <c r="E44" s="400">
        <v>50</v>
      </c>
      <c r="F44" s="397">
        <v>3789</v>
      </c>
      <c r="G44" s="166"/>
      <c r="H44" s="166">
        <v>2</v>
      </c>
      <c r="I44" s="312">
        <f t="shared" si="0"/>
        <v>40</v>
      </c>
      <c r="J44" s="69" t="s">
        <v>1660</v>
      </c>
    </row>
    <row r="45" spans="1:10">
      <c r="A45" s="397">
        <v>1112</v>
      </c>
      <c r="B45" s="398" t="s">
        <v>2427</v>
      </c>
      <c r="C45" s="398" t="s">
        <v>1642</v>
      </c>
      <c r="D45" s="399">
        <v>45226</v>
      </c>
      <c r="E45" s="400">
        <v>10</v>
      </c>
      <c r="F45" s="397">
        <v>97964025</v>
      </c>
      <c r="G45" s="166"/>
      <c r="H45" s="166">
        <v>2</v>
      </c>
      <c r="I45" s="312">
        <f t="shared" si="0"/>
        <v>40</v>
      </c>
      <c r="J45" s="69"/>
    </row>
    <row r="46" spans="1:10">
      <c r="A46" s="397">
        <v>1111</v>
      </c>
      <c r="B46" s="398" t="s">
        <v>2416</v>
      </c>
      <c r="C46" s="398" t="s">
        <v>2415</v>
      </c>
      <c r="D46" s="399">
        <v>45224</v>
      </c>
      <c r="E46" s="400">
        <v>50</v>
      </c>
      <c r="F46" s="397">
        <v>2235</v>
      </c>
      <c r="G46" s="166"/>
      <c r="H46" s="166">
        <v>2</v>
      </c>
      <c r="I46" s="312">
        <f t="shared" si="0"/>
        <v>41</v>
      </c>
      <c r="J46" s="69"/>
    </row>
    <row r="47" spans="1:10">
      <c r="A47" s="397">
        <v>1111</v>
      </c>
      <c r="B47" s="398" t="s">
        <v>2416</v>
      </c>
      <c r="C47" s="398" t="s">
        <v>2415</v>
      </c>
      <c r="D47" s="399">
        <v>45224</v>
      </c>
      <c r="E47" s="400">
        <v>10</v>
      </c>
      <c r="F47" s="397">
        <v>2236</v>
      </c>
      <c r="G47" s="166"/>
      <c r="H47" s="166">
        <v>2</v>
      </c>
      <c r="I47" s="312">
        <f t="shared" si="0"/>
        <v>41</v>
      </c>
      <c r="J47" s="69"/>
    </row>
    <row r="48" spans="1:10">
      <c r="A48" s="397">
        <v>1087</v>
      </c>
      <c r="B48" s="398" t="s">
        <v>2112</v>
      </c>
      <c r="C48" s="398" t="s">
        <v>2699</v>
      </c>
      <c r="D48" s="399">
        <v>45275</v>
      </c>
      <c r="E48" s="400">
        <v>60</v>
      </c>
      <c r="F48" s="397">
        <v>1995</v>
      </c>
      <c r="G48" s="166"/>
      <c r="H48" s="397">
        <v>7</v>
      </c>
      <c r="I48" s="312">
        <f t="shared" si="0"/>
        <v>42</v>
      </c>
      <c r="J48" s="6" t="s">
        <v>1660</v>
      </c>
    </row>
    <row r="49" spans="1:10">
      <c r="A49" s="312">
        <v>1049</v>
      </c>
      <c r="B49" s="313" t="s">
        <v>1640</v>
      </c>
      <c r="C49" s="313" t="s">
        <v>1641</v>
      </c>
      <c r="D49" s="158">
        <v>45304</v>
      </c>
      <c r="E49" s="396">
        <v>60</v>
      </c>
      <c r="F49" s="6">
        <v>6038</v>
      </c>
      <c r="G49" s="166"/>
      <c r="H49" s="397">
        <v>11</v>
      </c>
      <c r="I49" s="312">
        <f t="shared" si="0"/>
        <v>43</v>
      </c>
      <c r="J49" s="6"/>
    </row>
    <row r="50" spans="1:10">
      <c r="A50" s="397">
        <v>1062</v>
      </c>
      <c r="B50" s="398" t="s">
        <v>1742</v>
      </c>
      <c r="C50" s="398" t="s">
        <v>2396</v>
      </c>
      <c r="D50" s="399">
        <v>45210</v>
      </c>
      <c r="E50" s="400">
        <v>60</v>
      </c>
      <c r="F50" s="397">
        <v>2028</v>
      </c>
      <c r="G50" s="166"/>
      <c r="H50" s="397">
        <v>1</v>
      </c>
      <c r="I50" s="312">
        <f t="shared" si="0"/>
        <v>44</v>
      </c>
      <c r="J50" s="6"/>
    </row>
    <row r="51" spans="1:10">
      <c r="A51" s="65">
        <v>1134</v>
      </c>
      <c r="B51" s="516" t="s">
        <v>3447</v>
      </c>
      <c r="C51" s="516" t="s">
        <v>13</v>
      </c>
      <c r="D51" s="502">
        <v>45511</v>
      </c>
      <c r="E51" s="503">
        <v>60</v>
      </c>
      <c r="F51" s="730" t="s">
        <v>3448</v>
      </c>
      <c r="G51" s="166"/>
      <c r="H51" s="731">
        <v>23</v>
      </c>
      <c r="I51" s="312">
        <f t="shared" si="0"/>
        <v>45</v>
      </c>
      <c r="J51" s="6"/>
    </row>
    <row r="52" spans="1:10">
      <c r="A52" s="397">
        <v>535</v>
      </c>
      <c r="B52" s="398" t="s">
        <v>258</v>
      </c>
      <c r="C52" s="398" t="s">
        <v>259</v>
      </c>
      <c r="D52" s="399">
        <v>44937</v>
      </c>
      <c r="E52" s="400">
        <v>60</v>
      </c>
      <c r="F52" s="397">
        <v>486</v>
      </c>
      <c r="G52" s="166"/>
      <c r="H52" s="397">
        <v>1</v>
      </c>
      <c r="I52" s="312">
        <f t="shared" si="0"/>
        <v>46</v>
      </c>
      <c r="J52" s="6"/>
    </row>
    <row r="53" spans="1:10">
      <c r="A53" s="454">
        <v>885</v>
      </c>
      <c r="B53" s="456" t="s">
        <v>262</v>
      </c>
      <c r="C53" s="456" t="s">
        <v>217</v>
      </c>
      <c r="D53" s="158">
        <v>45344</v>
      </c>
      <c r="E53" s="396">
        <v>60</v>
      </c>
      <c r="F53" s="6">
        <v>3046</v>
      </c>
      <c r="G53" s="166"/>
      <c r="H53" s="397">
        <v>13</v>
      </c>
      <c r="I53" s="312">
        <f t="shared" si="0"/>
        <v>47</v>
      </c>
      <c r="J53" s="6"/>
    </row>
    <row r="54" spans="1:10">
      <c r="A54" s="397">
        <v>680</v>
      </c>
      <c r="B54" s="398" t="s">
        <v>278</v>
      </c>
      <c r="C54" s="398" t="s">
        <v>13</v>
      </c>
      <c r="D54" s="399">
        <v>45273</v>
      </c>
      <c r="E54" s="400">
        <v>60</v>
      </c>
      <c r="F54" s="397">
        <v>339</v>
      </c>
      <c r="G54" s="166"/>
      <c r="H54" s="397">
        <v>7</v>
      </c>
      <c r="I54" s="312">
        <f t="shared" si="0"/>
        <v>48</v>
      </c>
      <c r="J54" s="6"/>
    </row>
    <row r="55" spans="1:10">
      <c r="A55" s="397">
        <v>624</v>
      </c>
      <c r="B55" s="398" t="s">
        <v>284</v>
      </c>
      <c r="C55" s="398" t="s">
        <v>2449</v>
      </c>
      <c r="D55" s="399">
        <v>45240</v>
      </c>
      <c r="E55" s="400">
        <v>60</v>
      </c>
      <c r="F55" s="397">
        <v>547</v>
      </c>
      <c r="G55" s="166"/>
      <c r="H55" s="397">
        <v>3</v>
      </c>
      <c r="I55" s="312">
        <f t="shared" si="0"/>
        <v>49</v>
      </c>
      <c r="J55" s="6"/>
    </row>
    <row r="56" spans="1:10">
      <c r="A56" s="397">
        <v>702</v>
      </c>
      <c r="B56" s="398" t="s">
        <v>289</v>
      </c>
      <c r="C56" s="398" t="s">
        <v>661</v>
      </c>
      <c r="D56" s="399">
        <v>45244</v>
      </c>
      <c r="E56" s="400">
        <v>60</v>
      </c>
      <c r="F56" s="397">
        <v>7803</v>
      </c>
      <c r="G56" s="166"/>
      <c r="H56" s="397">
        <v>4</v>
      </c>
      <c r="I56" s="312">
        <f t="shared" si="0"/>
        <v>50</v>
      </c>
      <c r="J56" s="6"/>
    </row>
    <row r="57" spans="1:10">
      <c r="A57" s="397">
        <v>100</v>
      </c>
      <c r="B57" s="398" t="s">
        <v>294</v>
      </c>
      <c r="C57" s="398" t="s">
        <v>692</v>
      </c>
      <c r="D57" s="399">
        <v>45275</v>
      </c>
      <c r="E57" s="400">
        <v>60</v>
      </c>
      <c r="F57" s="397">
        <v>6093</v>
      </c>
      <c r="G57" s="166"/>
      <c r="H57" s="397">
        <v>7</v>
      </c>
      <c r="I57" s="312">
        <f t="shared" si="0"/>
        <v>51</v>
      </c>
      <c r="J57" s="6" t="s">
        <v>1660</v>
      </c>
    </row>
    <row r="58" spans="1:10">
      <c r="A58" s="397">
        <v>1093</v>
      </c>
      <c r="B58" s="398" t="s">
        <v>2189</v>
      </c>
      <c r="C58" s="398" t="s">
        <v>2190</v>
      </c>
      <c r="D58" s="399">
        <v>45301</v>
      </c>
      <c r="E58" s="400">
        <v>60</v>
      </c>
      <c r="F58" s="397">
        <v>302</v>
      </c>
      <c r="G58" s="166"/>
      <c r="H58" s="397">
        <v>10</v>
      </c>
      <c r="I58" s="312">
        <f t="shared" si="0"/>
        <v>52</v>
      </c>
      <c r="J58" s="6"/>
    </row>
    <row r="59" spans="1:10">
      <c r="A59" s="397">
        <v>102</v>
      </c>
      <c r="B59" s="398" t="s">
        <v>300</v>
      </c>
      <c r="C59" s="398" t="s">
        <v>529</v>
      </c>
      <c r="D59" s="399">
        <v>45224</v>
      </c>
      <c r="E59" s="400">
        <v>60</v>
      </c>
      <c r="F59" s="397">
        <v>4223</v>
      </c>
      <c r="G59" s="166"/>
      <c r="H59" s="397">
        <v>2</v>
      </c>
      <c r="I59" s="312">
        <f t="shared" si="0"/>
        <v>53</v>
      </c>
      <c r="J59" s="6"/>
    </row>
    <row r="60" spans="1:10">
      <c r="A60" s="166">
        <v>1121</v>
      </c>
      <c r="B60" s="735" t="s">
        <v>2838</v>
      </c>
      <c r="C60" s="736" t="s">
        <v>2100</v>
      </c>
      <c r="D60" s="158">
        <v>45314</v>
      </c>
      <c r="E60" s="396">
        <v>60</v>
      </c>
      <c r="F60" s="6">
        <v>3806</v>
      </c>
      <c r="G60" s="166"/>
      <c r="H60" s="397">
        <v>11</v>
      </c>
      <c r="I60" s="312">
        <f t="shared" si="0"/>
        <v>54</v>
      </c>
      <c r="J60" s="6"/>
    </row>
    <row r="61" spans="1:10">
      <c r="A61" s="312">
        <v>1090</v>
      </c>
      <c r="B61" s="313" t="s">
        <v>2116</v>
      </c>
      <c r="C61" s="313" t="s">
        <v>529</v>
      </c>
      <c r="D61" s="158">
        <v>45307</v>
      </c>
      <c r="E61" s="396">
        <v>60</v>
      </c>
      <c r="F61" s="6">
        <v>3269</v>
      </c>
      <c r="G61" s="166"/>
      <c r="H61" s="397">
        <v>11</v>
      </c>
      <c r="I61" s="312">
        <f t="shared" si="0"/>
        <v>55</v>
      </c>
      <c r="J61" s="6"/>
    </row>
    <row r="62" spans="1:10">
      <c r="A62" s="312">
        <v>822</v>
      </c>
      <c r="B62" s="313" t="s">
        <v>2045</v>
      </c>
      <c r="C62" s="313" t="s">
        <v>2188</v>
      </c>
      <c r="D62" s="158">
        <v>45350</v>
      </c>
      <c r="E62" s="396">
        <v>60</v>
      </c>
      <c r="F62" s="6">
        <v>1532</v>
      </c>
      <c r="G62" s="166"/>
      <c r="H62" s="397">
        <v>13</v>
      </c>
      <c r="I62" s="312">
        <f t="shared" si="0"/>
        <v>56</v>
      </c>
      <c r="J62" s="6"/>
    </row>
    <row r="63" spans="1:10">
      <c r="A63" s="312">
        <v>1036</v>
      </c>
      <c r="B63" s="313" t="s">
        <v>1688</v>
      </c>
      <c r="C63" s="313" t="s">
        <v>202</v>
      </c>
      <c r="D63" s="158">
        <v>45304</v>
      </c>
      <c r="E63" s="396">
        <v>60</v>
      </c>
      <c r="F63" s="6">
        <v>1297</v>
      </c>
      <c r="G63" s="166"/>
      <c r="H63" s="397">
        <v>11</v>
      </c>
      <c r="I63" s="312">
        <f t="shared" si="0"/>
        <v>57</v>
      </c>
      <c r="J63" s="6"/>
    </row>
    <row r="64" spans="1:10">
      <c r="A64" s="397">
        <v>922</v>
      </c>
      <c r="B64" s="398" t="s">
        <v>312</v>
      </c>
      <c r="C64" s="398" t="s">
        <v>313</v>
      </c>
      <c r="D64" s="399">
        <v>45295</v>
      </c>
      <c r="E64" s="400">
        <v>60</v>
      </c>
      <c r="F64" s="397">
        <v>2754</v>
      </c>
      <c r="G64" s="166"/>
      <c r="H64" s="397">
        <v>10</v>
      </c>
      <c r="I64" s="312">
        <f t="shared" si="0"/>
        <v>58</v>
      </c>
      <c r="J64" s="6"/>
    </row>
    <row r="65" spans="1:10">
      <c r="A65" s="397">
        <v>502</v>
      </c>
      <c r="B65" s="398" t="s">
        <v>318</v>
      </c>
      <c r="C65" s="398" t="s">
        <v>56</v>
      </c>
      <c r="D65" s="399">
        <v>45234</v>
      </c>
      <c r="E65" s="400">
        <v>60</v>
      </c>
      <c r="F65" s="397">
        <v>9482</v>
      </c>
      <c r="G65" s="166"/>
      <c r="H65" s="397">
        <v>3</v>
      </c>
      <c r="I65" s="312">
        <f t="shared" si="0"/>
        <v>59</v>
      </c>
      <c r="J65" s="6"/>
    </row>
    <row r="66" spans="1:10">
      <c r="A66" s="312">
        <v>682</v>
      </c>
      <c r="B66" s="313" t="s">
        <v>58</v>
      </c>
      <c r="C66" s="313" t="s">
        <v>2261</v>
      </c>
      <c r="D66" s="158">
        <v>45327</v>
      </c>
      <c r="E66" s="396">
        <v>60</v>
      </c>
      <c r="F66" s="6">
        <v>3163</v>
      </c>
      <c r="G66" s="166"/>
      <c r="H66" s="475">
        <v>12</v>
      </c>
      <c r="I66" s="312">
        <f t="shared" si="0"/>
        <v>60</v>
      </c>
      <c r="J66" s="6"/>
    </row>
    <row r="67" spans="1:10">
      <c r="A67" s="397">
        <v>431</v>
      </c>
      <c r="B67" s="398" t="s">
        <v>327</v>
      </c>
      <c r="C67" s="398" t="s">
        <v>56</v>
      </c>
      <c r="D67" s="399">
        <v>45278</v>
      </c>
      <c r="E67" s="400">
        <v>60</v>
      </c>
      <c r="F67" s="397">
        <v>7546635</v>
      </c>
      <c r="G67" s="166"/>
      <c r="H67" s="397">
        <v>8</v>
      </c>
      <c r="I67" s="312">
        <f t="shared" si="0"/>
        <v>61</v>
      </c>
      <c r="J67" s="6" t="s">
        <v>1660</v>
      </c>
    </row>
    <row r="68" spans="1:10">
      <c r="A68" s="397">
        <v>954</v>
      </c>
      <c r="B68" s="398" t="s">
        <v>1831</v>
      </c>
      <c r="C68" s="398" t="s">
        <v>1650</v>
      </c>
      <c r="D68" s="399">
        <v>45295</v>
      </c>
      <c r="E68" s="400">
        <v>60</v>
      </c>
      <c r="F68" s="397">
        <v>390</v>
      </c>
      <c r="G68" s="166"/>
      <c r="H68" s="397">
        <v>10</v>
      </c>
      <c r="I68" s="312">
        <f t="shared" si="0"/>
        <v>62</v>
      </c>
      <c r="J68" s="6"/>
    </row>
    <row r="69" spans="1:10">
      <c r="A69" s="397">
        <v>780</v>
      </c>
      <c r="B69" s="398" t="s">
        <v>1375</v>
      </c>
      <c r="C69" s="398" t="s">
        <v>45</v>
      </c>
      <c r="D69" s="399">
        <v>45301</v>
      </c>
      <c r="E69" s="400">
        <v>60</v>
      </c>
      <c r="F69" s="397">
        <v>447</v>
      </c>
      <c r="G69" s="166"/>
      <c r="H69" s="397">
        <v>10</v>
      </c>
      <c r="I69" s="312">
        <f t="shared" si="0"/>
        <v>63</v>
      </c>
      <c r="J69" s="6"/>
    </row>
    <row r="70" spans="1:10">
      <c r="A70" s="397">
        <v>836</v>
      </c>
      <c r="B70" s="398" t="s">
        <v>335</v>
      </c>
      <c r="C70" s="398" t="s">
        <v>1642</v>
      </c>
      <c r="D70" s="399">
        <v>45299</v>
      </c>
      <c r="E70" s="400">
        <v>60</v>
      </c>
      <c r="F70" s="397">
        <v>1814</v>
      </c>
      <c r="G70" s="166"/>
      <c r="H70" s="397">
        <v>10</v>
      </c>
      <c r="I70" s="312">
        <f t="shared" si="0"/>
        <v>64</v>
      </c>
      <c r="J70" s="6"/>
    </row>
    <row r="71" spans="1:10" ht="15.5">
      <c r="A71" s="733">
        <v>1138</v>
      </c>
      <c r="B71" s="734" t="s">
        <v>3456</v>
      </c>
      <c r="C71" s="734" t="s">
        <v>529</v>
      </c>
      <c r="D71" s="399">
        <v>45530</v>
      </c>
      <c r="E71" s="400">
        <v>60</v>
      </c>
      <c r="F71" s="397">
        <v>3510</v>
      </c>
      <c r="G71" s="166"/>
      <c r="H71" s="397">
        <v>26</v>
      </c>
      <c r="I71" s="312">
        <f t="shared" si="0"/>
        <v>65</v>
      </c>
      <c r="J71" s="6"/>
    </row>
    <row r="72" spans="1:10">
      <c r="A72" s="397">
        <v>112</v>
      </c>
      <c r="B72" s="398" t="s">
        <v>1068</v>
      </c>
      <c r="C72" s="398" t="s">
        <v>13</v>
      </c>
      <c r="D72" s="399">
        <v>45212</v>
      </c>
      <c r="E72" s="400">
        <v>60</v>
      </c>
      <c r="F72" s="397">
        <v>4713</v>
      </c>
      <c r="G72" s="166"/>
      <c r="H72" s="397">
        <v>1</v>
      </c>
      <c r="I72" s="312">
        <f t="shared" si="0"/>
        <v>66</v>
      </c>
      <c r="J72" s="6"/>
    </row>
    <row r="73" spans="1:10">
      <c r="A73" s="397">
        <v>116</v>
      </c>
      <c r="B73" s="398" t="s">
        <v>342</v>
      </c>
      <c r="C73" s="398" t="s">
        <v>56</v>
      </c>
      <c r="D73" s="399">
        <v>45299</v>
      </c>
      <c r="E73" s="400">
        <v>60</v>
      </c>
      <c r="F73" s="397">
        <v>9554</v>
      </c>
      <c r="G73" s="166"/>
      <c r="H73" s="397">
        <v>10</v>
      </c>
      <c r="I73" s="312">
        <f t="shared" si="0"/>
        <v>67</v>
      </c>
      <c r="J73" s="6"/>
    </row>
    <row r="74" spans="1:10">
      <c r="A74" s="397">
        <v>748</v>
      </c>
      <c r="B74" s="398" t="s">
        <v>347</v>
      </c>
      <c r="C74" s="398" t="s">
        <v>756</v>
      </c>
      <c r="D74" s="399">
        <v>45286</v>
      </c>
      <c r="E74" s="400">
        <v>60</v>
      </c>
      <c r="F74" s="397">
        <v>1975</v>
      </c>
      <c r="G74" s="166"/>
      <c r="H74" s="397">
        <v>9</v>
      </c>
      <c r="I74" s="312">
        <f t="shared" si="0"/>
        <v>68</v>
      </c>
      <c r="J74" s="6"/>
    </row>
    <row r="75" spans="1:10">
      <c r="A75" s="397">
        <v>1099</v>
      </c>
      <c r="B75" s="398" t="s">
        <v>2251</v>
      </c>
      <c r="C75" s="398" t="s">
        <v>2250</v>
      </c>
      <c r="D75" s="399">
        <v>45302</v>
      </c>
      <c r="E75" s="400">
        <v>60</v>
      </c>
      <c r="F75" s="397">
        <v>530</v>
      </c>
      <c r="G75" s="166"/>
      <c r="H75" s="397">
        <v>10</v>
      </c>
      <c r="I75" s="312">
        <f t="shared" si="0"/>
        <v>69</v>
      </c>
      <c r="J75" s="6"/>
    </row>
    <row r="76" spans="1:10">
      <c r="A76" s="746">
        <v>1139</v>
      </c>
      <c r="B76" s="747" t="s">
        <v>3498</v>
      </c>
      <c r="C76" s="747" t="s">
        <v>56</v>
      </c>
      <c r="D76" s="743">
        <v>45545</v>
      </c>
      <c r="E76" s="748">
        <v>60</v>
      </c>
      <c r="F76" s="745">
        <v>2382</v>
      </c>
      <c r="G76" s="166"/>
      <c r="H76" s="397">
        <v>26</v>
      </c>
      <c r="I76" s="312">
        <f t="shared" ref="I76:I78" si="1">IF(A76=A75,I75,I75+1)</f>
        <v>70</v>
      </c>
      <c r="J76" s="6"/>
    </row>
    <row r="77" spans="1:10">
      <c r="A77" s="455">
        <v>802</v>
      </c>
      <c r="B77" s="457" t="s">
        <v>351</v>
      </c>
      <c r="C77" s="457" t="s">
        <v>352</v>
      </c>
      <c r="D77" s="158">
        <v>45304</v>
      </c>
      <c r="E77" s="396">
        <v>60</v>
      </c>
      <c r="F77" s="6">
        <v>995856</v>
      </c>
      <c r="G77" s="166"/>
      <c r="H77" s="397">
        <v>11</v>
      </c>
      <c r="I77" s="312">
        <f t="shared" si="1"/>
        <v>71</v>
      </c>
      <c r="J77" s="6"/>
    </row>
    <row r="78" spans="1:10">
      <c r="A78" s="397">
        <v>928</v>
      </c>
      <c r="B78" s="398" t="s">
        <v>2102</v>
      </c>
      <c r="C78" s="398" t="s">
        <v>352</v>
      </c>
      <c r="D78" s="399">
        <v>45209</v>
      </c>
      <c r="E78" s="400">
        <v>60</v>
      </c>
      <c r="F78" s="397">
        <v>106</v>
      </c>
      <c r="G78" s="166"/>
      <c r="H78" s="397">
        <v>1</v>
      </c>
      <c r="I78" s="312">
        <f t="shared" si="1"/>
        <v>72</v>
      </c>
      <c r="J78" s="6"/>
    </row>
    <row r="79" spans="1:10">
      <c r="A79" s="397">
        <v>976</v>
      </c>
      <c r="B79" s="398" t="s">
        <v>1691</v>
      </c>
      <c r="C79" s="398" t="s">
        <v>1650</v>
      </c>
      <c r="D79" s="399">
        <v>45299</v>
      </c>
      <c r="E79" s="400">
        <v>60</v>
      </c>
      <c r="F79" s="397">
        <v>469</v>
      </c>
      <c r="G79" s="166"/>
      <c r="H79" s="397">
        <v>10</v>
      </c>
      <c r="I79" s="312">
        <f t="shared" ref="I79:I143" si="2">IF(A79=A78,I78,I78+1)</f>
        <v>73</v>
      </c>
      <c r="J79" s="6" t="s">
        <v>1660</v>
      </c>
    </row>
    <row r="80" spans="1:10">
      <c r="A80" s="397">
        <v>920</v>
      </c>
      <c r="B80" s="398" t="s">
        <v>361</v>
      </c>
      <c r="C80" s="398" t="s">
        <v>362</v>
      </c>
      <c r="D80" s="399">
        <v>45275</v>
      </c>
      <c r="E80" s="400">
        <v>60</v>
      </c>
      <c r="F80" s="397">
        <v>7556</v>
      </c>
      <c r="G80" s="166"/>
      <c r="H80" s="397">
        <v>7</v>
      </c>
      <c r="I80" s="312">
        <f t="shared" si="2"/>
        <v>74</v>
      </c>
      <c r="J80" s="6"/>
    </row>
    <row r="81" spans="1:10">
      <c r="A81" s="397">
        <v>979</v>
      </c>
      <c r="B81" s="398" t="s">
        <v>1371</v>
      </c>
      <c r="C81" s="398" t="s">
        <v>707</v>
      </c>
      <c r="D81" s="399">
        <v>45244</v>
      </c>
      <c r="E81" s="400">
        <v>60</v>
      </c>
      <c r="F81" s="397">
        <v>1516</v>
      </c>
      <c r="G81" s="166"/>
      <c r="H81" s="397">
        <v>4</v>
      </c>
      <c r="I81" s="312">
        <f t="shared" si="2"/>
        <v>75</v>
      </c>
      <c r="J81" s="6"/>
    </row>
    <row r="82" spans="1:10">
      <c r="A82" s="397">
        <v>1082</v>
      </c>
      <c r="B82" s="398" t="s">
        <v>2039</v>
      </c>
      <c r="C82" s="398" t="s">
        <v>64</v>
      </c>
      <c r="D82" s="399">
        <v>45231</v>
      </c>
      <c r="E82" s="400">
        <v>60</v>
      </c>
      <c r="F82" s="397">
        <v>5328</v>
      </c>
      <c r="G82" s="166"/>
      <c r="H82" s="397">
        <v>3</v>
      </c>
      <c r="I82" s="312">
        <f t="shared" si="2"/>
        <v>76</v>
      </c>
      <c r="J82" s="6"/>
    </row>
    <row r="83" spans="1:10">
      <c r="A83" s="397">
        <v>120</v>
      </c>
      <c r="B83" s="398" t="s">
        <v>369</v>
      </c>
      <c r="C83" s="398" t="s">
        <v>56</v>
      </c>
      <c r="D83" s="399">
        <v>45247</v>
      </c>
      <c r="E83" s="400">
        <v>60</v>
      </c>
      <c r="F83" s="397">
        <v>2612</v>
      </c>
      <c r="G83" s="166"/>
      <c r="H83" s="397">
        <v>4</v>
      </c>
      <c r="I83" s="312">
        <f t="shared" si="2"/>
        <v>77</v>
      </c>
      <c r="J83" s="6" t="s">
        <v>1660</v>
      </c>
    </row>
    <row r="84" spans="1:10">
      <c r="A84" s="397">
        <v>1102</v>
      </c>
      <c r="B84" s="398" t="s">
        <v>2290</v>
      </c>
      <c r="C84" s="398" t="s">
        <v>502</v>
      </c>
      <c r="D84" s="399">
        <v>45249</v>
      </c>
      <c r="E84" s="400">
        <v>60</v>
      </c>
      <c r="F84" s="397">
        <v>3282</v>
      </c>
      <c r="G84" s="166"/>
      <c r="H84" s="397">
        <v>6</v>
      </c>
      <c r="I84" s="312">
        <f t="shared" si="2"/>
        <v>78</v>
      </c>
      <c r="J84" s="6"/>
    </row>
    <row r="85" spans="1:10">
      <c r="A85" s="397">
        <v>820</v>
      </c>
      <c r="B85" s="398" t="s">
        <v>381</v>
      </c>
      <c r="C85" s="398" t="s">
        <v>382</v>
      </c>
      <c r="D85" s="399">
        <v>45286</v>
      </c>
      <c r="E85" s="400">
        <v>60</v>
      </c>
      <c r="F85" s="397">
        <v>996026</v>
      </c>
      <c r="G85" s="166"/>
      <c r="H85" s="397">
        <v>9</v>
      </c>
      <c r="I85" s="312">
        <f t="shared" si="2"/>
        <v>79</v>
      </c>
      <c r="J85" s="6"/>
    </row>
    <row r="86" spans="1:10">
      <c r="A86" s="312">
        <v>983</v>
      </c>
      <c r="B86" s="313" t="s">
        <v>1309</v>
      </c>
      <c r="C86" s="313" t="s">
        <v>56</v>
      </c>
      <c r="D86" s="158">
        <v>45329</v>
      </c>
      <c r="E86" s="396">
        <v>60</v>
      </c>
      <c r="F86" s="6">
        <v>5173</v>
      </c>
      <c r="G86" s="166"/>
      <c r="H86" s="475">
        <v>12</v>
      </c>
      <c r="I86" s="312">
        <f t="shared" si="2"/>
        <v>80</v>
      </c>
      <c r="J86" s="6"/>
    </row>
    <row r="87" spans="1:10">
      <c r="A87" s="397">
        <v>538</v>
      </c>
      <c r="B87" s="398" t="s">
        <v>386</v>
      </c>
      <c r="C87" s="398" t="s">
        <v>56</v>
      </c>
      <c r="D87" s="399">
        <v>45246</v>
      </c>
      <c r="E87" s="400">
        <v>60</v>
      </c>
      <c r="F87" s="397">
        <v>670</v>
      </c>
      <c r="G87" s="166"/>
      <c r="H87" s="397">
        <v>4</v>
      </c>
      <c r="I87" s="312">
        <f t="shared" si="2"/>
        <v>81</v>
      </c>
      <c r="J87" s="6"/>
    </row>
    <row r="88" spans="1:10" s="313" customFormat="1">
      <c r="A88" s="397">
        <v>1071</v>
      </c>
      <c r="B88" s="398" t="s">
        <v>1749</v>
      </c>
      <c r="C88" s="398" t="s">
        <v>56</v>
      </c>
      <c r="D88" s="399">
        <v>45282</v>
      </c>
      <c r="E88" s="400">
        <v>60</v>
      </c>
      <c r="F88" s="397">
        <v>227</v>
      </c>
      <c r="G88" s="166"/>
      <c r="H88" s="397">
        <v>8</v>
      </c>
      <c r="I88" s="312">
        <f t="shared" si="2"/>
        <v>82</v>
      </c>
      <c r="J88" s="312"/>
    </row>
    <row r="89" spans="1:10" s="313" customFormat="1">
      <c r="A89" s="454">
        <v>997</v>
      </c>
      <c r="B89" s="456" t="s">
        <v>1569</v>
      </c>
      <c r="C89" s="456" t="s">
        <v>146</v>
      </c>
      <c r="D89" s="158">
        <v>45346</v>
      </c>
      <c r="E89" s="396">
        <v>60</v>
      </c>
      <c r="F89" s="6">
        <v>6181</v>
      </c>
      <c r="G89" s="166"/>
      <c r="H89" s="397">
        <v>13</v>
      </c>
      <c r="I89" s="312">
        <f t="shared" si="2"/>
        <v>83</v>
      </c>
      <c r="J89" s="312"/>
    </row>
    <row r="90" spans="1:10" s="313" customFormat="1">
      <c r="A90" s="397">
        <v>137</v>
      </c>
      <c r="B90" s="398" t="s">
        <v>390</v>
      </c>
      <c r="C90" s="398" t="s">
        <v>45</v>
      </c>
      <c r="D90" s="399">
        <v>45206</v>
      </c>
      <c r="E90" s="400">
        <v>60</v>
      </c>
      <c r="F90" s="397">
        <v>2400</v>
      </c>
      <c r="G90" s="166"/>
      <c r="H90" s="397">
        <v>1</v>
      </c>
      <c r="I90" s="312">
        <f t="shared" si="2"/>
        <v>84</v>
      </c>
      <c r="J90" s="312"/>
    </row>
    <row r="91" spans="1:10">
      <c r="A91" s="6">
        <v>1042</v>
      </c>
      <c r="B91" t="s">
        <v>396</v>
      </c>
      <c r="C91" t="s">
        <v>598</v>
      </c>
      <c r="D91" s="158">
        <v>45337</v>
      </c>
      <c r="E91" s="480">
        <v>30</v>
      </c>
      <c r="F91" s="6">
        <v>4567</v>
      </c>
      <c r="G91" s="485" t="s">
        <v>1751</v>
      </c>
      <c r="H91" s="473">
        <v>12</v>
      </c>
      <c r="I91" s="312">
        <f t="shared" si="2"/>
        <v>85</v>
      </c>
      <c r="J91" s="6" t="s">
        <v>1660</v>
      </c>
    </row>
    <row r="92" spans="1:10">
      <c r="A92" s="397">
        <v>648</v>
      </c>
      <c r="B92" s="398" t="s">
        <v>397</v>
      </c>
      <c r="C92" s="398" t="s">
        <v>756</v>
      </c>
      <c r="D92" s="399">
        <v>45303</v>
      </c>
      <c r="E92" s="400">
        <v>60</v>
      </c>
      <c r="F92" s="397" t="s">
        <v>1648</v>
      </c>
      <c r="G92" s="166"/>
      <c r="H92" s="397">
        <v>10</v>
      </c>
      <c r="I92" s="312">
        <f t="shared" si="2"/>
        <v>86</v>
      </c>
      <c r="J92" s="6"/>
    </row>
    <row r="93" spans="1:10">
      <c r="A93" s="397">
        <v>964</v>
      </c>
      <c r="B93" s="398" t="s">
        <v>408</v>
      </c>
      <c r="C93" s="398" t="s">
        <v>64</v>
      </c>
      <c r="D93" s="399">
        <v>45299</v>
      </c>
      <c r="E93" s="400">
        <v>60</v>
      </c>
      <c r="F93" s="397">
        <v>6579</v>
      </c>
      <c r="G93" s="166"/>
      <c r="H93" s="397">
        <v>10</v>
      </c>
      <c r="I93" s="312">
        <f t="shared" si="2"/>
        <v>87</v>
      </c>
      <c r="J93" s="6"/>
    </row>
    <row r="94" spans="1:10">
      <c r="A94" s="397">
        <v>1003</v>
      </c>
      <c r="B94" s="398" t="s">
        <v>1549</v>
      </c>
      <c r="C94" s="398" t="s">
        <v>144</v>
      </c>
      <c r="D94" s="399">
        <v>45209</v>
      </c>
      <c r="E94" s="400">
        <v>60</v>
      </c>
      <c r="F94" s="397">
        <v>1478</v>
      </c>
      <c r="G94" s="166"/>
      <c r="H94" s="397">
        <v>1</v>
      </c>
      <c r="I94" s="312">
        <f t="shared" si="2"/>
        <v>88</v>
      </c>
      <c r="J94" s="6"/>
    </row>
    <row r="95" spans="1:10">
      <c r="A95" s="312">
        <v>1072</v>
      </c>
      <c r="B95" s="313" t="s">
        <v>2018</v>
      </c>
      <c r="C95" s="313" t="s">
        <v>2019</v>
      </c>
      <c r="D95" s="158">
        <v>45327</v>
      </c>
      <c r="E95" s="396">
        <v>60</v>
      </c>
      <c r="F95" s="6">
        <v>220</v>
      </c>
      <c r="G95" s="166"/>
      <c r="H95" s="475">
        <v>12</v>
      </c>
      <c r="I95" s="312">
        <f t="shared" si="2"/>
        <v>89</v>
      </c>
      <c r="J95" s="6"/>
    </row>
    <row r="96" spans="1:10">
      <c r="A96" s="397">
        <v>886</v>
      </c>
      <c r="B96" s="398" t="s">
        <v>417</v>
      </c>
      <c r="C96" s="398" t="s">
        <v>418</v>
      </c>
      <c r="D96" s="399">
        <v>45275</v>
      </c>
      <c r="E96" s="400">
        <v>60</v>
      </c>
      <c r="F96" s="397">
        <v>1999</v>
      </c>
      <c r="G96" s="166"/>
      <c r="H96" s="397">
        <v>7</v>
      </c>
      <c r="I96" s="312">
        <f t="shared" si="2"/>
        <v>90</v>
      </c>
      <c r="J96" s="6"/>
    </row>
    <row r="97" spans="1:10">
      <c r="A97" s="397">
        <v>463</v>
      </c>
      <c r="B97" s="398" t="s">
        <v>426</v>
      </c>
      <c r="C97" s="398" t="s">
        <v>1417</v>
      </c>
      <c r="D97" s="399">
        <v>45251</v>
      </c>
      <c r="E97" s="400">
        <v>60</v>
      </c>
      <c r="F97" s="397">
        <v>2330</v>
      </c>
      <c r="G97" s="166"/>
      <c r="H97" s="397">
        <v>6</v>
      </c>
      <c r="I97" s="312">
        <f t="shared" si="2"/>
        <v>91</v>
      </c>
      <c r="J97" s="6"/>
    </row>
    <row r="98" spans="1:10">
      <c r="A98" s="397">
        <v>1013</v>
      </c>
      <c r="B98" s="398" t="s">
        <v>1241</v>
      </c>
      <c r="C98" s="398" t="s">
        <v>2043</v>
      </c>
      <c r="D98" s="399">
        <v>45240</v>
      </c>
      <c r="E98" s="400">
        <v>60</v>
      </c>
      <c r="F98" s="397">
        <v>173</v>
      </c>
      <c r="G98" s="166"/>
      <c r="H98" s="397">
        <v>3</v>
      </c>
      <c r="I98" s="312">
        <f t="shared" si="2"/>
        <v>92</v>
      </c>
      <c r="J98" s="6"/>
    </row>
    <row r="99" spans="1:10">
      <c r="A99" s="65">
        <v>1133</v>
      </c>
      <c r="B99" s="516" t="s">
        <v>3443</v>
      </c>
      <c r="C99" s="516" t="s">
        <v>202</v>
      </c>
      <c r="D99" s="502">
        <v>45485</v>
      </c>
      <c r="E99" s="503">
        <v>60</v>
      </c>
      <c r="F99" s="62">
        <v>1090</v>
      </c>
      <c r="G99" s="166"/>
      <c r="H99" s="397">
        <v>22</v>
      </c>
      <c r="I99" s="312">
        <f t="shared" si="2"/>
        <v>93</v>
      </c>
      <c r="J99" s="6"/>
    </row>
    <row r="100" spans="1:10">
      <c r="A100" s="312">
        <v>1075</v>
      </c>
      <c r="B100" s="313" t="s">
        <v>2016</v>
      </c>
      <c r="C100" s="313" t="s">
        <v>1649</v>
      </c>
      <c r="D100" s="158">
        <v>45308</v>
      </c>
      <c r="E100" s="396">
        <v>60</v>
      </c>
      <c r="F100" s="6">
        <v>3325</v>
      </c>
      <c r="G100" s="166"/>
      <c r="H100" s="397">
        <v>11</v>
      </c>
      <c r="I100" s="312">
        <f t="shared" si="2"/>
        <v>94</v>
      </c>
      <c r="J100" s="6"/>
    </row>
    <row r="101" spans="1:10">
      <c r="A101" s="397">
        <v>151</v>
      </c>
      <c r="B101" s="398" t="s">
        <v>436</v>
      </c>
      <c r="C101" s="398" t="s">
        <v>202</v>
      </c>
      <c r="D101" s="399">
        <v>45271</v>
      </c>
      <c r="E101" s="400">
        <v>60</v>
      </c>
      <c r="F101" s="397">
        <v>2014</v>
      </c>
      <c r="G101" s="166"/>
      <c r="H101" s="397">
        <v>7</v>
      </c>
      <c r="I101" s="312">
        <f t="shared" si="2"/>
        <v>95</v>
      </c>
      <c r="J101" s="6"/>
    </row>
    <row r="102" spans="1:10">
      <c r="A102" s="312">
        <v>154</v>
      </c>
      <c r="B102" s="313" t="s">
        <v>442</v>
      </c>
      <c r="C102" s="313" t="s">
        <v>529</v>
      </c>
      <c r="D102" s="158">
        <v>45311</v>
      </c>
      <c r="E102" s="396">
        <v>60</v>
      </c>
      <c r="F102" s="6">
        <v>2311</v>
      </c>
      <c r="G102" s="166"/>
      <c r="H102" s="397">
        <v>11</v>
      </c>
      <c r="I102" s="312">
        <f t="shared" si="2"/>
        <v>96</v>
      </c>
      <c r="J102" s="6"/>
    </row>
    <row r="103" spans="1:10">
      <c r="A103" s="397">
        <v>938</v>
      </c>
      <c r="B103" s="398" t="s">
        <v>446</v>
      </c>
      <c r="C103" s="398" t="s">
        <v>56</v>
      </c>
      <c r="D103" s="399">
        <v>45273</v>
      </c>
      <c r="E103" s="400">
        <v>60</v>
      </c>
      <c r="F103" s="397">
        <v>1693</v>
      </c>
      <c r="G103" s="166"/>
      <c r="H103" s="397">
        <v>7</v>
      </c>
      <c r="I103" s="312">
        <f t="shared" si="2"/>
        <v>97</v>
      </c>
      <c r="J103" s="6"/>
    </row>
    <row r="104" spans="1:10">
      <c r="A104" s="397">
        <v>677</v>
      </c>
      <c r="B104" s="398" t="s">
        <v>450</v>
      </c>
      <c r="C104" s="398" t="s">
        <v>451</v>
      </c>
      <c r="D104" s="399">
        <v>45282</v>
      </c>
      <c r="E104" s="400">
        <v>60</v>
      </c>
      <c r="F104" s="397">
        <v>4706</v>
      </c>
      <c r="G104" s="166"/>
      <c r="H104" s="397">
        <v>8</v>
      </c>
      <c r="I104" s="312">
        <f t="shared" si="2"/>
        <v>98</v>
      </c>
      <c r="J104" s="6"/>
    </row>
    <row r="105" spans="1:10">
      <c r="A105" s="397">
        <v>947</v>
      </c>
      <c r="B105" s="398" t="s">
        <v>456</v>
      </c>
      <c r="C105" s="398" t="s">
        <v>603</v>
      </c>
      <c r="D105" s="399">
        <v>45282</v>
      </c>
      <c r="E105" s="400">
        <v>60</v>
      </c>
      <c r="F105" s="397">
        <v>5084</v>
      </c>
      <c r="G105" s="166"/>
      <c r="H105" s="397">
        <v>8</v>
      </c>
      <c r="I105" s="312">
        <f t="shared" si="2"/>
        <v>99</v>
      </c>
      <c r="J105" s="6"/>
    </row>
    <row r="106" spans="1:10">
      <c r="A106" s="397">
        <v>795</v>
      </c>
      <c r="B106" s="398" t="s">
        <v>461</v>
      </c>
      <c r="C106" s="398" t="s">
        <v>2095</v>
      </c>
      <c r="D106" s="399">
        <v>45270</v>
      </c>
      <c r="E106" s="400">
        <v>60</v>
      </c>
      <c r="F106" s="397">
        <v>1897</v>
      </c>
      <c r="G106" s="166"/>
      <c r="H106" s="397">
        <v>6</v>
      </c>
      <c r="I106" s="312">
        <f t="shared" si="2"/>
        <v>100</v>
      </c>
      <c r="J106" s="6"/>
    </row>
    <row r="107" spans="1:10" ht="15" thickBot="1">
      <c r="A107" s="618">
        <v>156</v>
      </c>
      <c r="B107" s="18" t="s">
        <v>467</v>
      </c>
      <c r="C107" s="18" t="s">
        <v>13</v>
      </c>
      <c r="D107" s="158">
        <v>45344</v>
      </c>
      <c r="E107" s="396">
        <v>60</v>
      </c>
      <c r="F107" s="6">
        <v>1535</v>
      </c>
      <c r="G107" s="166"/>
      <c r="H107" s="397">
        <v>13</v>
      </c>
      <c r="I107" s="312">
        <f t="shared" si="2"/>
        <v>101</v>
      </c>
      <c r="J107" s="6"/>
    </row>
    <row r="108" spans="1:10">
      <c r="A108" s="397">
        <v>1010</v>
      </c>
      <c r="B108" s="398" t="s">
        <v>1289</v>
      </c>
      <c r="C108" s="398" t="s">
        <v>56</v>
      </c>
      <c r="D108" s="399">
        <v>45271</v>
      </c>
      <c r="E108" s="400">
        <v>60</v>
      </c>
      <c r="F108" s="397">
        <v>3540</v>
      </c>
      <c r="G108" s="166"/>
      <c r="H108" s="397">
        <v>7</v>
      </c>
      <c r="I108" s="312">
        <f t="shared" si="2"/>
        <v>102</v>
      </c>
      <c r="J108" s="6" t="s">
        <v>1660</v>
      </c>
    </row>
    <row r="109" spans="1:10">
      <c r="A109" s="397">
        <v>854</v>
      </c>
      <c r="B109" s="398" t="s">
        <v>479</v>
      </c>
      <c r="C109" s="398" t="s">
        <v>56</v>
      </c>
      <c r="D109" s="399">
        <v>45275</v>
      </c>
      <c r="E109" s="400">
        <v>60</v>
      </c>
      <c r="F109" s="397">
        <v>4341</v>
      </c>
      <c r="G109" s="166"/>
      <c r="H109" s="397">
        <v>7</v>
      </c>
      <c r="I109" s="312">
        <f t="shared" si="2"/>
        <v>103</v>
      </c>
      <c r="J109" s="6"/>
    </row>
    <row r="110" spans="1:10">
      <c r="A110" s="6">
        <v>166</v>
      </c>
      <c r="B110" t="s">
        <v>482</v>
      </c>
      <c r="C110" t="s">
        <v>771</v>
      </c>
      <c r="D110" s="158">
        <v>45300</v>
      </c>
      <c r="E110" s="396">
        <v>60</v>
      </c>
      <c r="F110" s="6">
        <v>877</v>
      </c>
      <c r="G110" s="166"/>
      <c r="H110" s="397">
        <v>10</v>
      </c>
      <c r="I110" s="312">
        <f t="shared" si="2"/>
        <v>104</v>
      </c>
      <c r="J110" s="6"/>
    </row>
    <row r="111" spans="1:10">
      <c r="A111" s="65">
        <v>1135</v>
      </c>
      <c r="B111" s="516" t="s">
        <v>3449</v>
      </c>
      <c r="C111" s="516" t="s">
        <v>710</v>
      </c>
      <c r="D111" s="502">
        <v>45523</v>
      </c>
      <c r="E111" s="503">
        <v>60</v>
      </c>
      <c r="F111" s="62">
        <v>6273</v>
      </c>
      <c r="G111" s="166"/>
      <c r="H111" s="731">
        <v>24</v>
      </c>
      <c r="I111" s="312">
        <f t="shared" si="2"/>
        <v>105</v>
      </c>
      <c r="J111" s="6"/>
    </row>
    <row r="112" spans="1:10">
      <c r="A112" s="397">
        <v>1047</v>
      </c>
      <c r="B112" s="398" t="s">
        <v>1639</v>
      </c>
      <c r="C112" s="398" t="s">
        <v>19</v>
      </c>
      <c r="D112" s="399">
        <v>45232</v>
      </c>
      <c r="E112" s="400">
        <v>60</v>
      </c>
      <c r="F112" s="397">
        <v>7755</v>
      </c>
      <c r="G112" s="166"/>
      <c r="H112" s="397">
        <v>3</v>
      </c>
      <c r="I112" s="312">
        <f t="shared" si="2"/>
        <v>106</v>
      </c>
      <c r="J112" s="6"/>
    </row>
    <row r="113" spans="1:10">
      <c r="A113" s="397">
        <v>1096</v>
      </c>
      <c r="B113" s="398" t="s">
        <v>2223</v>
      </c>
      <c r="C113" s="398" t="s">
        <v>91</v>
      </c>
      <c r="D113" s="399">
        <v>45274</v>
      </c>
      <c r="E113" s="400">
        <v>60</v>
      </c>
      <c r="F113" s="397">
        <v>2490</v>
      </c>
      <c r="G113" s="166"/>
      <c r="H113" s="397">
        <v>7</v>
      </c>
      <c r="I113" s="312">
        <f t="shared" si="2"/>
        <v>107</v>
      </c>
      <c r="J113" s="6"/>
    </row>
    <row r="114" spans="1:10">
      <c r="A114" s="397">
        <v>903</v>
      </c>
      <c r="B114" s="398" t="s">
        <v>493</v>
      </c>
      <c r="C114" s="398" t="s">
        <v>494</v>
      </c>
      <c r="D114" s="399">
        <v>45209</v>
      </c>
      <c r="E114" s="400">
        <v>60</v>
      </c>
      <c r="F114" s="397">
        <v>2150</v>
      </c>
      <c r="G114" s="166"/>
      <c r="H114" s="397">
        <v>1</v>
      </c>
      <c r="I114" s="312">
        <f t="shared" si="2"/>
        <v>108</v>
      </c>
      <c r="J114" s="6"/>
    </row>
    <row r="115" spans="1:10">
      <c r="A115" s="397">
        <v>940</v>
      </c>
      <c r="B115" s="398" t="s">
        <v>498</v>
      </c>
      <c r="C115" s="398" t="s">
        <v>56</v>
      </c>
      <c r="D115" s="399">
        <v>45286</v>
      </c>
      <c r="E115" s="400">
        <v>60</v>
      </c>
      <c r="F115" s="397">
        <v>8005</v>
      </c>
      <c r="G115" s="166"/>
      <c r="H115" s="397">
        <v>9</v>
      </c>
      <c r="I115" s="312">
        <f t="shared" si="2"/>
        <v>109</v>
      </c>
      <c r="J115" s="6" t="s">
        <v>1660</v>
      </c>
    </row>
    <row r="116" spans="1:10">
      <c r="A116" s="397">
        <v>405</v>
      </c>
      <c r="B116" s="398" t="s">
        <v>505</v>
      </c>
      <c r="C116" s="398" t="s">
        <v>144</v>
      </c>
      <c r="D116" s="399">
        <v>45273</v>
      </c>
      <c r="E116" s="400">
        <v>60</v>
      </c>
      <c r="F116" s="397">
        <v>1058</v>
      </c>
      <c r="G116" s="166"/>
      <c r="H116" s="397">
        <v>7</v>
      </c>
      <c r="I116" s="312">
        <f t="shared" si="2"/>
        <v>110</v>
      </c>
      <c r="J116" s="6"/>
    </row>
    <row r="117" spans="1:10">
      <c r="A117" s="397">
        <v>1067</v>
      </c>
      <c r="B117" s="398" t="s">
        <v>1746</v>
      </c>
      <c r="C117" s="398" t="s">
        <v>13</v>
      </c>
      <c r="D117" s="399">
        <v>45273</v>
      </c>
      <c r="E117" s="400">
        <v>60</v>
      </c>
      <c r="F117" s="397">
        <v>705</v>
      </c>
      <c r="G117" s="166"/>
      <c r="H117" s="397">
        <v>7</v>
      </c>
      <c r="I117" s="312">
        <f t="shared" si="2"/>
        <v>111</v>
      </c>
      <c r="J117" s="6"/>
    </row>
    <row r="118" spans="1:10">
      <c r="A118" s="397">
        <v>1115</v>
      </c>
      <c r="B118" s="398" t="s">
        <v>2640</v>
      </c>
      <c r="C118" s="398" t="s">
        <v>879</v>
      </c>
      <c r="D118" s="399">
        <v>45248</v>
      </c>
      <c r="E118" s="400">
        <v>60</v>
      </c>
      <c r="F118" s="397">
        <v>12339</v>
      </c>
      <c r="G118" s="166"/>
      <c r="H118" s="397">
        <v>5</v>
      </c>
      <c r="I118" s="312">
        <f t="shared" si="2"/>
        <v>112</v>
      </c>
      <c r="J118" s="6" t="s">
        <v>1660</v>
      </c>
    </row>
    <row r="119" spans="1:10">
      <c r="A119" s="312">
        <v>1021</v>
      </c>
      <c r="B119" s="313" t="s">
        <v>1271</v>
      </c>
      <c r="C119" s="313" t="s">
        <v>1039</v>
      </c>
      <c r="D119" s="158">
        <v>45315</v>
      </c>
      <c r="E119" s="396">
        <v>60</v>
      </c>
      <c r="F119" s="6">
        <v>8839</v>
      </c>
      <c r="G119" s="166"/>
      <c r="H119" s="397">
        <v>11</v>
      </c>
      <c r="I119" s="312">
        <f t="shared" si="2"/>
        <v>113</v>
      </c>
      <c r="J119" s="6"/>
    </row>
    <row r="120" spans="1:10">
      <c r="A120" s="397">
        <v>740</v>
      </c>
      <c r="B120" s="398" t="s">
        <v>313</v>
      </c>
      <c r="C120" s="398" t="s">
        <v>879</v>
      </c>
      <c r="D120" s="399">
        <v>45275</v>
      </c>
      <c r="E120" s="400">
        <v>60</v>
      </c>
      <c r="F120" s="397">
        <v>216</v>
      </c>
      <c r="G120" s="166"/>
      <c r="H120" s="397">
        <v>7</v>
      </c>
      <c r="I120" s="312">
        <f t="shared" si="2"/>
        <v>114</v>
      </c>
      <c r="J120" s="6"/>
    </row>
    <row r="121" spans="1:10">
      <c r="A121" s="312">
        <v>1068</v>
      </c>
      <c r="B121" s="313" t="s">
        <v>1747</v>
      </c>
      <c r="C121" s="313" t="s">
        <v>64</v>
      </c>
      <c r="D121" s="158">
        <v>45350</v>
      </c>
      <c r="E121" s="396">
        <v>60</v>
      </c>
      <c r="F121" s="6">
        <v>278</v>
      </c>
      <c r="G121" s="166"/>
      <c r="H121" s="397">
        <v>13</v>
      </c>
      <c r="I121" s="312">
        <f t="shared" si="2"/>
        <v>115</v>
      </c>
      <c r="J121" s="6"/>
    </row>
    <row r="122" spans="1:10">
      <c r="A122" s="397">
        <v>1084</v>
      </c>
      <c r="B122" s="398" t="s">
        <v>2141</v>
      </c>
      <c r="C122" s="398" t="s">
        <v>2457</v>
      </c>
      <c r="D122" s="399">
        <v>45264</v>
      </c>
      <c r="E122" s="400">
        <v>60</v>
      </c>
      <c r="F122" s="397">
        <v>3230</v>
      </c>
      <c r="G122" s="397"/>
      <c r="H122" s="397">
        <v>6</v>
      </c>
      <c r="I122" s="312">
        <f t="shared" si="2"/>
        <v>116</v>
      </c>
      <c r="J122" s="6"/>
    </row>
    <row r="123" spans="1:10">
      <c r="A123" s="397">
        <v>186</v>
      </c>
      <c r="B123" s="398" t="s">
        <v>1740</v>
      </c>
      <c r="C123" s="398" t="s">
        <v>2335</v>
      </c>
      <c r="D123" s="399">
        <v>45278</v>
      </c>
      <c r="E123" s="400">
        <v>60</v>
      </c>
      <c r="F123" s="397">
        <v>4491</v>
      </c>
      <c r="G123" s="397"/>
      <c r="H123" s="397">
        <v>8</v>
      </c>
      <c r="I123" s="312">
        <f t="shared" si="2"/>
        <v>117</v>
      </c>
      <c r="J123" s="6"/>
    </row>
    <row r="124" spans="1:10">
      <c r="A124" s="485">
        <v>188</v>
      </c>
      <c r="B124" s="486" t="s">
        <v>522</v>
      </c>
      <c r="C124" s="486" t="s">
        <v>1417</v>
      </c>
      <c r="D124" s="399">
        <v>45288</v>
      </c>
      <c r="E124" s="400">
        <v>30</v>
      </c>
      <c r="F124" s="397">
        <v>3559</v>
      </c>
      <c r="G124" s="485" t="s">
        <v>1751</v>
      </c>
      <c r="H124" s="397">
        <v>9</v>
      </c>
      <c r="I124" s="312">
        <f t="shared" si="2"/>
        <v>118</v>
      </c>
      <c r="J124" s="6" t="s">
        <v>1660</v>
      </c>
    </row>
    <row r="125" spans="1:10">
      <c r="A125" s="65">
        <v>1127</v>
      </c>
      <c r="B125" s="501" t="s">
        <v>3003</v>
      </c>
      <c r="C125" s="501" t="s">
        <v>259</v>
      </c>
      <c r="D125" s="502">
        <v>45432</v>
      </c>
      <c r="E125" s="503">
        <v>60</v>
      </c>
      <c r="F125" s="62">
        <v>155</v>
      </c>
      <c r="G125" s="397"/>
      <c r="H125" s="397">
        <v>18</v>
      </c>
      <c r="I125" s="312">
        <f t="shared" si="2"/>
        <v>119</v>
      </c>
      <c r="J125" s="6"/>
    </row>
    <row r="126" spans="1:10">
      <c r="A126" s="454">
        <v>193</v>
      </c>
      <c r="B126" s="456" t="s">
        <v>540</v>
      </c>
      <c r="C126" s="456" t="s">
        <v>861</v>
      </c>
      <c r="D126" s="158">
        <v>45339</v>
      </c>
      <c r="E126" s="396">
        <v>60</v>
      </c>
      <c r="F126" s="6">
        <v>3424</v>
      </c>
      <c r="G126" s="166"/>
      <c r="H126" s="397">
        <v>13</v>
      </c>
      <c r="I126" s="312">
        <f t="shared" si="2"/>
        <v>120</v>
      </c>
      <c r="J126" s="6"/>
    </row>
    <row r="127" spans="1:10">
      <c r="A127" s="397">
        <v>1053</v>
      </c>
      <c r="B127" s="398" t="s">
        <v>1663</v>
      </c>
      <c r="C127" s="398" t="s">
        <v>1615</v>
      </c>
      <c r="D127" s="399">
        <v>45240</v>
      </c>
      <c r="E127" s="400">
        <v>60</v>
      </c>
      <c r="F127" s="397">
        <v>8758</v>
      </c>
      <c r="G127" s="166"/>
      <c r="H127" s="397">
        <v>3</v>
      </c>
      <c r="I127" s="312">
        <f t="shared" si="2"/>
        <v>121</v>
      </c>
      <c r="J127" s="6" t="s">
        <v>1660</v>
      </c>
    </row>
    <row r="128" spans="1:10">
      <c r="A128" s="397">
        <v>937</v>
      </c>
      <c r="B128" s="398" t="s">
        <v>551</v>
      </c>
      <c r="C128" s="398" t="s">
        <v>2040</v>
      </c>
      <c r="D128" s="399">
        <v>45266</v>
      </c>
      <c r="E128" s="400">
        <v>60</v>
      </c>
      <c r="F128" s="397">
        <v>1328</v>
      </c>
      <c r="G128" s="166"/>
      <c r="H128" s="397">
        <v>6</v>
      </c>
      <c r="I128" s="312">
        <f t="shared" si="2"/>
        <v>122</v>
      </c>
      <c r="J128" s="6"/>
    </row>
    <row r="129" spans="1:10">
      <c r="A129" s="634">
        <v>1130</v>
      </c>
      <c r="B129" s="516" t="s">
        <v>2252</v>
      </c>
      <c r="C129" s="516" t="s">
        <v>2253</v>
      </c>
      <c r="D129" s="502">
        <v>45441</v>
      </c>
      <c r="E129" s="503">
        <v>60</v>
      </c>
      <c r="F129" s="62">
        <v>2444</v>
      </c>
      <c r="G129" s="637" t="s">
        <v>3012</v>
      </c>
      <c r="H129" s="397">
        <v>18</v>
      </c>
      <c r="I129" s="312">
        <f t="shared" si="2"/>
        <v>123</v>
      </c>
      <c r="J129" s="6"/>
    </row>
    <row r="130" spans="1:10">
      <c r="A130" s="489">
        <v>741</v>
      </c>
      <c r="B130" s="490" t="s">
        <v>555</v>
      </c>
      <c r="C130" s="490" t="s">
        <v>313</v>
      </c>
      <c r="D130" s="399">
        <v>45286</v>
      </c>
      <c r="E130" s="400">
        <v>60</v>
      </c>
      <c r="F130" s="397">
        <v>962</v>
      </c>
      <c r="G130" s="166"/>
      <c r="H130" s="397">
        <v>9</v>
      </c>
      <c r="I130" s="312">
        <f t="shared" si="2"/>
        <v>124</v>
      </c>
      <c r="J130" s="6"/>
    </row>
    <row r="131" spans="1:10">
      <c r="A131" s="397">
        <v>791</v>
      </c>
      <c r="B131" s="398" t="s">
        <v>565</v>
      </c>
      <c r="C131" s="398" t="s">
        <v>58</v>
      </c>
      <c r="D131" s="399">
        <v>45295</v>
      </c>
      <c r="E131" s="400">
        <v>60</v>
      </c>
      <c r="F131" s="397">
        <v>626</v>
      </c>
      <c r="G131" s="166"/>
      <c r="H131" s="397">
        <v>10</v>
      </c>
      <c r="I131" s="312">
        <f t="shared" si="2"/>
        <v>125</v>
      </c>
      <c r="J131" s="6"/>
    </row>
    <row r="132" spans="1:10">
      <c r="A132" s="397">
        <v>198</v>
      </c>
      <c r="B132" s="398" t="s">
        <v>570</v>
      </c>
      <c r="C132" s="398" t="s">
        <v>571</v>
      </c>
      <c r="D132" s="399">
        <v>45264</v>
      </c>
      <c r="E132" s="400">
        <v>60</v>
      </c>
      <c r="F132" s="397">
        <v>2067</v>
      </c>
      <c r="G132" s="166"/>
      <c r="H132" s="397">
        <v>6</v>
      </c>
      <c r="I132" s="312">
        <f t="shared" si="2"/>
        <v>126</v>
      </c>
      <c r="J132" s="6" t="s">
        <v>1660</v>
      </c>
    </row>
    <row r="133" spans="1:10">
      <c r="A133" s="397">
        <v>951</v>
      </c>
      <c r="B133" s="398" t="s">
        <v>581</v>
      </c>
      <c r="C133" s="398" t="s">
        <v>179</v>
      </c>
      <c r="D133" s="399">
        <v>45206</v>
      </c>
      <c r="E133" s="400">
        <v>60</v>
      </c>
      <c r="F133" s="397">
        <v>6786</v>
      </c>
      <c r="G133" s="166"/>
      <c r="H133" s="397">
        <v>1</v>
      </c>
      <c r="I133" s="312">
        <f t="shared" si="2"/>
        <v>127</v>
      </c>
      <c r="J133" s="6" t="s">
        <v>1660</v>
      </c>
    </row>
    <row r="134" spans="1:10">
      <c r="A134" s="397">
        <v>1107</v>
      </c>
      <c r="B134" s="398" t="s">
        <v>585</v>
      </c>
      <c r="C134" s="398" t="s">
        <v>98</v>
      </c>
      <c r="D134" s="399">
        <v>45266</v>
      </c>
      <c r="E134" s="400">
        <v>60</v>
      </c>
      <c r="F134" s="397">
        <v>12478</v>
      </c>
      <c r="G134" s="166"/>
      <c r="H134" s="401">
        <v>6</v>
      </c>
      <c r="I134" s="312">
        <f t="shared" si="2"/>
        <v>128</v>
      </c>
      <c r="J134" s="6"/>
    </row>
    <row r="135" spans="1:10">
      <c r="A135" s="312">
        <v>3</v>
      </c>
      <c r="B135" s="313" t="s">
        <v>586</v>
      </c>
      <c r="C135" s="313" t="s">
        <v>577</v>
      </c>
      <c r="D135" s="158">
        <v>45339</v>
      </c>
      <c r="E135" s="396">
        <v>60</v>
      </c>
      <c r="F135" s="6">
        <v>8043</v>
      </c>
      <c r="G135" s="166"/>
      <c r="H135" s="397">
        <v>13</v>
      </c>
      <c r="I135" s="312">
        <f t="shared" si="2"/>
        <v>129</v>
      </c>
      <c r="J135" s="6"/>
    </row>
    <row r="136" spans="1:10">
      <c r="A136" s="397">
        <v>426</v>
      </c>
      <c r="B136" s="398" t="s">
        <v>591</v>
      </c>
      <c r="C136" s="398" t="s">
        <v>91</v>
      </c>
      <c r="D136" s="399">
        <v>45266</v>
      </c>
      <c r="E136" s="400">
        <v>60</v>
      </c>
      <c r="F136" s="397">
        <v>4581</v>
      </c>
      <c r="G136" s="166"/>
      <c r="H136" s="397">
        <v>6</v>
      </c>
      <c r="I136" s="312">
        <f t="shared" si="2"/>
        <v>130</v>
      </c>
      <c r="J136" s="6"/>
    </row>
    <row r="137" spans="1:10">
      <c r="A137" s="397">
        <v>826</v>
      </c>
      <c r="B137" s="398" t="s">
        <v>594</v>
      </c>
      <c r="C137" s="398" t="s">
        <v>2040</v>
      </c>
      <c r="D137" s="399">
        <v>45273</v>
      </c>
      <c r="E137" s="400">
        <v>60</v>
      </c>
      <c r="F137" s="397">
        <v>123</v>
      </c>
      <c r="G137" s="166"/>
      <c r="H137" s="397">
        <v>7</v>
      </c>
      <c r="I137" s="312">
        <f t="shared" si="2"/>
        <v>131</v>
      </c>
      <c r="J137" s="6" t="s">
        <v>1660</v>
      </c>
    </row>
    <row r="138" spans="1:10">
      <c r="A138" s="312">
        <v>684</v>
      </c>
      <c r="B138" s="313" t="s">
        <v>602</v>
      </c>
      <c r="C138" s="313" t="s">
        <v>603</v>
      </c>
      <c r="D138" s="158">
        <v>45339</v>
      </c>
      <c r="E138" s="396">
        <v>60</v>
      </c>
      <c r="F138" s="6">
        <v>3246</v>
      </c>
      <c r="G138" s="166"/>
      <c r="H138" s="397">
        <v>13</v>
      </c>
      <c r="I138" s="312">
        <f t="shared" si="2"/>
        <v>132</v>
      </c>
      <c r="J138" s="6"/>
    </row>
    <row r="139" spans="1:10" ht="15" thickBot="1">
      <c r="A139" s="619">
        <v>848</v>
      </c>
      <c r="B139" s="620" t="s">
        <v>609</v>
      </c>
      <c r="C139" s="620" t="s">
        <v>547</v>
      </c>
      <c r="D139" s="158">
        <v>45339</v>
      </c>
      <c r="E139" s="396">
        <v>60</v>
      </c>
      <c r="F139" s="6">
        <v>777</v>
      </c>
      <c r="G139" s="166"/>
      <c r="H139" s="397">
        <v>13</v>
      </c>
      <c r="I139" s="312">
        <f t="shared" si="2"/>
        <v>133</v>
      </c>
      <c r="J139" s="6" t="s">
        <v>1660</v>
      </c>
    </row>
    <row r="140" spans="1:10">
      <c r="A140" s="397">
        <v>1019</v>
      </c>
      <c r="B140" s="398" t="s">
        <v>2681</v>
      </c>
      <c r="C140" s="398" t="s">
        <v>2041</v>
      </c>
      <c r="D140" s="399">
        <v>45250</v>
      </c>
      <c r="E140" s="400">
        <v>60</v>
      </c>
      <c r="F140" s="397">
        <v>178</v>
      </c>
      <c r="G140" s="166"/>
      <c r="H140" s="397">
        <v>6</v>
      </c>
      <c r="I140" s="312">
        <f t="shared" si="2"/>
        <v>134</v>
      </c>
      <c r="J140" s="6"/>
    </row>
    <row r="141" spans="1:10">
      <c r="A141" s="397">
        <v>564</v>
      </c>
      <c r="B141" s="398" t="s">
        <v>613</v>
      </c>
      <c r="C141" s="398" t="s">
        <v>56</v>
      </c>
      <c r="D141" s="399">
        <v>45217</v>
      </c>
      <c r="E141" s="400">
        <v>60</v>
      </c>
      <c r="F141" s="397">
        <v>1316</v>
      </c>
      <c r="G141" s="94"/>
      <c r="H141" s="397">
        <v>2</v>
      </c>
      <c r="I141" s="312">
        <f t="shared" si="2"/>
        <v>135</v>
      </c>
      <c r="J141" s="6"/>
    </row>
    <row r="142" spans="1:10">
      <c r="A142" s="397">
        <v>961</v>
      </c>
      <c r="B142" s="398" t="s">
        <v>617</v>
      </c>
      <c r="C142" s="398" t="s">
        <v>577</v>
      </c>
      <c r="D142" s="399">
        <v>45267</v>
      </c>
      <c r="E142" s="400">
        <v>60</v>
      </c>
      <c r="F142" s="397">
        <v>518</v>
      </c>
      <c r="G142" s="166"/>
      <c r="H142" s="397">
        <v>6</v>
      </c>
      <c r="I142" s="312">
        <f t="shared" si="2"/>
        <v>136</v>
      </c>
      <c r="J142" s="6"/>
    </row>
    <row r="143" spans="1:10">
      <c r="A143" s="397">
        <v>1006</v>
      </c>
      <c r="B143" s="398" t="s">
        <v>2692</v>
      </c>
      <c r="C143" s="398" t="s">
        <v>692</v>
      </c>
      <c r="D143" s="399">
        <v>45273</v>
      </c>
      <c r="E143" s="400">
        <v>60</v>
      </c>
      <c r="F143" s="397">
        <v>5492</v>
      </c>
      <c r="G143" s="166"/>
      <c r="H143" s="397">
        <v>7</v>
      </c>
      <c r="I143" s="312">
        <f t="shared" si="2"/>
        <v>137</v>
      </c>
      <c r="J143" s="6"/>
    </row>
    <row r="144" spans="1:10">
      <c r="A144" s="397">
        <v>905</v>
      </c>
      <c r="B144" s="398" t="s">
        <v>627</v>
      </c>
      <c r="C144" s="398" t="s">
        <v>144</v>
      </c>
      <c r="D144" s="399">
        <v>45288</v>
      </c>
      <c r="E144" s="400">
        <v>60</v>
      </c>
      <c r="F144" s="397">
        <v>905</v>
      </c>
      <c r="G144" s="166"/>
      <c r="H144" s="397">
        <v>9</v>
      </c>
      <c r="I144" s="312">
        <f t="shared" ref="I144:I210" si="3">IF(A144=A143,I143,I143+1)</f>
        <v>138</v>
      </c>
      <c r="J144" s="6"/>
    </row>
    <row r="145" spans="1:10">
      <c r="A145" s="397">
        <v>1117</v>
      </c>
      <c r="B145" s="398" t="s">
        <v>2657</v>
      </c>
      <c r="C145" s="398" t="s">
        <v>306</v>
      </c>
      <c r="D145" s="399">
        <v>45261</v>
      </c>
      <c r="E145" s="400">
        <v>60</v>
      </c>
      <c r="F145" s="397">
        <v>374</v>
      </c>
      <c r="G145" s="166"/>
      <c r="H145" s="397">
        <v>5</v>
      </c>
      <c r="I145" s="312">
        <f t="shared" si="3"/>
        <v>139</v>
      </c>
      <c r="J145" s="6"/>
    </row>
    <row r="146" spans="1:10">
      <c r="A146" s="397">
        <v>1105</v>
      </c>
      <c r="B146" s="398" t="s">
        <v>2294</v>
      </c>
      <c r="C146" s="398" t="s">
        <v>2293</v>
      </c>
      <c r="D146" s="399">
        <v>45286</v>
      </c>
      <c r="E146" s="400">
        <v>60</v>
      </c>
      <c r="F146" s="397">
        <v>622</v>
      </c>
      <c r="G146" s="166"/>
      <c r="H146" s="397">
        <v>9</v>
      </c>
      <c r="I146" s="312">
        <f t="shared" si="3"/>
        <v>140</v>
      </c>
      <c r="J146" s="6"/>
    </row>
    <row r="147" spans="1:10">
      <c r="A147" s="397">
        <v>1028</v>
      </c>
      <c r="B147" s="398" t="s">
        <v>1504</v>
      </c>
      <c r="C147" s="398" t="s">
        <v>64</v>
      </c>
      <c r="D147" s="399">
        <v>45282</v>
      </c>
      <c r="E147" s="400">
        <v>60</v>
      </c>
      <c r="F147" s="397">
        <v>1130</v>
      </c>
      <c r="G147" s="166"/>
      <c r="H147" s="397">
        <v>8</v>
      </c>
      <c r="I147" s="312">
        <f t="shared" si="3"/>
        <v>141</v>
      </c>
      <c r="J147" s="6"/>
    </row>
    <row r="148" spans="1:10">
      <c r="A148" s="397">
        <v>850</v>
      </c>
      <c r="B148" s="398" t="s">
        <v>630</v>
      </c>
      <c r="C148" s="398" t="s">
        <v>64</v>
      </c>
      <c r="D148" s="399">
        <v>45247</v>
      </c>
      <c r="E148" s="400">
        <v>60</v>
      </c>
      <c r="F148" s="397">
        <v>1387</v>
      </c>
      <c r="G148" s="94"/>
      <c r="H148" s="397">
        <v>4</v>
      </c>
      <c r="I148" s="312">
        <f t="shared" si="3"/>
        <v>142</v>
      </c>
      <c r="J148" s="6" t="s">
        <v>1660</v>
      </c>
    </row>
    <row r="149" spans="1:10">
      <c r="A149" s="65">
        <v>1137</v>
      </c>
      <c r="B149" s="516" t="s">
        <v>3454</v>
      </c>
      <c r="C149" s="516" t="s">
        <v>2188</v>
      </c>
      <c r="D149" s="502">
        <v>45525</v>
      </c>
      <c r="E149" s="503">
        <v>60</v>
      </c>
      <c r="F149" s="62">
        <v>2267</v>
      </c>
      <c r="G149" s="94"/>
      <c r="H149" s="397">
        <v>25</v>
      </c>
      <c r="I149" s="312">
        <f t="shared" si="3"/>
        <v>143</v>
      </c>
      <c r="J149" s="6"/>
    </row>
    <row r="150" spans="1:10">
      <c r="A150" s="397">
        <v>966</v>
      </c>
      <c r="B150" s="398" t="s">
        <v>634</v>
      </c>
      <c r="C150" s="398" t="s">
        <v>635</v>
      </c>
      <c r="D150" s="399">
        <v>45280</v>
      </c>
      <c r="E150" s="400">
        <v>60</v>
      </c>
      <c r="F150" s="397">
        <v>2917</v>
      </c>
      <c r="G150" s="94"/>
      <c r="H150" s="397">
        <v>8</v>
      </c>
      <c r="I150" s="312">
        <f t="shared" si="3"/>
        <v>144</v>
      </c>
      <c r="J150" s="6"/>
    </row>
    <row r="151" spans="1:10">
      <c r="A151" s="84">
        <v>1008</v>
      </c>
      <c r="B151" s="74" t="s">
        <v>1416</v>
      </c>
      <c r="C151" s="74" t="s">
        <v>1417</v>
      </c>
      <c r="D151" s="158">
        <v>45339</v>
      </c>
      <c r="E151" s="484">
        <v>30</v>
      </c>
      <c r="F151" s="6">
        <v>3643</v>
      </c>
      <c r="G151" s="485" t="s">
        <v>1751</v>
      </c>
      <c r="H151" s="397">
        <v>13</v>
      </c>
      <c r="I151" s="312">
        <f t="shared" si="3"/>
        <v>145</v>
      </c>
      <c r="J151" s="6"/>
    </row>
    <row r="152" spans="1:10">
      <c r="A152" s="397">
        <v>1058</v>
      </c>
      <c r="B152" s="398" t="s">
        <v>1734</v>
      </c>
      <c r="C152" s="398" t="s">
        <v>1047</v>
      </c>
      <c r="D152" s="399">
        <v>45288</v>
      </c>
      <c r="E152" s="400">
        <v>60</v>
      </c>
      <c r="F152" s="397">
        <v>507</v>
      </c>
      <c r="G152" s="94"/>
      <c r="H152" s="397">
        <v>9</v>
      </c>
      <c r="I152" s="312">
        <f t="shared" si="3"/>
        <v>146</v>
      </c>
      <c r="J152" s="6"/>
    </row>
    <row r="153" spans="1:10">
      <c r="A153" s="397">
        <v>221</v>
      </c>
      <c r="B153" s="398" t="s">
        <v>639</v>
      </c>
      <c r="C153" s="398" t="s">
        <v>571</v>
      </c>
      <c r="D153" s="399">
        <v>45240</v>
      </c>
      <c r="E153" s="400">
        <v>60</v>
      </c>
      <c r="F153" s="397">
        <v>7440</v>
      </c>
      <c r="G153" s="94"/>
      <c r="H153" s="397">
        <v>3</v>
      </c>
      <c r="I153" s="312">
        <f t="shared" si="3"/>
        <v>147</v>
      </c>
      <c r="J153" s="6"/>
    </row>
    <row r="154" spans="1:10">
      <c r="A154" s="397">
        <v>1069</v>
      </c>
      <c r="B154" s="398" t="s">
        <v>1748</v>
      </c>
      <c r="C154" s="398" t="s">
        <v>1633</v>
      </c>
      <c r="D154" s="399">
        <v>45271</v>
      </c>
      <c r="E154" s="400">
        <v>60</v>
      </c>
      <c r="F154" s="397">
        <v>912</v>
      </c>
      <c r="G154" s="94"/>
      <c r="H154" s="397">
        <v>7</v>
      </c>
      <c r="I154" s="312">
        <f t="shared" si="3"/>
        <v>148</v>
      </c>
      <c r="J154" s="6"/>
    </row>
    <row r="155" spans="1:10">
      <c r="A155" s="65">
        <v>1125</v>
      </c>
      <c r="B155" s="516" t="s">
        <v>2970</v>
      </c>
      <c r="C155" s="516" t="s">
        <v>2454</v>
      </c>
      <c r="D155" s="502">
        <v>45376</v>
      </c>
      <c r="E155" s="503">
        <v>60</v>
      </c>
      <c r="F155" s="62">
        <v>486</v>
      </c>
      <c r="G155" s="94"/>
      <c r="H155" s="397">
        <v>16</v>
      </c>
      <c r="I155" s="312">
        <f t="shared" si="3"/>
        <v>149</v>
      </c>
      <c r="J155" s="6"/>
    </row>
    <row r="156" spans="1:10">
      <c r="A156" s="454">
        <v>434</v>
      </c>
      <c r="B156" s="456" t="s">
        <v>648</v>
      </c>
      <c r="C156" s="456" t="s">
        <v>529</v>
      </c>
      <c r="D156" s="158">
        <v>45342</v>
      </c>
      <c r="E156" s="396">
        <v>60</v>
      </c>
      <c r="F156" s="6">
        <v>1039</v>
      </c>
      <c r="G156" s="166"/>
      <c r="H156" s="397">
        <v>13</v>
      </c>
      <c r="I156" s="312">
        <f t="shared" si="3"/>
        <v>150</v>
      </c>
      <c r="J156" s="6"/>
    </row>
    <row r="157" spans="1:10">
      <c r="A157" s="6">
        <v>441</v>
      </c>
      <c r="B157" t="s">
        <v>650</v>
      </c>
      <c r="C157" t="s">
        <v>1644</v>
      </c>
      <c r="D157" s="158">
        <v>45334</v>
      </c>
      <c r="E157" s="396">
        <v>60</v>
      </c>
      <c r="F157" s="6">
        <v>3911</v>
      </c>
      <c r="G157" s="94"/>
      <c r="H157" s="473">
        <v>12</v>
      </c>
      <c r="I157" s="312">
        <f t="shared" si="3"/>
        <v>151</v>
      </c>
      <c r="J157" s="6"/>
    </row>
    <row r="158" spans="1:10">
      <c r="A158" s="397">
        <v>914</v>
      </c>
      <c r="B158" s="398" t="s">
        <v>654</v>
      </c>
      <c r="C158" s="398" t="s">
        <v>144</v>
      </c>
      <c r="D158" s="399">
        <v>45286</v>
      </c>
      <c r="E158" s="400">
        <v>60</v>
      </c>
      <c r="F158" s="397">
        <v>1071</v>
      </c>
      <c r="G158" s="94"/>
      <c r="H158" s="397">
        <v>9</v>
      </c>
      <c r="I158" s="312">
        <f t="shared" si="3"/>
        <v>152</v>
      </c>
      <c r="J158" s="6" t="s">
        <v>1660</v>
      </c>
    </row>
    <row r="159" spans="1:10" s="313" customFormat="1">
      <c r="A159" s="397">
        <v>445</v>
      </c>
      <c r="B159" s="398" t="s">
        <v>657</v>
      </c>
      <c r="C159" s="398" t="s">
        <v>1645</v>
      </c>
      <c r="D159" s="399">
        <v>45296</v>
      </c>
      <c r="E159" s="400">
        <v>60</v>
      </c>
      <c r="F159" s="397">
        <v>1094</v>
      </c>
      <c r="G159" s="166"/>
      <c r="H159" s="397">
        <v>10</v>
      </c>
      <c r="I159" s="312">
        <f t="shared" si="3"/>
        <v>153</v>
      </c>
      <c r="J159" s="312"/>
    </row>
    <row r="160" spans="1:10" s="313" customFormat="1">
      <c r="A160" s="397">
        <v>911</v>
      </c>
      <c r="B160" s="398" t="s">
        <v>666</v>
      </c>
      <c r="C160" s="398" t="s">
        <v>369</v>
      </c>
      <c r="D160" s="399">
        <v>45295</v>
      </c>
      <c r="E160" s="400">
        <v>60</v>
      </c>
      <c r="F160" s="397">
        <v>3377</v>
      </c>
      <c r="G160" s="166"/>
      <c r="H160" s="397">
        <v>10</v>
      </c>
      <c r="I160" s="312">
        <f t="shared" si="3"/>
        <v>154</v>
      </c>
      <c r="J160" s="312"/>
    </row>
    <row r="161" spans="1:10" s="313" customFormat="1">
      <c r="A161" s="397">
        <v>449</v>
      </c>
      <c r="B161" s="398" t="s">
        <v>671</v>
      </c>
      <c r="C161" s="398" t="s">
        <v>45</v>
      </c>
      <c r="D161" s="399">
        <v>45244</v>
      </c>
      <c r="E161" s="400">
        <v>60</v>
      </c>
      <c r="F161" s="397">
        <v>266</v>
      </c>
      <c r="G161" s="94"/>
      <c r="H161" s="397">
        <v>4</v>
      </c>
      <c r="I161" s="312">
        <f t="shared" si="3"/>
        <v>155</v>
      </c>
      <c r="J161" s="312"/>
    </row>
    <row r="162" spans="1:10" s="313" customFormat="1">
      <c r="A162" s="397">
        <v>1078</v>
      </c>
      <c r="B162" s="398" t="s">
        <v>2030</v>
      </c>
      <c r="C162" s="398" t="s">
        <v>2284</v>
      </c>
      <c r="D162" s="399">
        <v>45240</v>
      </c>
      <c r="E162" s="400">
        <v>60</v>
      </c>
      <c r="F162" s="397">
        <v>7026</v>
      </c>
      <c r="G162" s="94"/>
      <c r="H162" s="397">
        <v>3</v>
      </c>
      <c r="I162" s="312">
        <f t="shared" si="3"/>
        <v>156</v>
      </c>
      <c r="J162" s="312"/>
    </row>
    <row r="163" spans="1:10" s="313" customFormat="1">
      <c r="A163" s="65">
        <v>1128</v>
      </c>
      <c r="B163" s="516" t="s">
        <v>3005</v>
      </c>
      <c r="C163" s="516" t="s">
        <v>3004</v>
      </c>
      <c r="D163" s="502">
        <v>45427</v>
      </c>
      <c r="E163" s="503">
        <v>60</v>
      </c>
      <c r="F163" s="62">
        <v>667</v>
      </c>
      <c r="G163" s="94"/>
      <c r="H163" s="397">
        <v>18</v>
      </c>
      <c r="I163" s="312">
        <f t="shared" si="3"/>
        <v>157</v>
      </c>
      <c r="J163" s="312"/>
    </row>
    <row r="164" spans="1:10" s="313" customFormat="1">
      <c r="A164" s="397">
        <v>644</v>
      </c>
      <c r="B164" s="398" t="s">
        <v>686</v>
      </c>
      <c r="C164" s="398" t="s">
        <v>186</v>
      </c>
      <c r="D164" s="399">
        <v>45209</v>
      </c>
      <c r="E164" s="400">
        <v>60</v>
      </c>
      <c r="F164" s="397">
        <v>2678</v>
      </c>
      <c r="G164" s="94"/>
      <c r="H164" s="397">
        <v>1</v>
      </c>
      <c r="I164" s="312">
        <f t="shared" si="3"/>
        <v>158</v>
      </c>
      <c r="J164" s="312"/>
    </row>
    <row r="165" spans="1:10">
      <c r="A165" s="397">
        <v>919</v>
      </c>
      <c r="B165" s="398" t="s">
        <v>694</v>
      </c>
      <c r="C165" s="398" t="s">
        <v>1642</v>
      </c>
      <c r="D165" s="399">
        <v>45213</v>
      </c>
      <c r="E165" s="400">
        <v>60</v>
      </c>
      <c r="F165" s="397">
        <v>2475</v>
      </c>
      <c r="G165" s="166"/>
      <c r="H165" s="397">
        <v>1</v>
      </c>
      <c r="I165" s="312">
        <f t="shared" si="3"/>
        <v>159</v>
      </c>
    </row>
    <row r="166" spans="1:10">
      <c r="A166" s="397">
        <v>524</v>
      </c>
      <c r="B166" s="398" t="s">
        <v>699</v>
      </c>
      <c r="C166" s="398" t="s">
        <v>64</v>
      </c>
      <c r="D166" s="399">
        <v>45276</v>
      </c>
      <c r="E166" s="400">
        <v>60</v>
      </c>
      <c r="F166" s="397">
        <v>166</v>
      </c>
      <c r="G166" s="166"/>
      <c r="H166" s="397">
        <v>8</v>
      </c>
      <c r="I166" s="312">
        <f t="shared" si="3"/>
        <v>160</v>
      </c>
      <c r="J166" s="6"/>
    </row>
    <row r="167" spans="1:10">
      <c r="A167" s="134">
        <v>608</v>
      </c>
      <c r="B167" s="135" t="s">
        <v>706</v>
      </c>
      <c r="C167" s="135" t="s">
        <v>707</v>
      </c>
      <c r="D167" s="502">
        <v>45446</v>
      </c>
      <c r="E167" s="503">
        <v>60</v>
      </c>
      <c r="F167" s="62">
        <v>6421</v>
      </c>
      <c r="G167" s="166"/>
      <c r="H167" s="397">
        <v>19</v>
      </c>
      <c r="I167" s="312">
        <f t="shared" si="3"/>
        <v>161</v>
      </c>
      <c r="J167" s="6"/>
    </row>
    <row r="168" spans="1:10">
      <c r="A168" s="397">
        <v>968</v>
      </c>
      <c r="B168" s="398" t="s">
        <v>1652</v>
      </c>
      <c r="C168" s="398" t="s">
        <v>45</v>
      </c>
      <c r="D168" s="399">
        <v>45276</v>
      </c>
      <c r="E168" s="400">
        <v>60</v>
      </c>
      <c r="F168" s="397">
        <v>9419</v>
      </c>
      <c r="G168" s="166"/>
      <c r="H168" s="397">
        <v>8</v>
      </c>
      <c r="I168" s="312">
        <f t="shared" si="3"/>
        <v>162</v>
      </c>
      <c r="J168" s="6"/>
    </row>
    <row r="169" spans="1:10">
      <c r="A169" s="65">
        <v>1130</v>
      </c>
      <c r="B169" s="516" t="s">
        <v>3014</v>
      </c>
      <c r="C169" s="516" t="s">
        <v>623</v>
      </c>
      <c r="D169" s="502">
        <v>45454</v>
      </c>
      <c r="E169" s="503">
        <v>60</v>
      </c>
      <c r="F169" s="62">
        <v>9418</v>
      </c>
      <c r="G169" s="166"/>
      <c r="H169" s="397">
        <v>19</v>
      </c>
      <c r="I169" s="312">
        <f t="shared" si="3"/>
        <v>163</v>
      </c>
      <c r="J169" s="6"/>
    </row>
    <row r="170" spans="1:10">
      <c r="A170" s="397">
        <v>253</v>
      </c>
      <c r="B170" s="398" t="s">
        <v>711</v>
      </c>
      <c r="C170" s="398" t="s">
        <v>2115</v>
      </c>
      <c r="D170" s="399">
        <v>45286</v>
      </c>
      <c r="E170" s="400">
        <v>60</v>
      </c>
      <c r="F170" s="397">
        <v>565</v>
      </c>
      <c r="G170" s="166"/>
      <c r="H170" s="397">
        <v>9</v>
      </c>
      <c r="I170" s="312">
        <f t="shared" si="3"/>
        <v>164</v>
      </c>
      <c r="J170" s="6"/>
    </row>
    <row r="171" spans="1:10">
      <c r="A171" s="397">
        <v>1073</v>
      </c>
      <c r="B171" s="398" t="s">
        <v>2017</v>
      </c>
      <c r="C171" s="398" t="s">
        <v>1650</v>
      </c>
      <c r="D171" s="399">
        <v>45267</v>
      </c>
      <c r="E171" s="400">
        <v>60</v>
      </c>
      <c r="F171" s="397">
        <v>11060</v>
      </c>
      <c r="G171" s="166"/>
      <c r="H171" s="397">
        <v>6</v>
      </c>
      <c r="I171" s="312">
        <f t="shared" si="3"/>
        <v>165</v>
      </c>
      <c r="J171" s="6"/>
    </row>
    <row r="172" spans="1:10">
      <c r="A172" s="397">
        <v>1097</v>
      </c>
      <c r="B172" s="398" t="s">
        <v>2224</v>
      </c>
      <c r="C172" s="398" t="s">
        <v>45</v>
      </c>
      <c r="D172" s="399">
        <v>45303</v>
      </c>
      <c r="E172" s="400">
        <v>60</v>
      </c>
      <c r="F172" s="397">
        <v>161</v>
      </c>
      <c r="G172" s="166"/>
      <c r="H172" s="397">
        <v>10</v>
      </c>
      <c r="I172" s="312">
        <f t="shared" si="3"/>
        <v>166</v>
      </c>
      <c r="J172" s="6"/>
    </row>
    <row r="173" spans="1:10">
      <c r="A173" s="6">
        <v>256</v>
      </c>
      <c r="B173" t="s">
        <v>715</v>
      </c>
      <c r="C173" t="s">
        <v>529</v>
      </c>
      <c r="D173" s="158">
        <v>45300</v>
      </c>
      <c r="E173" s="396">
        <v>60</v>
      </c>
      <c r="F173" s="6">
        <v>3159</v>
      </c>
      <c r="G173" s="166"/>
      <c r="H173" s="397">
        <v>10</v>
      </c>
      <c r="I173" s="312">
        <f t="shared" si="3"/>
        <v>167</v>
      </c>
      <c r="J173" s="6"/>
    </row>
    <row r="174" spans="1:10">
      <c r="A174" s="397">
        <v>1114</v>
      </c>
      <c r="B174" s="398" t="s">
        <v>2456</v>
      </c>
      <c r="C174" s="398" t="s">
        <v>202</v>
      </c>
      <c r="D174" s="399">
        <v>45244</v>
      </c>
      <c r="E174" s="400">
        <v>50</v>
      </c>
      <c r="F174" s="397">
        <v>8234</v>
      </c>
      <c r="G174" s="166"/>
      <c r="H174" s="397">
        <v>4</v>
      </c>
      <c r="I174" s="312">
        <f t="shared" si="3"/>
        <v>168</v>
      </c>
      <c r="J174" s="69"/>
    </row>
    <row r="175" spans="1:10">
      <c r="A175" s="397">
        <v>1114</v>
      </c>
      <c r="B175" s="398" t="s">
        <v>2456</v>
      </c>
      <c r="C175" s="398" t="s">
        <v>202</v>
      </c>
      <c r="D175" s="399">
        <v>45244</v>
      </c>
      <c r="E175" s="400">
        <v>10</v>
      </c>
      <c r="F175" s="397">
        <v>8244</v>
      </c>
      <c r="G175" s="166"/>
      <c r="H175" s="397">
        <v>4</v>
      </c>
      <c r="I175" s="312">
        <f t="shared" si="3"/>
        <v>168</v>
      </c>
      <c r="J175" s="69"/>
    </row>
    <row r="176" spans="1:10">
      <c r="A176" s="312">
        <v>257</v>
      </c>
      <c r="B176" s="313" t="s">
        <v>718</v>
      </c>
      <c r="C176" s="313" t="s">
        <v>707</v>
      </c>
      <c r="D176" s="158">
        <v>45308</v>
      </c>
      <c r="E176" s="396">
        <v>60</v>
      </c>
      <c r="F176" s="6">
        <v>9159</v>
      </c>
      <c r="G176" s="166"/>
      <c r="H176" s="397">
        <v>11</v>
      </c>
      <c r="I176" s="312">
        <f t="shared" si="3"/>
        <v>169</v>
      </c>
      <c r="J176" s="6"/>
    </row>
    <row r="177" spans="1:10" ht="15" thickBot="1">
      <c r="A177" s="554">
        <v>1101</v>
      </c>
      <c r="B177" s="621" t="s">
        <v>2289</v>
      </c>
      <c r="C177" s="553" t="s">
        <v>707</v>
      </c>
      <c r="D177" s="158">
        <v>45313</v>
      </c>
      <c r="E177" s="396">
        <v>60</v>
      </c>
      <c r="F177" s="6">
        <v>833415230</v>
      </c>
      <c r="G177" s="166"/>
      <c r="H177" s="397">
        <v>11</v>
      </c>
      <c r="I177" s="312">
        <f t="shared" si="3"/>
        <v>170</v>
      </c>
      <c r="J177" s="6"/>
    </row>
    <row r="178" spans="1:10">
      <c r="A178" s="397">
        <v>1001</v>
      </c>
      <c r="B178" s="398" t="s">
        <v>1469</v>
      </c>
      <c r="C178" s="398" t="s">
        <v>1470</v>
      </c>
      <c r="D178" s="399">
        <v>45294</v>
      </c>
      <c r="E178" s="400">
        <v>60</v>
      </c>
      <c r="F178" s="397">
        <v>599</v>
      </c>
      <c r="G178" s="166"/>
      <c r="H178" s="397">
        <v>10</v>
      </c>
      <c r="I178" s="312">
        <f t="shared" si="3"/>
        <v>171</v>
      </c>
      <c r="J178" s="6" t="s">
        <v>1660</v>
      </c>
    </row>
    <row r="179" spans="1:10">
      <c r="A179" s="65">
        <v>1123</v>
      </c>
      <c r="B179" s="516" t="s">
        <v>2946</v>
      </c>
      <c r="C179" s="516" t="s">
        <v>2945</v>
      </c>
      <c r="D179" s="502">
        <v>45363</v>
      </c>
      <c r="E179" s="503">
        <v>60</v>
      </c>
      <c r="F179" s="62">
        <v>129</v>
      </c>
      <c r="G179" s="166"/>
      <c r="H179" s="397">
        <v>15</v>
      </c>
      <c r="I179" s="312">
        <f t="shared" si="3"/>
        <v>172</v>
      </c>
      <c r="J179" s="6"/>
    </row>
    <row r="180" spans="1:10">
      <c r="A180" s="397">
        <v>264</v>
      </c>
      <c r="B180" s="398" t="s">
        <v>2450</v>
      </c>
      <c r="C180" s="398" t="s">
        <v>529</v>
      </c>
      <c r="D180" s="399">
        <v>45240</v>
      </c>
      <c r="E180" s="400">
        <v>60</v>
      </c>
      <c r="F180" s="397">
        <v>4559</v>
      </c>
      <c r="G180" s="166"/>
      <c r="H180" s="397">
        <v>3</v>
      </c>
      <c r="I180" s="312">
        <f t="shared" si="3"/>
        <v>173</v>
      </c>
      <c r="J180" s="6"/>
    </row>
    <row r="181" spans="1:10">
      <c r="A181" s="397">
        <v>509</v>
      </c>
      <c r="B181" s="398" t="s">
        <v>744</v>
      </c>
      <c r="C181" s="398" t="s">
        <v>13</v>
      </c>
      <c r="D181" s="399">
        <v>45271</v>
      </c>
      <c r="E181" s="400">
        <v>60</v>
      </c>
      <c r="F181" s="397">
        <v>2942</v>
      </c>
      <c r="G181" s="166"/>
      <c r="H181" s="397">
        <v>7</v>
      </c>
      <c r="I181" s="312">
        <f t="shared" si="3"/>
        <v>174</v>
      </c>
      <c r="J181" s="6"/>
    </row>
    <row r="182" spans="1:10">
      <c r="A182" s="397">
        <v>1113</v>
      </c>
      <c r="B182" s="398" t="s">
        <v>744</v>
      </c>
      <c r="C182" s="398" t="s">
        <v>179</v>
      </c>
      <c r="D182" s="399">
        <v>45226</v>
      </c>
      <c r="E182" s="400">
        <v>60</v>
      </c>
      <c r="F182" s="397">
        <v>2293</v>
      </c>
      <c r="G182" s="166"/>
      <c r="H182" s="397">
        <v>2</v>
      </c>
      <c r="I182" s="312">
        <f t="shared" si="3"/>
        <v>175</v>
      </c>
      <c r="J182" s="6"/>
    </row>
    <row r="183" spans="1:10">
      <c r="A183" s="397">
        <v>1081</v>
      </c>
      <c r="B183" s="398" t="s">
        <v>2037</v>
      </c>
      <c r="C183" s="398" t="s">
        <v>1417</v>
      </c>
      <c r="D183" s="399">
        <v>45245</v>
      </c>
      <c r="E183" s="400">
        <v>60</v>
      </c>
      <c r="F183" s="397">
        <v>3293</v>
      </c>
      <c r="G183" s="166"/>
      <c r="H183" s="397">
        <v>4</v>
      </c>
      <c r="I183" s="312">
        <f t="shared" si="3"/>
        <v>176</v>
      </c>
      <c r="J183" s="6"/>
    </row>
    <row r="184" spans="1:10">
      <c r="A184" s="397">
        <v>269</v>
      </c>
      <c r="B184" s="398" t="s">
        <v>754</v>
      </c>
      <c r="C184" s="398" t="s">
        <v>2035</v>
      </c>
      <c r="D184" s="399">
        <v>45218</v>
      </c>
      <c r="E184" s="400">
        <v>60</v>
      </c>
      <c r="F184" s="397">
        <v>3213</v>
      </c>
      <c r="G184" s="166"/>
      <c r="H184" s="397">
        <v>2</v>
      </c>
      <c r="I184" s="312">
        <f t="shared" si="3"/>
        <v>177</v>
      </c>
      <c r="J184" s="6"/>
    </row>
    <row r="185" spans="1:10">
      <c r="A185" s="397">
        <v>1109</v>
      </c>
      <c r="B185" s="398" t="s">
        <v>2353</v>
      </c>
      <c r="C185" s="398" t="s">
        <v>56</v>
      </c>
      <c r="D185" s="399">
        <v>45286</v>
      </c>
      <c r="E185" s="400">
        <v>60</v>
      </c>
      <c r="F185" s="397">
        <v>1842</v>
      </c>
      <c r="G185" s="166"/>
      <c r="H185" s="397">
        <v>9</v>
      </c>
      <c r="I185" s="312">
        <f t="shared" si="3"/>
        <v>178</v>
      </c>
      <c r="J185" s="6"/>
    </row>
    <row r="186" spans="1:10">
      <c r="A186" s="397">
        <v>500</v>
      </c>
      <c r="B186" s="398" t="s">
        <v>761</v>
      </c>
      <c r="C186" s="398" t="s">
        <v>1649</v>
      </c>
      <c r="D186" s="399">
        <v>45286</v>
      </c>
      <c r="E186" s="400">
        <v>60</v>
      </c>
      <c r="F186" s="397">
        <v>108</v>
      </c>
      <c r="G186" s="166"/>
      <c r="H186" s="397">
        <v>9</v>
      </c>
      <c r="I186" s="312">
        <f t="shared" si="3"/>
        <v>179</v>
      </c>
      <c r="J186" s="6"/>
    </row>
    <row r="187" spans="1:10">
      <c r="A187" s="397">
        <v>446</v>
      </c>
      <c r="B187" s="398" t="s">
        <v>2709</v>
      </c>
      <c r="C187" s="398" t="s">
        <v>756</v>
      </c>
      <c r="D187" s="399">
        <v>45282</v>
      </c>
      <c r="E187" s="400">
        <v>60</v>
      </c>
      <c r="F187" s="397">
        <v>266</v>
      </c>
      <c r="G187" s="166"/>
      <c r="H187" s="397">
        <v>8</v>
      </c>
      <c r="I187" s="312">
        <f t="shared" si="3"/>
        <v>180</v>
      </c>
      <c r="J187" s="6"/>
    </row>
    <row r="188" spans="1:10">
      <c r="A188" s="351">
        <v>985</v>
      </c>
      <c r="B188" s="90" t="s">
        <v>1562</v>
      </c>
      <c r="C188" s="90" t="s">
        <v>144</v>
      </c>
      <c r="D188" s="158">
        <v>45345</v>
      </c>
      <c r="E188" s="396">
        <v>60</v>
      </c>
      <c r="F188" s="69">
        <v>7677</v>
      </c>
      <c r="G188" s="166"/>
      <c r="H188" s="397">
        <v>13</v>
      </c>
      <c r="I188" s="312">
        <f t="shared" si="3"/>
        <v>181</v>
      </c>
      <c r="J188" s="6"/>
    </row>
    <row r="189" spans="1:10">
      <c r="A189" s="397">
        <v>1089</v>
      </c>
      <c r="B189" s="398" t="s">
        <v>2452</v>
      </c>
      <c r="C189" s="398" t="s">
        <v>707</v>
      </c>
      <c r="D189" s="399">
        <v>45240</v>
      </c>
      <c r="E189" s="400">
        <v>60</v>
      </c>
      <c r="F189" s="397">
        <v>1157</v>
      </c>
      <c r="G189" s="166"/>
      <c r="H189" s="397">
        <v>3</v>
      </c>
      <c r="I189" s="312">
        <f t="shared" si="3"/>
        <v>182</v>
      </c>
      <c r="J189" t="s">
        <v>2851</v>
      </c>
    </row>
    <row r="190" spans="1:10">
      <c r="A190" s="397">
        <v>1037</v>
      </c>
      <c r="B190" s="398" t="s">
        <v>1629</v>
      </c>
      <c r="C190" s="398" t="s">
        <v>471</v>
      </c>
      <c r="D190" s="399">
        <v>45301</v>
      </c>
      <c r="E190" s="400">
        <v>60</v>
      </c>
      <c r="F190" s="397">
        <v>3497</v>
      </c>
      <c r="G190" s="166"/>
      <c r="H190" s="397">
        <v>10</v>
      </c>
      <c r="I190" s="312">
        <f t="shared" si="3"/>
        <v>183</v>
      </c>
      <c r="J190" s="6"/>
    </row>
    <row r="191" spans="1:10">
      <c r="A191" s="397">
        <v>1031</v>
      </c>
      <c r="B191" s="398" t="s">
        <v>1294</v>
      </c>
      <c r="C191" s="398" t="s">
        <v>159</v>
      </c>
      <c r="D191" s="399">
        <v>45271</v>
      </c>
      <c r="E191" s="400">
        <v>60</v>
      </c>
      <c r="F191" s="397">
        <v>2835</v>
      </c>
      <c r="G191" s="166"/>
      <c r="H191" s="397">
        <v>7</v>
      </c>
      <c r="I191" s="312">
        <f t="shared" si="3"/>
        <v>184</v>
      </c>
      <c r="J191" s="6"/>
    </row>
    <row r="192" spans="1:10">
      <c r="A192" s="397">
        <v>969</v>
      </c>
      <c r="B192" s="398" t="s">
        <v>766</v>
      </c>
      <c r="C192" s="398" t="s">
        <v>13</v>
      </c>
      <c r="D192" s="399">
        <v>45257</v>
      </c>
      <c r="E192" s="400">
        <v>60</v>
      </c>
      <c r="F192" s="397">
        <v>580</v>
      </c>
      <c r="G192" s="166"/>
      <c r="H192" s="397">
        <v>5</v>
      </c>
      <c r="I192" s="312">
        <f t="shared" si="3"/>
        <v>185</v>
      </c>
      <c r="J192" s="6"/>
    </row>
    <row r="193" spans="1:10">
      <c r="A193" s="397">
        <v>952</v>
      </c>
      <c r="B193" s="398" t="s">
        <v>770</v>
      </c>
      <c r="C193" s="398" t="s">
        <v>771</v>
      </c>
      <c r="D193" s="399">
        <v>45286</v>
      </c>
      <c r="E193" s="400">
        <v>60</v>
      </c>
      <c r="F193" s="397">
        <v>6537</v>
      </c>
      <c r="G193" s="166"/>
      <c r="H193" s="397">
        <v>9</v>
      </c>
      <c r="I193" s="312">
        <f t="shared" si="3"/>
        <v>186</v>
      </c>
      <c r="J193" s="6"/>
    </row>
    <row r="194" spans="1:10">
      <c r="A194" s="397">
        <v>1002</v>
      </c>
      <c r="B194" s="398" t="s">
        <v>1329</v>
      </c>
      <c r="C194" s="398" t="s">
        <v>900</v>
      </c>
      <c r="D194" s="399">
        <v>45288</v>
      </c>
      <c r="E194" s="400">
        <v>60</v>
      </c>
      <c r="F194" s="397">
        <v>6059</v>
      </c>
      <c r="G194" s="166"/>
      <c r="H194" s="397">
        <v>9</v>
      </c>
      <c r="I194" s="312">
        <f t="shared" si="3"/>
        <v>187</v>
      </c>
      <c r="J194" s="6"/>
    </row>
    <row r="195" spans="1:10">
      <c r="A195" s="397">
        <v>673</v>
      </c>
      <c r="B195" s="398" t="s">
        <v>782</v>
      </c>
      <c r="C195" s="398" t="s">
        <v>13</v>
      </c>
      <c r="D195" s="399">
        <v>45301</v>
      </c>
      <c r="E195" s="400">
        <v>50</v>
      </c>
      <c r="F195" s="397">
        <v>1453</v>
      </c>
      <c r="G195" s="166" t="s">
        <v>2813</v>
      </c>
      <c r="H195" s="397">
        <v>10</v>
      </c>
      <c r="I195" s="312">
        <f t="shared" si="3"/>
        <v>188</v>
      </c>
      <c r="J195" s="69"/>
    </row>
    <row r="196" spans="1:10">
      <c r="A196" s="454">
        <v>673</v>
      </c>
      <c r="B196" s="456" t="s">
        <v>782</v>
      </c>
      <c r="C196" s="456" t="s">
        <v>13</v>
      </c>
      <c r="D196" s="158">
        <v>45317</v>
      </c>
      <c r="E196" s="439">
        <v>10</v>
      </c>
      <c r="F196" s="6">
        <v>1457</v>
      </c>
      <c r="G196" s="166"/>
      <c r="H196" s="397">
        <v>11</v>
      </c>
      <c r="I196" s="312">
        <f t="shared" si="3"/>
        <v>188</v>
      </c>
      <c r="J196" s="69"/>
    </row>
    <row r="197" spans="1:10">
      <c r="A197" s="397">
        <v>1086</v>
      </c>
      <c r="B197" s="398" t="s">
        <v>2110</v>
      </c>
      <c r="C197" s="398" t="s">
        <v>2111</v>
      </c>
      <c r="D197" s="399">
        <v>45274</v>
      </c>
      <c r="E197" s="400">
        <v>60</v>
      </c>
      <c r="F197" s="397">
        <v>220</v>
      </c>
      <c r="G197" s="166"/>
      <c r="H197" s="397">
        <v>7</v>
      </c>
      <c r="I197" s="312">
        <f t="shared" si="3"/>
        <v>189</v>
      </c>
      <c r="J197" s="6"/>
    </row>
    <row r="198" spans="1:10">
      <c r="A198" s="397">
        <v>758</v>
      </c>
      <c r="B198" s="398" t="s">
        <v>787</v>
      </c>
      <c r="C198" s="398" t="s">
        <v>2258</v>
      </c>
      <c r="D198" s="399">
        <v>45303</v>
      </c>
      <c r="E198" s="400">
        <v>60</v>
      </c>
      <c r="F198" s="397" t="s">
        <v>1648</v>
      </c>
      <c r="G198" s="166"/>
      <c r="H198" s="397">
        <v>10</v>
      </c>
      <c r="I198" s="312">
        <f t="shared" si="3"/>
        <v>190</v>
      </c>
      <c r="J198" s="6"/>
    </row>
    <row r="199" spans="1:10">
      <c r="A199" s="397">
        <v>971</v>
      </c>
      <c r="B199" s="398" t="s">
        <v>1069</v>
      </c>
      <c r="C199" s="398" t="s">
        <v>723</v>
      </c>
      <c r="D199" s="399">
        <v>45294</v>
      </c>
      <c r="E199" s="400">
        <v>60</v>
      </c>
      <c r="F199" s="397">
        <v>5539</v>
      </c>
      <c r="G199" s="166"/>
      <c r="H199" s="397">
        <v>10</v>
      </c>
      <c r="I199" s="312">
        <f t="shared" si="3"/>
        <v>191</v>
      </c>
      <c r="J199" s="6"/>
    </row>
    <row r="200" spans="1:10">
      <c r="A200" s="397">
        <v>717</v>
      </c>
      <c r="B200" s="398" t="s">
        <v>792</v>
      </c>
      <c r="C200" s="398" t="s">
        <v>793</v>
      </c>
      <c r="D200" s="399">
        <v>45286</v>
      </c>
      <c r="E200" s="400">
        <v>60</v>
      </c>
      <c r="F200" s="397">
        <v>567</v>
      </c>
      <c r="G200" s="166"/>
      <c r="H200" s="397">
        <v>9</v>
      </c>
      <c r="I200" s="312">
        <f t="shared" si="3"/>
        <v>192</v>
      </c>
      <c r="J200" s="6"/>
    </row>
    <row r="201" spans="1:10">
      <c r="A201" s="397">
        <v>1026</v>
      </c>
      <c r="B201" s="398" t="s">
        <v>1611</v>
      </c>
      <c r="C201" s="398" t="s">
        <v>2093</v>
      </c>
      <c r="D201" s="399">
        <v>45274</v>
      </c>
      <c r="E201" s="400">
        <v>60</v>
      </c>
      <c r="F201" s="397">
        <v>276</v>
      </c>
      <c r="G201" s="166"/>
      <c r="H201" s="397">
        <v>7</v>
      </c>
      <c r="I201" s="312">
        <f t="shared" si="3"/>
        <v>193</v>
      </c>
      <c r="J201" s="6"/>
    </row>
    <row r="202" spans="1:10">
      <c r="A202" s="397">
        <v>999</v>
      </c>
      <c r="B202" s="398" t="s">
        <v>1584</v>
      </c>
      <c r="C202" s="398" t="s">
        <v>1065</v>
      </c>
      <c r="D202" s="399">
        <v>45282</v>
      </c>
      <c r="E202" s="400">
        <v>60</v>
      </c>
      <c r="F202" s="397">
        <v>625</v>
      </c>
      <c r="G202" s="166"/>
      <c r="H202" s="397">
        <v>8</v>
      </c>
      <c r="I202" s="312">
        <f t="shared" si="3"/>
        <v>194</v>
      </c>
      <c r="J202" s="6"/>
    </row>
    <row r="203" spans="1:10">
      <c r="A203" s="397">
        <v>477</v>
      </c>
      <c r="B203" s="398" t="s">
        <v>797</v>
      </c>
      <c r="C203" s="398" t="s">
        <v>798</v>
      </c>
      <c r="D203" s="399">
        <v>45286</v>
      </c>
      <c r="E203" s="400">
        <v>60</v>
      </c>
      <c r="F203" s="397">
        <v>448</v>
      </c>
      <c r="G203" s="166"/>
      <c r="H203" s="397">
        <v>9</v>
      </c>
      <c r="I203" s="312">
        <f t="shared" si="3"/>
        <v>195</v>
      </c>
      <c r="J203" s="6"/>
    </row>
    <row r="204" spans="1:10">
      <c r="A204" s="312">
        <v>1106</v>
      </c>
      <c r="B204" s="313" t="s">
        <v>2296</v>
      </c>
      <c r="C204" s="313" t="s">
        <v>2308</v>
      </c>
      <c r="D204" s="158">
        <v>45309</v>
      </c>
      <c r="E204" s="396">
        <v>60</v>
      </c>
      <c r="F204" s="6">
        <v>501</v>
      </c>
      <c r="G204" s="166"/>
      <c r="H204" s="397">
        <v>11</v>
      </c>
      <c r="I204" s="312">
        <f t="shared" si="3"/>
        <v>196</v>
      </c>
      <c r="J204" s="6" t="s">
        <v>1660</v>
      </c>
    </row>
    <row r="205" spans="1:10">
      <c r="A205" s="397">
        <v>510</v>
      </c>
      <c r="B205" s="398" t="s">
        <v>803</v>
      </c>
      <c r="C205" s="398" t="s">
        <v>529</v>
      </c>
      <c r="D205" s="399">
        <v>45264</v>
      </c>
      <c r="E205" s="400">
        <v>60</v>
      </c>
      <c r="F205" s="397">
        <v>1694</v>
      </c>
      <c r="G205" s="166" t="s">
        <v>2700</v>
      </c>
      <c r="H205" s="397">
        <v>7</v>
      </c>
      <c r="I205" s="312">
        <f t="shared" si="3"/>
        <v>197</v>
      </c>
      <c r="J205" s="6"/>
    </row>
    <row r="206" spans="1:10">
      <c r="A206" s="397">
        <v>784</v>
      </c>
      <c r="B206" s="398" t="s">
        <v>807</v>
      </c>
      <c r="C206" s="398" t="s">
        <v>808</v>
      </c>
      <c r="D206" s="399">
        <v>45302</v>
      </c>
      <c r="E206" s="400">
        <v>60</v>
      </c>
      <c r="F206" s="397">
        <v>1867</v>
      </c>
      <c r="G206" s="166"/>
      <c r="H206" s="397">
        <v>10</v>
      </c>
      <c r="I206" s="312">
        <f t="shared" si="3"/>
        <v>198</v>
      </c>
      <c r="J206" s="6"/>
    </row>
    <row r="207" spans="1:10">
      <c r="A207" s="454">
        <v>295</v>
      </c>
      <c r="B207" s="456" t="s">
        <v>816</v>
      </c>
      <c r="C207" s="456" t="s">
        <v>56</v>
      </c>
      <c r="D207" s="158">
        <v>45346</v>
      </c>
      <c r="E207" s="396">
        <v>60</v>
      </c>
      <c r="F207" s="6">
        <v>1398</v>
      </c>
      <c r="G207" s="166"/>
      <c r="H207" s="397">
        <v>13</v>
      </c>
      <c r="I207" s="312">
        <f t="shared" si="3"/>
        <v>199</v>
      </c>
      <c r="J207" s="6"/>
    </row>
    <row r="208" spans="1:10">
      <c r="A208" s="397">
        <v>598</v>
      </c>
      <c r="B208" s="398" t="s">
        <v>2704</v>
      </c>
      <c r="C208" s="398" t="s">
        <v>2188</v>
      </c>
      <c r="D208" s="399">
        <v>45278</v>
      </c>
      <c r="E208" s="400">
        <v>60</v>
      </c>
      <c r="F208" s="397">
        <v>4209</v>
      </c>
      <c r="G208" s="166"/>
      <c r="H208" s="397">
        <v>8</v>
      </c>
      <c r="I208" s="312">
        <f t="shared" si="3"/>
        <v>200</v>
      </c>
      <c r="J208" s="6"/>
    </row>
    <row r="209" spans="1:10">
      <c r="A209" s="454">
        <v>929</v>
      </c>
      <c r="B209" s="456" t="s">
        <v>823</v>
      </c>
      <c r="C209" s="456" t="s">
        <v>58</v>
      </c>
      <c r="D209" s="158">
        <v>45344</v>
      </c>
      <c r="E209" s="396">
        <v>60</v>
      </c>
      <c r="F209" s="6">
        <v>2924</v>
      </c>
      <c r="G209" s="166"/>
      <c r="H209" s="397">
        <v>13</v>
      </c>
      <c r="I209" s="312">
        <f t="shared" si="3"/>
        <v>201</v>
      </c>
      <c r="J209" s="6"/>
    </row>
    <row r="210" spans="1:10">
      <c r="A210" s="397">
        <v>830</v>
      </c>
      <c r="B210" s="398" t="s">
        <v>826</v>
      </c>
      <c r="C210" s="398" t="s">
        <v>603</v>
      </c>
      <c r="D210" s="399">
        <v>45233</v>
      </c>
      <c r="E210" s="400">
        <v>60</v>
      </c>
      <c r="F210" s="397">
        <v>2896</v>
      </c>
      <c r="G210" s="166"/>
      <c r="H210" s="397">
        <v>3</v>
      </c>
      <c r="I210" s="312">
        <f t="shared" si="3"/>
        <v>202</v>
      </c>
      <c r="J210" s="6"/>
    </row>
    <row r="211" spans="1:10">
      <c r="A211" s="397">
        <v>975</v>
      </c>
      <c r="B211" s="398" t="s">
        <v>2688</v>
      </c>
      <c r="C211" s="398" t="s">
        <v>749</v>
      </c>
      <c r="D211" s="399">
        <v>45271</v>
      </c>
      <c r="E211" s="400">
        <v>60</v>
      </c>
      <c r="F211" s="397">
        <v>1063</v>
      </c>
      <c r="G211" s="166"/>
      <c r="H211" s="397">
        <v>7</v>
      </c>
      <c r="I211" s="312">
        <f t="shared" ref="I211:I278" si="4">IF(A211=A210,I210,I210+1)</f>
        <v>203</v>
      </c>
      <c r="J211" s="6"/>
    </row>
    <row r="212" spans="1:10">
      <c r="A212" s="397">
        <v>892</v>
      </c>
      <c r="B212" s="398" t="s">
        <v>831</v>
      </c>
      <c r="C212" s="398" t="s">
        <v>91</v>
      </c>
      <c r="D212" s="399">
        <v>45274</v>
      </c>
      <c r="E212" s="400">
        <v>60</v>
      </c>
      <c r="F212" s="397">
        <v>4540</v>
      </c>
      <c r="G212" s="166"/>
      <c r="H212" s="397">
        <v>7</v>
      </c>
      <c r="I212" s="312">
        <f t="shared" si="4"/>
        <v>204</v>
      </c>
      <c r="J212" s="6"/>
    </row>
    <row r="213" spans="1:10" ht="15" thickBot="1">
      <c r="A213" s="615">
        <v>1092</v>
      </c>
      <c r="B213" s="616" t="s">
        <v>2187</v>
      </c>
      <c r="C213" s="616" t="s">
        <v>98</v>
      </c>
      <c r="D213" s="399">
        <v>45286</v>
      </c>
      <c r="E213" s="400">
        <v>60</v>
      </c>
      <c r="F213" s="397">
        <v>3088</v>
      </c>
      <c r="G213" s="166"/>
      <c r="H213" s="397">
        <v>9</v>
      </c>
      <c r="I213" s="312">
        <f t="shared" si="4"/>
        <v>205</v>
      </c>
    </row>
    <row r="214" spans="1:10">
      <c r="A214" s="397">
        <v>299</v>
      </c>
      <c r="B214" s="398" t="s">
        <v>835</v>
      </c>
      <c r="C214" s="398" t="s">
        <v>369</v>
      </c>
      <c r="D214" s="399">
        <v>45278</v>
      </c>
      <c r="E214" s="400">
        <v>60</v>
      </c>
      <c r="F214" s="397">
        <v>8844</v>
      </c>
      <c r="G214" s="166"/>
      <c r="H214" s="397">
        <v>8</v>
      </c>
      <c r="I214" s="312">
        <f t="shared" si="4"/>
        <v>206</v>
      </c>
    </row>
    <row r="215" spans="1:10">
      <c r="A215" s="397">
        <v>970</v>
      </c>
      <c r="B215" s="398" t="s">
        <v>1070</v>
      </c>
      <c r="C215" s="398" t="s">
        <v>91</v>
      </c>
      <c r="D215" s="399">
        <v>45282</v>
      </c>
      <c r="E215" s="400">
        <v>60</v>
      </c>
      <c r="F215" s="397">
        <v>3022</v>
      </c>
      <c r="G215" s="166"/>
      <c r="H215" s="397">
        <v>8</v>
      </c>
      <c r="I215" s="312">
        <f t="shared" si="4"/>
        <v>207</v>
      </c>
    </row>
    <row r="216" spans="1:10">
      <c r="A216" s="397">
        <v>1009</v>
      </c>
      <c r="B216" s="398" t="s">
        <v>1480</v>
      </c>
      <c r="C216" s="398" t="s">
        <v>56</v>
      </c>
      <c r="D216" s="399">
        <v>45295</v>
      </c>
      <c r="E216" s="400">
        <v>60</v>
      </c>
      <c r="F216" s="397">
        <v>2459</v>
      </c>
      <c r="G216" s="166"/>
      <c r="H216" s="397">
        <v>10</v>
      </c>
      <c r="I216" s="312">
        <f t="shared" si="4"/>
        <v>208</v>
      </c>
    </row>
    <row r="217" spans="1:10">
      <c r="A217" s="397">
        <v>1116</v>
      </c>
      <c r="B217" s="398" t="s">
        <v>2650</v>
      </c>
      <c r="C217" s="398" t="s">
        <v>58</v>
      </c>
      <c r="D217" s="399">
        <v>45261</v>
      </c>
      <c r="E217" s="400">
        <v>60</v>
      </c>
      <c r="F217" s="397">
        <v>1337</v>
      </c>
      <c r="G217" s="166"/>
      <c r="H217" s="397">
        <v>5</v>
      </c>
      <c r="I217" s="312">
        <f t="shared" si="4"/>
        <v>209</v>
      </c>
    </row>
    <row r="218" spans="1:10">
      <c r="A218" s="455">
        <v>1108</v>
      </c>
      <c r="B218" s="457" t="s">
        <v>2300</v>
      </c>
      <c r="C218" s="457" t="s">
        <v>2038</v>
      </c>
      <c r="D218" s="158">
        <v>45304</v>
      </c>
      <c r="E218" s="396">
        <v>60</v>
      </c>
      <c r="F218" s="6">
        <v>149112953</v>
      </c>
      <c r="G218" s="166"/>
      <c r="H218" s="397">
        <v>11</v>
      </c>
      <c r="I218" s="312">
        <f t="shared" si="4"/>
        <v>210</v>
      </c>
    </row>
    <row r="219" spans="1:10">
      <c r="A219" s="397">
        <v>769</v>
      </c>
      <c r="B219" s="398" t="s">
        <v>844</v>
      </c>
      <c r="C219" s="398" t="s">
        <v>13</v>
      </c>
      <c r="D219" s="399">
        <v>45266</v>
      </c>
      <c r="E219" s="400">
        <v>60</v>
      </c>
      <c r="F219" s="397">
        <v>4819</v>
      </c>
      <c r="G219" s="397"/>
      <c r="H219" s="397">
        <v>6</v>
      </c>
      <c r="I219" s="312">
        <f t="shared" si="4"/>
        <v>211</v>
      </c>
    </row>
    <row r="220" spans="1:10">
      <c r="A220" s="65">
        <v>1136</v>
      </c>
      <c r="B220" s="516" t="s">
        <v>3451</v>
      </c>
      <c r="C220" s="516" t="s">
        <v>571</v>
      </c>
      <c r="D220" s="502">
        <v>45523</v>
      </c>
      <c r="E220" s="503">
        <v>60</v>
      </c>
      <c r="F220" s="62">
        <v>106</v>
      </c>
      <c r="G220" s="397"/>
      <c r="H220" s="397">
        <v>24</v>
      </c>
      <c r="I220" s="312">
        <f t="shared" si="4"/>
        <v>212</v>
      </c>
    </row>
    <row r="221" spans="1:10">
      <c r="A221" s="65">
        <v>1124</v>
      </c>
      <c r="B221" s="501" t="s">
        <v>2969</v>
      </c>
      <c r="C221" s="501" t="s">
        <v>56</v>
      </c>
      <c r="D221" s="502"/>
      <c r="E221" s="503">
        <v>60</v>
      </c>
      <c r="F221" s="397" t="s">
        <v>2975</v>
      </c>
      <c r="G221" s="397"/>
      <c r="H221" s="397">
        <v>16</v>
      </c>
      <c r="I221" s="312">
        <f t="shared" si="4"/>
        <v>213</v>
      </c>
    </row>
    <row r="222" spans="1:10">
      <c r="A222" s="6">
        <v>1056</v>
      </c>
      <c r="B222" t="s">
        <v>1735</v>
      </c>
      <c r="C222" t="s">
        <v>2097</v>
      </c>
      <c r="D222" s="158">
        <v>45300</v>
      </c>
      <c r="E222" s="396">
        <v>60</v>
      </c>
      <c r="F222" s="6">
        <v>115</v>
      </c>
      <c r="G222" s="166"/>
      <c r="H222" s="397">
        <v>10</v>
      </c>
      <c r="I222" s="312">
        <f t="shared" si="4"/>
        <v>214</v>
      </c>
      <c r="J222" s="58"/>
    </row>
    <row r="223" spans="1:10">
      <c r="A223" s="6">
        <v>1056</v>
      </c>
      <c r="B223" s="110" t="s">
        <v>1735</v>
      </c>
      <c r="C223" s="110" t="s">
        <v>2097</v>
      </c>
      <c r="D223" s="444">
        <v>45300</v>
      </c>
      <c r="E223" s="445">
        <v>-60</v>
      </c>
      <c r="F223" s="99">
        <v>115</v>
      </c>
      <c r="G223" s="472" t="s">
        <v>2863</v>
      </c>
      <c r="H223" s="397">
        <v>10</v>
      </c>
      <c r="I223" s="312">
        <f t="shared" si="4"/>
        <v>214</v>
      </c>
      <c r="J223" s="58"/>
    </row>
    <row r="224" spans="1:10">
      <c r="A224" s="6">
        <v>1056</v>
      </c>
      <c r="B224" t="s">
        <v>1735</v>
      </c>
      <c r="C224" t="s">
        <v>2097</v>
      </c>
      <c r="D224" s="158">
        <v>45300</v>
      </c>
      <c r="E224" s="396">
        <v>60</v>
      </c>
      <c r="F224" s="6">
        <v>1419</v>
      </c>
      <c r="G224" s="166"/>
      <c r="H224" s="473">
        <v>12</v>
      </c>
      <c r="I224" s="312">
        <f t="shared" si="4"/>
        <v>214</v>
      </c>
      <c r="J224" s="58"/>
    </row>
    <row r="225" spans="1:9">
      <c r="A225" s="397">
        <v>526</v>
      </c>
      <c r="B225" s="398" t="s">
        <v>852</v>
      </c>
      <c r="C225" s="398" t="s">
        <v>64</v>
      </c>
      <c r="D225" s="399">
        <v>45299</v>
      </c>
      <c r="E225" s="400">
        <v>60</v>
      </c>
      <c r="F225" s="397">
        <v>3284</v>
      </c>
      <c r="G225" s="166"/>
      <c r="H225" s="397">
        <v>10</v>
      </c>
      <c r="I225" s="312">
        <f t="shared" si="4"/>
        <v>215</v>
      </c>
    </row>
    <row r="226" spans="1:9">
      <c r="A226" s="397">
        <v>943</v>
      </c>
      <c r="B226" s="398" t="s">
        <v>856</v>
      </c>
      <c r="C226" s="398" t="s">
        <v>2042</v>
      </c>
      <c r="D226" s="399">
        <v>45271</v>
      </c>
      <c r="E226" s="400">
        <v>60</v>
      </c>
      <c r="F226" s="397">
        <v>120</v>
      </c>
      <c r="G226" s="397"/>
      <c r="H226" s="397">
        <v>7</v>
      </c>
      <c r="I226" s="312">
        <f t="shared" si="4"/>
        <v>216</v>
      </c>
    </row>
    <row r="227" spans="1:9">
      <c r="A227" s="73">
        <v>1088</v>
      </c>
      <c r="B227" s="75" t="s">
        <v>2113</v>
      </c>
      <c r="C227" s="75" t="s">
        <v>2114</v>
      </c>
      <c r="D227" s="158">
        <v>45325</v>
      </c>
      <c r="E227" s="396">
        <v>60</v>
      </c>
      <c r="F227" s="6">
        <v>593</v>
      </c>
      <c r="G227" s="397"/>
      <c r="H227" s="473">
        <v>12</v>
      </c>
      <c r="I227" s="312">
        <f t="shared" si="4"/>
        <v>217</v>
      </c>
    </row>
    <row r="228" spans="1:9">
      <c r="A228" s="397">
        <v>552</v>
      </c>
      <c r="B228" s="398" t="s">
        <v>862</v>
      </c>
      <c r="C228" s="398" t="s">
        <v>202</v>
      </c>
      <c r="D228" s="399">
        <v>45282</v>
      </c>
      <c r="E228" s="400">
        <v>60</v>
      </c>
      <c r="F228" s="397">
        <v>7537</v>
      </c>
      <c r="G228" s="397"/>
      <c r="H228" s="397">
        <v>8</v>
      </c>
      <c r="I228" s="312">
        <f t="shared" si="4"/>
        <v>218</v>
      </c>
    </row>
    <row r="229" spans="1:9">
      <c r="A229" s="397">
        <v>612</v>
      </c>
      <c r="B229" s="398" t="s">
        <v>865</v>
      </c>
      <c r="C229" s="398" t="s">
        <v>13</v>
      </c>
      <c r="D229" s="399">
        <v>45273</v>
      </c>
      <c r="E229" s="400">
        <v>60</v>
      </c>
      <c r="F229" s="397">
        <v>3322</v>
      </c>
      <c r="G229" s="397"/>
      <c r="H229" s="397">
        <v>7</v>
      </c>
      <c r="I229" s="312">
        <f t="shared" si="4"/>
        <v>219</v>
      </c>
    </row>
    <row r="230" spans="1:9">
      <c r="A230" s="397">
        <v>571</v>
      </c>
      <c r="B230" s="398" t="s">
        <v>870</v>
      </c>
      <c r="C230" s="398" t="s">
        <v>2834</v>
      </c>
      <c r="D230" s="399">
        <v>45286</v>
      </c>
      <c r="E230" s="400">
        <v>60</v>
      </c>
      <c r="F230" s="397">
        <v>10218</v>
      </c>
      <c r="G230" s="397"/>
      <c r="H230" s="397">
        <v>9</v>
      </c>
      <c r="I230" s="312">
        <f t="shared" si="4"/>
        <v>220</v>
      </c>
    </row>
    <row r="231" spans="1:9">
      <c r="A231" s="485">
        <v>573</v>
      </c>
      <c r="B231" s="486" t="s">
        <v>874</v>
      </c>
      <c r="C231" s="486" t="s">
        <v>547</v>
      </c>
      <c r="D231" s="399">
        <v>45239</v>
      </c>
      <c r="E231" s="487">
        <v>30</v>
      </c>
      <c r="F231" s="397">
        <v>1236</v>
      </c>
      <c r="G231" s="485" t="s">
        <v>1751</v>
      </c>
      <c r="H231" s="397">
        <v>3</v>
      </c>
      <c r="I231" s="312">
        <f t="shared" si="4"/>
        <v>221</v>
      </c>
    </row>
    <row r="232" spans="1:9">
      <c r="A232" s="397">
        <v>586</v>
      </c>
      <c r="B232" s="398" t="s">
        <v>878</v>
      </c>
      <c r="C232" s="398" t="s">
        <v>879</v>
      </c>
      <c r="D232" s="399">
        <v>45274</v>
      </c>
      <c r="E232" s="400">
        <v>60</v>
      </c>
      <c r="F232" s="397">
        <v>8086</v>
      </c>
      <c r="G232" s="166"/>
      <c r="H232" s="397">
        <v>7</v>
      </c>
      <c r="I232" s="312">
        <f t="shared" si="4"/>
        <v>222</v>
      </c>
    </row>
    <row r="233" spans="1:9">
      <c r="A233" s="397">
        <v>1059</v>
      </c>
      <c r="B233" s="398" t="s">
        <v>1654</v>
      </c>
      <c r="C233" s="398" t="s">
        <v>2095</v>
      </c>
      <c r="D233" s="399">
        <v>45274</v>
      </c>
      <c r="E233" s="400">
        <v>60</v>
      </c>
      <c r="F233" s="397">
        <v>6403</v>
      </c>
      <c r="G233" s="166"/>
      <c r="H233" s="397">
        <v>7</v>
      </c>
      <c r="I233" s="312">
        <f t="shared" si="4"/>
        <v>223</v>
      </c>
    </row>
    <row r="234" spans="1:9">
      <c r="A234" s="312">
        <v>1064</v>
      </c>
      <c r="B234" s="313" t="s">
        <v>1745</v>
      </c>
      <c r="C234" s="313" t="s">
        <v>104</v>
      </c>
      <c r="D234" s="158">
        <v>45327</v>
      </c>
      <c r="E234" s="396">
        <v>60</v>
      </c>
      <c r="F234" s="6">
        <v>1439</v>
      </c>
      <c r="G234" s="166"/>
      <c r="H234" s="473">
        <v>12</v>
      </c>
      <c r="I234" s="312">
        <f t="shared" si="4"/>
        <v>224</v>
      </c>
    </row>
    <row r="235" spans="1:9">
      <c r="A235" s="397">
        <v>475</v>
      </c>
      <c r="B235" s="398" t="s">
        <v>895</v>
      </c>
      <c r="C235" s="398" t="s">
        <v>1630</v>
      </c>
      <c r="D235" s="399">
        <v>45267</v>
      </c>
      <c r="E235" s="400">
        <v>60</v>
      </c>
      <c r="F235" s="397">
        <v>2314</v>
      </c>
      <c r="G235" s="166"/>
      <c r="H235" s="397">
        <v>6</v>
      </c>
      <c r="I235" s="312">
        <f t="shared" si="4"/>
        <v>225</v>
      </c>
    </row>
    <row r="236" spans="1:9">
      <c r="A236" s="397">
        <v>531</v>
      </c>
      <c r="B236" s="398" t="s">
        <v>899</v>
      </c>
      <c r="C236" s="398" t="s">
        <v>900</v>
      </c>
      <c r="D236" s="399">
        <v>45244</v>
      </c>
      <c r="E236" s="400">
        <v>60</v>
      </c>
      <c r="F236" s="397" t="s">
        <v>2465</v>
      </c>
      <c r="G236" s="166"/>
      <c r="H236" s="397">
        <v>4</v>
      </c>
      <c r="I236" s="312">
        <f t="shared" si="4"/>
        <v>226</v>
      </c>
    </row>
    <row r="237" spans="1:9">
      <c r="A237" s="397">
        <v>1039</v>
      </c>
      <c r="B237" s="398" t="s">
        <v>1634</v>
      </c>
      <c r="C237" s="398" t="s">
        <v>56</v>
      </c>
      <c r="D237" s="399">
        <v>45248</v>
      </c>
      <c r="E237" s="400">
        <v>60</v>
      </c>
      <c r="F237" s="397">
        <v>1612</v>
      </c>
      <c r="G237" s="166"/>
      <c r="H237" s="401">
        <v>6</v>
      </c>
      <c r="I237" s="312">
        <f t="shared" si="4"/>
        <v>227</v>
      </c>
    </row>
    <row r="238" spans="1:9">
      <c r="A238" s="397">
        <v>950</v>
      </c>
      <c r="B238" s="398" t="s">
        <v>904</v>
      </c>
      <c r="C238" s="398" t="s">
        <v>707</v>
      </c>
      <c r="D238" s="399">
        <v>45280</v>
      </c>
      <c r="E238" s="400">
        <v>60</v>
      </c>
      <c r="F238" s="397">
        <v>4794</v>
      </c>
      <c r="G238" s="166"/>
      <c r="H238" s="401">
        <v>8</v>
      </c>
      <c r="I238" s="312">
        <f t="shared" si="4"/>
        <v>228</v>
      </c>
    </row>
    <row r="239" spans="1:9">
      <c r="A239" s="752">
        <v>1140</v>
      </c>
      <c r="B239" s="747" t="s">
        <v>3501</v>
      </c>
      <c r="C239" s="747" t="s">
        <v>144</v>
      </c>
      <c r="D239" s="743">
        <v>45545</v>
      </c>
      <c r="E239" s="748">
        <v>60</v>
      </c>
      <c r="F239" s="397"/>
      <c r="G239" s="166"/>
      <c r="H239" s="401">
        <v>27</v>
      </c>
      <c r="I239" s="312">
        <f t="shared" si="4"/>
        <v>229</v>
      </c>
    </row>
    <row r="240" spans="1:9">
      <c r="A240" s="65">
        <v>1132</v>
      </c>
      <c r="B240" s="516" t="s">
        <v>3431</v>
      </c>
      <c r="C240" s="516" t="s">
        <v>3432</v>
      </c>
      <c r="D240" s="502">
        <v>45476</v>
      </c>
      <c r="E240" s="503">
        <v>60</v>
      </c>
      <c r="F240" s="62">
        <v>2310</v>
      </c>
      <c r="G240" s="166"/>
      <c r="H240" s="401">
        <v>21</v>
      </c>
      <c r="I240" s="312">
        <f t="shared" si="4"/>
        <v>230</v>
      </c>
    </row>
    <row r="241" spans="1:10">
      <c r="A241" s="312">
        <v>1083</v>
      </c>
      <c r="B241" s="313" t="s">
        <v>2101</v>
      </c>
      <c r="C241" s="313" t="s">
        <v>1641</v>
      </c>
      <c r="D241" s="158">
        <v>45309</v>
      </c>
      <c r="E241" s="396">
        <v>60</v>
      </c>
      <c r="F241" s="6">
        <v>5667</v>
      </c>
      <c r="G241" s="166"/>
      <c r="H241" s="397">
        <v>11</v>
      </c>
      <c r="I241" s="312">
        <f t="shared" si="4"/>
        <v>231</v>
      </c>
    </row>
    <row r="242" spans="1:10">
      <c r="A242" s="397">
        <v>527</v>
      </c>
      <c r="B242" s="398" t="s">
        <v>909</v>
      </c>
      <c r="C242" s="398" t="s">
        <v>13</v>
      </c>
      <c r="D242" s="399">
        <v>45275</v>
      </c>
      <c r="E242" s="400">
        <v>60</v>
      </c>
      <c r="F242" s="397">
        <v>139</v>
      </c>
      <c r="G242" s="166"/>
      <c r="H242" s="397">
        <v>7</v>
      </c>
      <c r="I242" s="312">
        <f t="shared" si="4"/>
        <v>232</v>
      </c>
    </row>
    <row r="243" spans="1:10">
      <c r="A243" s="397">
        <v>1066</v>
      </c>
      <c r="B243" s="398" t="s">
        <v>1257</v>
      </c>
      <c r="C243" s="398" t="s">
        <v>56</v>
      </c>
      <c r="D243" s="399">
        <v>45271</v>
      </c>
      <c r="E243" s="400">
        <v>60</v>
      </c>
      <c r="F243" s="397">
        <v>1678</v>
      </c>
      <c r="G243" s="166"/>
      <c r="H243" s="397">
        <v>7</v>
      </c>
      <c r="I243" s="312">
        <f t="shared" si="4"/>
        <v>233</v>
      </c>
    </row>
    <row r="244" spans="1:10">
      <c r="A244" s="312">
        <v>993</v>
      </c>
      <c r="B244" s="313" t="s">
        <v>1257</v>
      </c>
      <c r="C244" s="313" t="s">
        <v>598</v>
      </c>
      <c r="D244" s="158">
        <v>45304</v>
      </c>
      <c r="E244" s="396">
        <v>60</v>
      </c>
      <c r="F244" s="6">
        <v>2198</v>
      </c>
      <c r="G244" s="166"/>
      <c r="H244" s="397">
        <v>11</v>
      </c>
      <c r="I244" s="312">
        <f t="shared" si="4"/>
        <v>234</v>
      </c>
    </row>
    <row r="245" spans="1:10">
      <c r="A245" s="397">
        <v>666</v>
      </c>
      <c r="B245" s="398" t="s">
        <v>917</v>
      </c>
      <c r="C245" s="398" t="s">
        <v>723</v>
      </c>
      <c r="D245" s="399">
        <v>45233</v>
      </c>
      <c r="E245" s="400">
        <v>60</v>
      </c>
      <c r="F245" s="397">
        <v>532</v>
      </c>
      <c r="G245" s="166"/>
      <c r="H245" s="397">
        <v>3</v>
      </c>
      <c r="I245" s="312">
        <f t="shared" si="4"/>
        <v>235</v>
      </c>
    </row>
    <row r="246" spans="1:10">
      <c r="A246" s="397">
        <v>335</v>
      </c>
      <c r="B246" s="398" t="s">
        <v>922</v>
      </c>
      <c r="C246" s="398" t="s">
        <v>1656</v>
      </c>
      <c r="D246" s="399">
        <v>45217</v>
      </c>
      <c r="E246" s="400">
        <v>60</v>
      </c>
      <c r="F246" s="397">
        <v>3786</v>
      </c>
      <c r="G246" s="94"/>
      <c r="H246" s="397">
        <v>2</v>
      </c>
      <c r="I246" s="312">
        <f t="shared" si="4"/>
        <v>236</v>
      </c>
    </row>
    <row r="247" spans="1:10">
      <c r="A247" s="397">
        <v>700</v>
      </c>
      <c r="B247" s="398" t="s">
        <v>925</v>
      </c>
      <c r="C247" s="398" t="s">
        <v>861</v>
      </c>
      <c r="D247" s="399">
        <v>45280</v>
      </c>
      <c r="E247" s="400">
        <v>60</v>
      </c>
      <c r="F247" s="397">
        <v>4948</v>
      </c>
      <c r="G247" s="94"/>
      <c r="H247" s="397">
        <v>8</v>
      </c>
      <c r="I247" s="312">
        <f t="shared" si="4"/>
        <v>237</v>
      </c>
    </row>
    <row r="248" spans="1:10">
      <c r="A248" s="397">
        <v>925</v>
      </c>
      <c r="B248" s="398" t="s">
        <v>929</v>
      </c>
      <c r="C248" s="398" t="s">
        <v>2096</v>
      </c>
      <c r="D248" s="399">
        <v>45286</v>
      </c>
      <c r="E248" s="400">
        <v>60</v>
      </c>
      <c r="F248" s="397">
        <v>5997</v>
      </c>
      <c r="G248" s="94"/>
      <c r="H248" s="397">
        <v>9</v>
      </c>
      <c r="I248" s="312">
        <f t="shared" si="4"/>
        <v>238</v>
      </c>
    </row>
    <row r="249" spans="1:10">
      <c r="A249" s="397">
        <v>494</v>
      </c>
      <c r="B249" s="398" t="s">
        <v>934</v>
      </c>
      <c r="C249" s="398" t="s">
        <v>724</v>
      </c>
      <c r="D249" s="399">
        <v>45213</v>
      </c>
      <c r="E249" s="400">
        <v>60</v>
      </c>
      <c r="F249" s="397">
        <v>2758</v>
      </c>
      <c r="G249" s="94"/>
      <c r="H249" s="397">
        <v>1</v>
      </c>
      <c r="I249" s="312">
        <f t="shared" si="4"/>
        <v>239</v>
      </c>
    </row>
    <row r="250" spans="1:10" ht="15" thickBot="1">
      <c r="A250" s="615">
        <v>1119</v>
      </c>
      <c r="B250" s="616" t="s">
        <v>2731</v>
      </c>
      <c r="C250" s="616" t="s">
        <v>2732</v>
      </c>
      <c r="D250" s="399">
        <v>45652</v>
      </c>
      <c r="E250" s="400">
        <v>60</v>
      </c>
      <c r="F250" s="397">
        <v>1050</v>
      </c>
      <c r="G250" s="94"/>
      <c r="H250" s="397">
        <v>9</v>
      </c>
      <c r="I250" s="312">
        <f t="shared" si="4"/>
        <v>240</v>
      </c>
    </row>
    <row r="251" spans="1:10">
      <c r="A251" s="397">
        <v>425</v>
      </c>
      <c r="B251" s="398" t="s">
        <v>937</v>
      </c>
      <c r="C251" s="398" t="s">
        <v>692</v>
      </c>
      <c r="D251" s="399">
        <v>45206</v>
      </c>
      <c r="E251" s="400">
        <v>60</v>
      </c>
      <c r="F251" s="397">
        <v>1043</v>
      </c>
      <c r="G251" s="94"/>
      <c r="H251" s="397">
        <v>1</v>
      </c>
      <c r="I251" s="312">
        <f t="shared" si="4"/>
        <v>241</v>
      </c>
    </row>
    <row r="252" spans="1:10">
      <c r="A252" s="339">
        <v>1131</v>
      </c>
      <c r="B252" s="398" t="s">
        <v>3017</v>
      </c>
      <c r="C252" s="398" t="s">
        <v>2346</v>
      </c>
      <c r="D252" s="399">
        <v>45456</v>
      </c>
      <c r="E252" s="400">
        <v>60</v>
      </c>
      <c r="F252" s="166">
        <v>1104</v>
      </c>
      <c r="G252" s="94"/>
      <c r="H252" s="397">
        <v>20</v>
      </c>
      <c r="I252" s="312">
        <f t="shared" si="4"/>
        <v>242</v>
      </c>
    </row>
    <row r="253" spans="1:10">
      <c r="A253" s="397">
        <v>537</v>
      </c>
      <c r="B253" s="398" t="s">
        <v>2683</v>
      </c>
      <c r="C253" s="398" t="s">
        <v>471</v>
      </c>
      <c r="D253" s="399">
        <v>45266</v>
      </c>
      <c r="E253" s="400">
        <v>60</v>
      </c>
      <c r="F253" s="397">
        <v>1317</v>
      </c>
      <c r="G253" s="94"/>
      <c r="H253" s="397">
        <v>6</v>
      </c>
      <c r="I253" s="312">
        <f t="shared" si="4"/>
        <v>243</v>
      </c>
    </row>
    <row r="254" spans="1:10">
      <c r="A254" s="397">
        <v>994</v>
      </c>
      <c r="B254" s="398" t="s">
        <v>1579</v>
      </c>
      <c r="C254" s="398" t="s">
        <v>13</v>
      </c>
      <c r="D254" s="399">
        <v>45297</v>
      </c>
      <c r="E254" s="400">
        <v>60</v>
      </c>
      <c r="F254" s="397">
        <v>2793</v>
      </c>
      <c r="G254" s="166"/>
      <c r="H254" s="397">
        <v>10</v>
      </c>
      <c r="I254" s="312">
        <f t="shared" si="4"/>
        <v>244</v>
      </c>
    </row>
    <row r="255" spans="1:10">
      <c r="A255" s="397">
        <v>617</v>
      </c>
      <c r="B255" s="398" t="s">
        <v>945</v>
      </c>
      <c r="C255" s="398" t="s">
        <v>2335</v>
      </c>
      <c r="D255" s="399">
        <v>45286</v>
      </c>
      <c r="E255" s="400">
        <v>60</v>
      </c>
      <c r="F255" s="397">
        <v>6846</v>
      </c>
      <c r="G255" s="94"/>
      <c r="H255" s="397">
        <v>9</v>
      </c>
      <c r="I255" s="312">
        <f t="shared" si="4"/>
        <v>245</v>
      </c>
    </row>
    <row r="256" spans="1:10">
      <c r="A256" s="397">
        <v>823</v>
      </c>
      <c r="B256" s="398" t="s">
        <v>949</v>
      </c>
      <c r="C256" s="398" t="s">
        <v>56</v>
      </c>
      <c r="D256" s="399">
        <v>45303</v>
      </c>
      <c r="E256" s="400">
        <v>50</v>
      </c>
      <c r="F256" s="397">
        <v>224</v>
      </c>
      <c r="G256" s="524" t="s">
        <v>2813</v>
      </c>
      <c r="H256" s="397">
        <v>10</v>
      </c>
      <c r="I256" s="312">
        <f t="shared" si="4"/>
        <v>246</v>
      </c>
      <c r="J256" s="58"/>
    </row>
    <row r="257" spans="1:10" ht="15" thickBot="1">
      <c r="A257" s="84">
        <v>823</v>
      </c>
      <c r="B257" s="491" t="s">
        <v>949</v>
      </c>
      <c r="C257" s="74" t="s">
        <v>56</v>
      </c>
      <c r="D257" s="158">
        <v>45307</v>
      </c>
      <c r="E257" s="439">
        <v>10</v>
      </c>
      <c r="F257" s="6">
        <v>225</v>
      </c>
      <c r="G257" s="166"/>
      <c r="H257" s="397">
        <v>11</v>
      </c>
      <c r="I257" s="312">
        <f t="shared" si="4"/>
        <v>246</v>
      </c>
      <c r="J257" s="58"/>
    </row>
    <row r="258" spans="1:10" ht="15" thickBot="1">
      <c r="A258" s="545">
        <v>346</v>
      </c>
      <c r="B258" s="546" t="s">
        <v>958</v>
      </c>
      <c r="C258" s="546" t="s">
        <v>98</v>
      </c>
      <c r="D258" s="502">
        <v>34</v>
      </c>
      <c r="E258" s="503">
        <v>60</v>
      </c>
      <c r="F258" s="62">
        <v>4745</v>
      </c>
      <c r="G258" s="166"/>
      <c r="H258" s="397">
        <v>14</v>
      </c>
      <c r="I258" s="312">
        <f t="shared" si="4"/>
        <v>247</v>
      </c>
    </row>
    <row r="259" spans="1:10">
      <c r="A259" s="545">
        <v>1079</v>
      </c>
      <c r="B259" s="546" t="s">
        <v>2034</v>
      </c>
      <c r="C259" s="546" t="s">
        <v>598</v>
      </c>
      <c r="D259" s="502">
        <v>45606</v>
      </c>
      <c r="E259" s="503">
        <v>60</v>
      </c>
      <c r="F259" s="62">
        <v>861</v>
      </c>
      <c r="G259" s="94"/>
      <c r="H259" s="397">
        <v>3</v>
      </c>
      <c r="I259" s="312">
        <f t="shared" si="4"/>
        <v>248</v>
      </c>
    </row>
    <row r="260" spans="1:10">
      <c r="A260" s="397">
        <v>913</v>
      </c>
      <c r="B260" s="398" t="s">
        <v>962</v>
      </c>
      <c r="C260" s="398" t="s">
        <v>710</v>
      </c>
      <c r="D260" s="399">
        <v>45266</v>
      </c>
      <c r="E260" s="400">
        <v>60</v>
      </c>
      <c r="F260" s="397">
        <v>563</v>
      </c>
      <c r="G260" s="94"/>
      <c r="H260" s="397">
        <v>6</v>
      </c>
      <c r="I260" s="312">
        <f t="shared" si="4"/>
        <v>249</v>
      </c>
    </row>
    <row r="261" spans="1:10">
      <c r="A261" s="397">
        <v>1015</v>
      </c>
      <c r="B261" s="398" t="s">
        <v>1180</v>
      </c>
      <c r="C261" s="398" t="s">
        <v>64</v>
      </c>
      <c r="D261" s="399">
        <v>45273</v>
      </c>
      <c r="E261" s="400">
        <v>60</v>
      </c>
      <c r="F261" s="397">
        <v>1204</v>
      </c>
      <c r="G261" s="94"/>
      <c r="H261" s="397">
        <v>7</v>
      </c>
      <c r="I261" s="312">
        <f t="shared" si="4"/>
        <v>250</v>
      </c>
    </row>
    <row r="262" spans="1:10">
      <c r="A262" s="397">
        <v>978</v>
      </c>
      <c r="B262" s="398" t="s">
        <v>1590</v>
      </c>
      <c r="C262" s="398" t="s">
        <v>707</v>
      </c>
      <c r="D262" s="399">
        <v>45294</v>
      </c>
      <c r="E262" s="400">
        <v>60</v>
      </c>
      <c r="F262" s="397">
        <v>229</v>
      </c>
      <c r="G262" s="94"/>
      <c r="H262" s="397">
        <v>10</v>
      </c>
      <c r="I262" s="312">
        <f t="shared" si="4"/>
        <v>251</v>
      </c>
    </row>
    <row r="263" spans="1:10">
      <c r="A263" s="489">
        <v>495</v>
      </c>
      <c r="B263" s="490" t="s">
        <v>968</v>
      </c>
      <c r="C263" s="490" t="s">
        <v>529</v>
      </c>
      <c r="D263" s="399">
        <v>45264</v>
      </c>
      <c r="E263" s="400">
        <v>60</v>
      </c>
      <c r="F263" s="397">
        <v>3157</v>
      </c>
      <c r="G263" s="94"/>
      <c r="H263" s="397">
        <v>6</v>
      </c>
      <c r="I263" s="312">
        <f t="shared" si="4"/>
        <v>252</v>
      </c>
    </row>
    <row r="264" spans="1:10">
      <c r="A264" s="397">
        <v>1055</v>
      </c>
      <c r="B264" s="398" t="s">
        <v>1676</v>
      </c>
      <c r="C264" s="398" t="s">
        <v>19</v>
      </c>
      <c r="D264" s="399">
        <v>45276</v>
      </c>
      <c r="E264" s="400">
        <v>60</v>
      </c>
      <c r="F264" s="397">
        <v>5772</v>
      </c>
      <c r="G264" s="94"/>
      <c r="H264" s="397">
        <v>8</v>
      </c>
      <c r="I264" s="312">
        <f t="shared" si="4"/>
        <v>253</v>
      </c>
    </row>
    <row r="265" spans="1:10">
      <c r="A265" s="397">
        <v>779</v>
      </c>
      <c r="B265" s="398" t="s">
        <v>971</v>
      </c>
      <c r="C265" s="398" t="s">
        <v>2457</v>
      </c>
      <c r="D265" s="399">
        <v>45244</v>
      </c>
      <c r="E265" s="400">
        <v>60</v>
      </c>
      <c r="F265" s="397">
        <v>868</v>
      </c>
      <c r="G265" s="94"/>
      <c r="H265" s="397">
        <v>4</v>
      </c>
      <c r="I265" s="312">
        <f t="shared" si="4"/>
        <v>254</v>
      </c>
    </row>
    <row r="266" spans="1:10">
      <c r="A266" s="397">
        <v>357</v>
      </c>
      <c r="B266" s="398" t="s">
        <v>975</v>
      </c>
      <c r="C266" s="398" t="s">
        <v>313</v>
      </c>
      <c r="D266" s="399">
        <v>45286</v>
      </c>
      <c r="E266" s="400">
        <v>60</v>
      </c>
      <c r="F266" s="397">
        <v>3496</v>
      </c>
      <c r="G266" s="94"/>
      <c r="H266" s="397">
        <v>9</v>
      </c>
      <c r="I266" s="312">
        <f t="shared" si="4"/>
        <v>255</v>
      </c>
    </row>
    <row r="267" spans="1:10">
      <c r="A267" s="397">
        <v>678</v>
      </c>
      <c r="B267" s="398" t="s">
        <v>979</v>
      </c>
      <c r="C267" s="398" t="s">
        <v>980</v>
      </c>
      <c r="D267" s="399">
        <v>45206</v>
      </c>
      <c r="E267" s="400">
        <v>60</v>
      </c>
      <c r="F267" s="397">
        <v>281</v>
      </c>
      <c r="G267" s="166"/>
      <c r="H267" s="397">
        <v>1</v>
      </c>
      <c r="I267" s="312">
        <f t="shared" si="4"/>
        <v>256</v>
      </c>
    </row>
    <row r="268" spans="1:10">
      <c r="A268" s="397">
        <v>360</v>
      </c>
      <c r="B268" s="398" t="s">
        <v>984</v>
      </c>
      <c r="C268" s="398" t="s">
        <v>451</v>
      </c>
      <c r="D268" s="399">
        <v>45273</v>
      </c>
      <c r="E268" s="400">
        <v>60</v>
      </c>
      <c r="F268" s="397">
        <v>1313</v>
      </c>
      <c r="G268" s="166"/>
      <c r="H268" s="397">
        <v>7</v>
      </c>
      <c r="I268" s="312">
        <f t="shared" si="4"/>
        <v>257</v>
      </c>
    </row>
    <row r="269" spans="1:10">
      <c r="A269" s="489">
        <v>1070</v>
      </c>
      <c r="B269" s="490" t="s">
        <v>984</v>
      </c>
      <c r="C269" s="490" t="s">
        <v>13</v>
      </c>
      <c r="D269" s="399">
        <v>45280</v>
      </c>
      <c r="E269" s="400">
        <v>60</v>
      </c>
      <c r="F269" s="397">
        <v>5325</v>
      </c>
      <c r="G269" s="166"/>
      <c r="H269" s="397">
        <v>8</v>
      </c>
      <c r="I269" s="312">
        <f t="shared" si="4"/>
        <v>258</v>
      </c>
    </row>
    <row r="270" spans="1:10">
      <c r="A270" s="397">
        <v>687</v>
      </c>
      <c r="B270" s="398" t="s">
        <v>994</v>
      </c>
      <c r="C270" s="398" t="s">
        <v>2100</v>
      </c>
      <c r="D270" s="399">
        <v>45270</v>
      </c>
      <c r="E270" s="400">
        <v>60</v>
      </c>
      <c r="F270" s="397">
        <v>6900</v>
      </c>
      <c r="G270" s="166"/>
      <c r="H270" s="397">
        <v>6</v>
      </c>
      <c r="I270" s="312">
        <f t="shared" si="4"/>
        <v>259</v>
      </c>
    </row>
    <row r="271" spans="1:10">
      <c r="A271" s="397">
        <v>361</v>
      </c>
      <c r="B271" s="398" t="s">
        <v>998</v>
      </c>
      <c r="C271" s="398" t="s">
        <v>91</v>
      </c>
      <c r="D271" s="399">
        <v>45266</v>
      </c>
      <c r="E271" s="400">
        <v>60</v>
      </c>
      <c r="F271" s="397">
        <v>3070</v>
      </c>
      <c r="G271" s="166"/>
      <c r="H271" s="397">
        <v>6</v>
      </c>
      <c r="I271" s="312">
        <f t="shared" si="4"/>
        <v>260</v>
      </c>
    </row>
    <row r="272" spans="1:10">
      <c r="A272" s="397">
        <v>1045</v>
      </c>
      <c r="B272" s="398" t="s">
        <v>1635</v>
      </c>
      <c r="C272" s="398" t="s">
        <v>2042</v>
      </c>
      <c r="D272" s="399">
        <v>45209</v>
      </c>
      <c r="E272" s="400">
        <v>60</v>
      </c>
      <c r="F272" s="397">
        <v>9387</v>
      </c>
      <c r="G272" s="94"/>
      <c r="H272" s="397">
        <v>1</v>
      </c>
      <c r="I272" s="312">
        <f t="shared" si="4"/>
        <v>261</v>
      </c>
    </row>
    <row r="273" spans="1:10">
      <c r="A273" s="489">
        <v>429</v>
      </c>
      <c r="B273" s="490" t="s">
        <v>1002</v>
      </c>
      <c r="C273" s="490" t="s">
        <v>45</v>
      </c>
      <c r="D273" s="399">
        <v>45218</v>
      </c>
      <c r="E273" s="400">
        <v>60</v>
      </c>
      <c r="F273" s="397">
        <v>344</v>
      </c>
      <c r="G273" s="166"/>
      <c r="H273" s="397">
        <v>2</v>
      </c>
      <c r="I273" s="312">
        <f t="shared" si="4"/>
        <v>262</v>
      </c>
    </row>
    <row r="274" spans="1:10">
      <c r="A274" s="312">
        <v>990</v>
      </c>
      <c r="B274" s="313" t="s">
        <v>1522</v>
      </c>
      <c r="C274" s="313" t="s">
        <v>1523</v>
      </c>
      <c r="D274" s="158">
        <v>45339</v>
      </c>
      <c r="E274" s="396">
        <v>60</v>
      </c>
      <c r="F274" s="6">
        <v>131</v>
      </c>
      <c r="G274" s="166"/>
      <c r="H274" s="397">
        <v>13</v>
      </c>
      <c r="I274" s="312">
        <f t="shared" si="4"/>
        <v>263</v>
      </c>
    </row>
    <row r="275" spans="1:10">
      <c r="A275" s="397">
        <v>1005</v>
      </c>
      <c r="B275" s="398" t="s">
        <v>1594</v>
      </c>
      <c r="C275" s="398" t="s">
        <v>13</v>
      </c>
      <c r="D275" s="399">
        <v>45286</v>
      </c>
      <c r="E275" s="400">
        <v>60</v>
      </c>
      <c r="F275" s="397">
        <v>8656</v>
      </c>
      <c r="G275" s="166"/>
      <c r="H275" s="397">
        <v>9</v>
      </c>
      <c r="I275" s="312">
        <f t="shared" si="4"/>
        <v>264</v>
      </c>
    </row>
    <row r="276" spans="1:10">
      <c r="A276" s="397">
        <v>376</v>
      </c>
      <c r="B276" s="398" t="s">
        <v>1014</v>
      </c>
      <c r="C276" s="398" t="s">
        <v>179</v>
      </c>
      <c r="D276" s="399">
        <v>45294</v>
      </c>
      <c r="E276" s="400">
        <v>60</v>
      </c>
      <c r="F276" s="397">
        <v>5617</v>
      </c>
      <c r="G276" s="166"/>
      <c r="H276" s="397">
        <v>10</v>
      </c>
      <c r="I276" s="312">
        <f t="shared" si="4"/>
        <v>265</v>
      </c>
    </row>
    <row r="277" spans="1:10">
      <c r="A277" s="489">
        <v>377</v>
      </c>
      <c r="B277" s="490" t="s">
        <v>1014</v>
      </c>
      <c r="C277" s="490" t="s">
        <v>1653</v>
      </c>
      <c r="D277" s="399">
        <v>45275</v>
      </c>
      <c r="E277" s="400">
        <v>60</v>
      </c>
      <c r="F277" s="397">
        <v>6094</v>
      </c>
      <c r="G277" s="166"/>
      <c r="H277" s="397">
        <v>7</v>
      </c>
      <c r="I277" s="312">
        <f t="shared" si="4"/>
        <v>266</v>
      </c>
    </row>
    <row r="278" spans="1:10">
      <c r="A278" s="489">
        <v>973</v>
      </c>
      <c r="B278" s="490" t="s">
        <v>1407</v>
      </c>
      <c r="C278" s="490" t="s">
        <v>13</v>
      </c>
      <c r="D278" s="399">
        <v>45286</v>
      </c>
      <c r="E278" s="400">
        <v>60</v>
      </c>
      <c r="F278" s="397">
        <v>116</v>
      </c>
      <c r="G278" s="166"/>
      <c r="H278" s="397">
        <v>9</v>
      </c>
      <c r="I278" s="312">
        <f t="shared" si="4"/>
        <v>267</v>
      </c>
    </row>
    <row r="279" spans="1:10">
      <c r="A279" s="489">
        <v>554</v>
      </c>
      <c r="B279" s="490" t="s">
        <v>1028</v>
      </c>
      <c r="C279" s="490" t="s">
        <v>45</v>
      </c>
      <c r="D279" s="399">
        <v>45281</v>
      </c>
      <c r="E279" s="400">
        <v>60</v>
      </c>
      <c r="F279" s="397">
        <v>189</v>
      </c>
      <c r="G279" s="166"/>
      <c r="H279" s="397">
        <v>8</v>
      </c>
      <c r="I279" s="312">
        <f t="shared" ref="I279:I287" si="5">IF(A279=A278,I278,I278+1)</f>
        <v>268</v>
      </c>
    </row>
    <row r="280" spans="1:10">
      <c r="A280" s="489">
        <v>1052</v>
      </c>
      <c r="B280" s="490" t="s">
        <v>1665</v>
      </c>
      <c r="C280" s="490" t="s">
        <v>202</v>
      </c>
      <c r="D280" s="399">
        <v>45295</v>
      </c>
      <c r="E280" s="400">
        <v>60</v>
      </c>
      <c r="F280" s="397">
        <v>1594</v>
      </c>
      <c r="G280" s="166"/>
      <c r="H280" s="397">
        <v>10</v>
      </c>
      <c r="I280" s="312">
        <f t="shared" si="5"/>
        <v>269</v>
      </c>
    </row>
    <row r="281" spans="1:10">
      <c r="A281" s="489">
        <v>1118</v>
      </c>
      <c r="B281" s="490" t="s">
        <v>2689</v>
      </c>
      <c r="C281" s="490" t="s">
        <v>1470</v>
      </c>
      <c r="D281" s="399">
        <v>45271</v>
      </c>
      <c r="E281" s="400">
        <v>60</v>
      </c>
      <c r="F281" s="397">
        <v>1172</v>
      </c>
      <c r="G281" s="166"/>
      <c r="H281" s="397">
        <v>7</v>
      </c>
      <c r="I281" s="312">
        <f t="shared" si="5"/>
        <v>270</v>
      </c>
    </row>
    <row r="282" spans="1:10">
      <c r="A282" s="489">
        <v>639</v>
      </c>
      <c r="B282" s="490" t="s">
        <v>1038</v>
      </c>
      <c r="C282" s="490" t="s">
        <v>1039</v>
      </c>
      <c r="D282" s="399">
        <v>45242</v>
      </c>
      <c r="E282" s="400">
        <v>60</v>
      </c>
      <c r="F282" s="397">
        <v>996267</v>
      </c>
      <c r="G282" s="166"/>
      <c r="H282" s="397">
        <v>5</v>
      </c>
      <c r="I282" s="312">
        <f t="shared" si="5"/>
        <v>271</v>
      </c>
    </row>
    <row r="283" spans="1:10">
      <c r="A283" s="489">
        <v>1043</v>
      </c>
      <c r="B283" s="490" t="s">
        <v>1637</v>
      </c>
      <c r="C283" s="490" t="s">
        <v>2103</v>
      </c>
      <c r="D283" s="399">
        <v>45240</v>
      </c>
      <c r="E283" s="400">
        <v>10</v>
      </c>
      <c r="F283" s="397">
        <v>177</v>
      </c>
      <c r="G283" s="166"/>
      <c r="H283" s="397">
        <v>3</v>
      </c>
      <c r="I283" s="312">
        <f t="shared" si="5"/>
        <v>272</v>
      </c>
      <c r="J283" s="58"/>
    </row>
    <row r="284" spans="1:10">
      <c r="A284" s="397">
        <v>1043</v>
      </c>
      <c r="B284" s="398" t="s">
        <v>1637</v>
      </c>
      <c r="C284" s="398" t="s">
        <v>2103</v>
      </c>
      <c r="D284" s="399">
        <v>45244</v>
      </c>
      <c r="E284" s="400">
        <v>50</v>
      </c>
      <c r="F284" s="397">
        <v>634</v>
      </c>
      <c r="G284" s="166"/>
      <c r="H284" s="397">
        <v>4</v>
      </c>
      <c r="I284" s="312">
        <f t="shared" si="5"/>
        <v>272</v>
      </c>
      <c r="J284" s="58"/>
    </row>
    <row r="285" spans="1:10">
      <c r="A285" s="65">
        <v>1122</v>
      </c>
      <c r="B285" s="501" t="s">
        <v>2947</v>
      </c>
      <c r="C285" s="501" t="s">
        <v>2965</v>
      </c>
      <c r="D285" s="502">
        <v>45363</v>
      </c>
      <c r="E285" s="503">
        <v>60</v>
      </c>
      <c r="F285" s="62">
        <v>280</v>
      </c>
      <c r="G285" s="166"/>
      <c r="H285" s="397">
        <v>15</v>
      </c>
      <c r="I285" s="312">
        <f t="shared" si="5"/>
        <v>273</v>
      </c>
    </row>
    <row r="286" spans="1:10">
      <c r="A286" s="65">
        <v>1129</v>
      </c>
      <c r="B286" s="516" t="s">
        <v>3006</v>
      </c>
      <c r="C286" s="516" t="s">
        <v>1615</v>
      </c>
      <c r="D286" s="502">
        <v>45436</v>
      </c>
      <c r="E286" s="503">
        <v>60</v>
      </c>
      <c r="F286" s="62">
        <v>1006</v>
      </c>
      <c r="G286" s="166"/>
      <c r="H286" s="397">
        <v>18</v>
      </c>
      <c r="I286" s="312">
        <f t="shared" si="5"/>
        <v>274</v>
      </c>
    </row>
    <row r="287" spans="1:10">
      <c r="A287" s="397">
        <v>839</v>
      </c>
      <c r="B287" s="398" t="s">
        <v>2628</v>
      </c>
      <c r="C287" s="398" t="s">
        <v>1047</v>
      </c>
      <c r="D287" s="399">
        <v>45274</v>
      </c>
      <c r="E287" s="400">
        <v>60</v>
      </c>
      <c r="F287" s="397">
        <v>451</v>
      </c>
      <c r="G287" s="166"/>
      <c r="H287" s="397">
        <v>7</v>
      </c>
      <c r="I287" s="312">
        <f t="shared" si="5"/>
        <v>275</v>
      </c>
    </row>
    <row r="288" spans="1:10">
      <c r="A288" s="397"/>
      <c r="B288" s="397"/>
      <c r="C288" s="397"/>
      <c r="D288" s="397"/>
      <c r="E288" s="397"/>
      <c r="F288" s="397"/>
      <c r="G288" s="166"/>
      <c r="H288" s="397"/>
      <c r="I288" s="312"/>
    </row>
    <row r="289" spans="1:13">
      <c r="A289" s="397"/>
      <c r="B289" s="397"/>
      <c r="C289" s="397"/>
      <c r="D289" s="397"/>
      <c r="E289" s="397"/>
      <c r="F289" s="397"/>
      <c r="G289" s="166"/>
      <c r="H289" s="397"/>
      <c r="I289" s="312"/>
    </row>
    <row r="290" spans="1:13">
      <c r="A290" s="397"/>
      <c r="B290" s="397"/>
      <c r="C290" s="397"/>
      <c r="D290" s="397"/>
      <c r="E290" s="397"/>
      <c r="F290" s="397"/>
      <c r="G290" s="166"/>
      <c r="H290" s="397"/>
      <c r="I290" s="312"/>
    </row>
    <row r="291" spans="1:13">
      <c r="A291" s="397"/>
      <c r="B291" s="397"/>
      <c r="C291" s="397"/>
      <c r="D291" s="397"/>
      <c r="E291" s="397"/>
      <c r="F291" s="397"/>
      <c r="G291" s="166"/>
      <c r="H291" s="397"/>
      <c r="I291" s="312"/>
    </row>
    <row r="292" spans="1:13">
      <c r="A292" s="397"/>
      <c r="B292" s="397"/>
      <c r="C292" s="397"/>
      <c r="D292" s="397"/>
      <c r="E292" s="397"/>
      <c r="F292" s="397"/>
      <c r="G292" s="166"/>
      <c r="H292" s="397"/>
      <c r="I292" s="312"/>
    </row>
    <row r="293" spans="1:13">
      <c r="A293" s="397"/>
      <c r="B293" s="397"/>
      <c r="C293" s="397"/>
      <c r="D293" s="397"/>
      <c r="E293" s="397"/>
      <c r="F293" s="397"/>
      <c r="G293" s="166"/>
      <c r="H293" s="397"/>
      <c r="I293" s="312"/>
    </row>
    <row r="294" spans="1:13" ht="15.5">
      <c r="A294" s="148"/>
      <c r="B294" s="195"/>
      <c r="C294" s="195"/>
      <c r="D294" s="147"/>
      <c r="E294" s="310"/>
      <c r="F294" s="166"/>
      <c r="G294" s="166"/>
      <c r="H294" s="148"/>
      <c r="I294" s="166"/>
    </row>
    <row r="295" spans="1:13" ht="15.5">
      <c r="A295" s="148"/>
      <c r="B295" s="195"/>
      <c r="C295" s="195"/>
      <c r="D295" s="147"/>
      <c r="E295" s="310"/>
      <c r="F295" s="166"/>
      <c r="G295" s="166"/>
      <c r="H295" s="148"/>
      <c r="I295" s="166"/>
    </row>
    <row r="296" spans="1:13" ht="15.5">
      <c r="A296" s="148"/>
      <c r="B296" s="195"/>
      <c r="C296" s="195"/>
      <c r="D296" s="147"/>
      <c r="E296" s="310"/>
      <c r="F296" s="166"/>
      <c r="G296" s="166"/>
      <c r="H296" s="148"/>
      <c r="I296" s="166"/>
    </row>
    <row r="297" spans="1:13" ht="15.5">
      <c r="A297" s="161"/>
      <c r="B297" s="161"/>
      <c r="C297" s="161"/>
      <c r="D297" s="161"/>
      <c r="E297" s="310"/>
      <c r="F297" s="161"/>
      <c r="G297" s="166"/>
      <c r="H297" s="148"/>
      <c r="I297" s="166"/>
    </row>
    <row r="298" spans="1:13" ht="15.5">
      <c r="A298" s="161"/>
      <c r="B298" s="161"/>
      <c r="C298" s="161"/>
      <c r="D298" s="161"/>
      <c r="E298" s="310"/>
      <c r="F298" s="161"/>
      <c r="G298" s="161"/>
      <c r="H298" s="161"/>
      <c r="I298" s="166"/>
    </row>
    <row r="299" spans="1:13" ht="17.25" customHeight="1" thickBot="1">
      <c r="A299" s="333"/>
      <c r="B299" s="333"/>
      <c r="C299" s="333"/>
      <c r="D299" s="333"/>
      <c r="E299" s="333"/>
      <c r="F299" s="333"/>
      <c r="G299" s="96"/>
      <c r="H299" s="334"/>
      <c r="I299" s="96"/>
      <c r="J299" s="6"/>
    </row>
    <row r="300" spans="1:13" ht="19" thickBot="1">
      <c r="B300" s="287">
        <f>COUNTA(B4:B299)-C300-C302</f>
        <v>275</v>
      </c>
      <c r="C300" s="298">
        <v>6</v>
      </c>
      <c r="D300" s="336" t="s">
        <v>2468</v>
      </c>
      <c r="E300" s="335">
        <f>SUM(E4:E298)</f>
        <v>16380</v>
      </c>
      <c r="F300" s="603">
        <f>COUNTA(F4:F299)-C300-C302</f>
        <v>274</v>
      </c>
      <c r="G300" s="2"/>
      <c r="H300" s="170"/>
      <c r="I300" s="193">
        <f>COUNTA(I4:I299)-C300-C302</f>
        <v>275</v>
      </c>
      <c r="J300" s="214">
        <f>I340</f>
        <v>0</v>
      </c>
      <c r="K300" s="106"/>
      <c r="L300" s="337"/>
      <c r="M300" s="6"/>
    </row>
    <row r="301" spans="1:13" ht="15" thickBot="1">
      <c r="B301" s="297" t="s">
        <v>2119</v>
      </c>
      <c r="C301" s="299" t="s">
        <v>2439</v>
      </c>
      <c r="E301">
        <v>0</v>
      </c>
      <c r="H301" t="s">
        <v>1660</v>
      </c>
      <c r="I301" s="166"/>
      <c r="J301" t="s">
        <v>1660</v>
      </c>
      <c r="K301" s="338"/>
      <c r="M301" s="6"/>
    </row>
    <row r="302" spans="1:13" ht="15.5">
      <c r="A302" s="146"/>
      <c r="B302" s="160"/>
      <c r="C302" s="298">
        <v>2</v>
      </c>
      <c r="D302" s="476" t="s">
        <v>2866</v>
      </c>
      <c r="E302" s="112"/>
      <c r="F302" s="6"/>
      <c r="G302" s="6"/>
      <c r="H302" s="146"/>
      <c r="I302" s="166" t="s">
        <v>2417</v>
      </c>
    </row>
    <row r="303" spans="1:13" ht="16" thickBot="1">
      <c r="A303" s="146"/>
      <c r="B303" s="160"/>
      <c r="C303" s="160"/>
      <c r="D303" s="145"/>
      <c r="E303" s="112"/>
      <c r="F303" s="525">
        <v>45322</v>
      </c>
      <c r="G303" s="528">
        <v>45359</v>
      </c>
      <c r="H303" s="146"/>
      <c r="I303" s="166"/>
    </row>
    <row r="304" spans="1:13" ht="19" thickBot="1">
      <c r="A304" s="234"/>
      <c r="B304" s="236" t="s">
        <v>2865</v>
      </c>
      <c r="C304" s="234"/>
      <c r="D304" s="120"/>
      <c r="E304" s="235"/>
      <c r="F304" s="526">
        <v>45</v>
      </c>
      <c r="G304" s="527">
        <v>0</v>
      </c>
      <c r="H304" s="148"/>
      <c r="I304" s="166"/>
      <c r="K304" s="529" t="s">
        <v>2882</v>
      </c>
      <c r="L304" s="529" t="s">
        <v>1660</v>
      </c>
      <c r="M304" s="381">
        <v>259</v>
      </c>
    </row>
    <row r="305" spans="1:13" ht="15.5">
      <c r="A305" s="146"/>
      <c r="B305" s="160"/>
      <c r="C305" s="160"/>
      <c r="D305" s="145"/>
      <c r="E305" s="112"/>
      <c r="F305" s="6"/>
      <c r="G305" s="6"/>
      <c r="H305" s="146"/>
      <c r="I305" s="166"/>
      <c r="K305" s="529" t="s">
        <v>2886</v>
      </c>
      <c r="L305" s="529"/>
      <c r="M305" s="381">
        <v>45</v>
      </c>
    </row>
    <row r="306" spans="1:13">
      <c r="D306" t="s">
        <v>1657</v>
      </c>
      <c r="E306" s="61"/>
      <c r="G306" s="130">
        <f>B403</f>
        <v>50</v>
      </c>
      <c r="I306" s="166"/>
      <c r="K306" s="529" t="s">
        <v>2887</v>
      </c>
      <c r="L306" s="529"/>
      <c r="M306" s="381">
        <v>0</v>
      </c>
    </row>
    <row r="307" spans="1:13" ht="15" thickBot="1">
      <c r="D307" t="s">
        <v>2371</v>
      </c>
      <c r="G307" s="69">
        <v>2</v>
      </c>
      <c r="I307" s="166"/>
      <c r="K307" s="529" t="s">
        <v>2803</v>
      </c>
      <c r="L307" s="529"/>
      <c r="M307" s="381">
        <v>0</v>
      </c>
    </row>
    <row r="308" spans="1:13" ht="19" thickBot="1">
      <c r="F308" t="s">
        <v>2387</v>
      </c>
      <c r="G308" s="463">
        <f>SUM(G306:G307)</f>
        <v>52</v>
      </c>
      <c r="H308" s="276">
        <f>G308/G315</f>
        <v>0.15709969788519637</v>
      </c>
      <c r="I308" s="166"/>
      <c r="J308" s="277">
        <f>G308*B327</f>
        <v>3120</v>
      </c>
      <c r="K308" s="529"/>
      <c r="L308" s="529"/>
      <c r="M308" s="530">
        <f>SUM(M304:M307)</f>
        <v>304</v>
      </c>
    </row>
    <row r="309" spans="1:13" ht="19" thickBot="1">
      <c r="B309" s="53"/>
      <c r="C309" s="474">
        <v>0</v>
      </c>
      <c r="D309" s="2" t="s">
        <v>2864</v>
      </c>
      <c r="I309" s="94"/>
      <c r="K309" s="529"/>
      <c r="L309" s="529"/>
      <c r="M309" s="529"/>
    </row>
    <row r="310" spans="1:13" ht="24" thickBot="1">
      <c r="B310" s="53"/>
      <c r="C310" s="6"/>
      <c r="E310" s="345" t="s">
        <v>3435</v>
      </c>
      <c r="F310" s="75"/>
      <c r="G310" s="717">
        <f>I1+G308+G304-C308+F410</f>
        <v>324</v>
      </c>
      <c r="H310" s="629" t="s">
        <v>2951</v>
      </c>
      <c r="I310" s="412"/>
      <c r="J310" s="345"/>
      <c r="K310" s="75"/>
    </row>
    <row r="311" spans="1:13" ht="19" thickBot="1">
      <c r="B311" s="53"/>
      <c r="C311" s="6"/>
      <c r="F311" s="464">
        <v>45322</v>
      </c>
      <c r="G311" s="465">
        <f>I1+G308+F304-C309</f>
        <v>372</v>
      </c>
      <c r="H311" s="462" t="s">
        <v>2856</v>
      </c>
      <c r="I311" s="166"/>
    </row>
    <row r="312" spans="1:13" ht="19" thickBot="1">
      <c r="B312" s="53"/>
      <c r="C312" s="224" t="s">
        <v>2384</v>
      </c>
      <c r="D312" s="217" t="s">
        <v>1659</v>
      </c>
      <c r="E312" s="218" t="s">
        <v>2370</v>
      </c>
      <c r="F312" s="394">
        <v>45291</v>
      </c>
      <c r="G312" s="393">
        <v>339</v>
      </c>
      <c r="H312" s="109" t="s">
        <v>2776</v>
      </c>
      <c r="I312" s="166"/>
      <c r="J312" s="231" t="s">
        <v>2669</v>
      </c>
      <c r="K312" s="353" t="s">
        <v>2670</v>
      </c>
      <c r="L312" s="31"/>
    </row>
    <row r="313" spans="1:13" ht="19" thickBot="1">
      <c r="B313" s="53"/>
      <c r="C313" s="224" t="s">
        <v>2384</v>
      </c>
      <c r="D313" s="217" t="s">
        <v>1659</v>
      </c>
      <c r="E313" s="218" t="s">
        <v>2370</v>
      </c>
      <c r="F313" s="215">
        <v>45263</v>
      </c>
      <c r="G313" s="216">
        <v>339</v>
      </c>
      <c r="H313" s="109" t="s">
        <v>2665</v>
      </c>
      <c r="I313" s="166"/>
      <c r="J313" s="352">
        <f>G313-55-62</f>
        <v>222</v>
      </c>
      <c r="K313" s="18" t="s">
        <v>2668</v>
      </c>
      <c r="L313" s="24"/>
    </row>
    <row r="314" spans="1:13" ht="15" thickBot="1">
      <c r="B314" s="53"/>
      <c r="C314" s="224" t="s">
        <v>2384</v>
      </c>
      <c r="D314" s="217" t="s">
        <v>1659</v>
      </c>
      <c r="E314" s="218" t="s">
        <v>2370</v>
      </c>
      <c r="F314" s="215">
        <v>45248</v>
      </c>
      <c r="G314" s="216">
        <v>336</v>
      </c>
      <c r="H314" s="109" t="s">
        <v>2469</v>
      </c>
      <c r="I314" s="339"/>
    </row>
    <row r="315" spans="1:13" ht="15" thickBot="1">
      <c r="B315" s="53"/>
      <c r="C315" s="224" t="s">
        <v>2384</v>
      </c>
      <c r="D315" s="217" t="s">
        <v>1659</v>
      </c>
      <c r="E315" s="218" t="s">
        <v>2370</v>
      </c>
      <c r="F315" s="215">
        <v>45199</v>
      </c>
      <c r="G315" s="216">
        <v>331</v>
      </c>
      <c r="H315" s="2" t="s">
        <v>2402</v>
      </c>
      <c r="I315" s="166"/>
    </row>
    <row r="316" spans="1:13">
      <c r="B316" s="53"/>
      <c r="C316" s="6"/>
      <c r="G316" s="245">
        <f>G315-G308</f>
        <v>279</v>
      </c>
      <c r="H316" t="s">
        <v>2372</v>
      </c>
      <c r="I316" s="166"/>
    </row>
    <row r="317" spans="1:13">
      <c r="B317" s="53"/>
      <c r="C317" s="6"/>
      <c r="I317" s="166"/>
    </row>
    <row r="318" spans="1:13">
      <c r="B318" s="53"/>
      <c r="C318" s="6"/>
      <c r="I318" s="166"/>
    </row>
    <row r="319" spans="1:13">
      <c r="B319" s="53"/>
      <c r="C319" s="6"/>
      <c r="I319" s="166"/>
    </row>
    <row r="320" spans="1:13">
      <c r="B320" s="196" t="s">
        <v>2201</v>
      </c>
      <c r="C320" s="226">
        <v>2024</v>
      </c>
      <c r="I320" s="166"/>
    </row>
    <row r="321" spans="1:11">
      <c r="B321" s="62" t="s">
        <v>1666</v>
      </c>
      <c r="C321" s="62" t="s">
        <v>1667</v>
      </c>
      <c r="D321" s="62" t="s">
        <v>1668</v>
      </c>
      <c r="E321" s="332" t="s">
        <v>2119</v>
      </c>
      <c r="G321" s="47"/>
      <c r="I321" s="166"/>
    </row>
    <row r="322" spans="1:11" ht="14.25" customHeight="1">
      <c r="B322" s="63"/>
      <c r="C322" s="63"/>
      <c r="D322" s="63"/>
      <c r="E322" s="63"/>
      <c r="G322" s="47"/>
      <c r="H322" s="47"/>
      <c r="I322" s="166"/>
    </row>
    <row r="323" spans="1:11" ht="14.25" customHeight="1">
      <c r="A323" s="6">
        <v>60</v>
      </c>
      <c r="B323" s="62" t="s">
        <v>1648</v>
      </c>
      <c r="C323" s="62">
        <f>2+3</f>
        <v>5</v>
      </c>
      <c r="D323" s="318">
        <f>A323*C323</f>
        <v>300</v>
      </c>
      <c r="E323" s="6">
        <v>0</v>
      </c>
      <c r="G323" s="47"/>
      <c r="H323" s="47"/>
      <c r="I323" s="166"/>
    </row>
    <row r="324" spans="1:11">
      <c r="B324" s="64">
        <v>10</v>
      </c>
      <c r="C324" s="65">
        <f>2+1+1+2</f>
        <v>6</v>
      </c>
      <c r="D324" s="66">
        <f>B324*C324</f>
        <v>60</v>
      </c>
      <c r="E324" s="6">
        <v>0</v>
      </c>
      <c r="G324" s="47"/>
      <c r="H324" s="47"/>
      <c r="I324" s="166"/>
    </row>
    <row r="325" spans="1:11" ht="15.5">
      <c r="B325" s="179">
        <v>30</v>
      </c>
      <c r="C325" s="601">
        <f>2+1+1</f>
        <v>4</v>
      </c>
      <c r="D325" s="200">
        <f>B325*C325</f>
        <v>120</v>
      </c>
      <c r="E325" s="351">
        <v>0</v>
      </c>
      <c r="F325" s="74" t="s">
        <v>2958</v>
      </c>
      <c r="G325" s="74"/>
      <c r="H325" s="74" t="s">
        <v>2872</v>
      </c>
      <c r="I325" s="485"/>
      <c r="J325" s="74"/>
    </row>
    <row r="326" spans="1:11" ht="15" thickBot="1">
      <c r="B326" s="64">
        <v>50</v>
      </c>
      <c r="C326" s="68">
        <f>2+2+2</f>
        <v>6</v>
      </c>
      <c r="D326" s="66">
        <f>B326*C326</f>
        <v>300</v>
      </c>
      <c r="E326" s="351">
        <v>0</v>
      </c>
      <c r="H326" s="481" t="s">
        <v>2873</v>
      </c>
      <c r="I326" s="485"/>
      <c r="J326" s="74"/>
    </row>
    <row r="327" spans="1:11">
      <c r="B327" s="64">
        <v>60</v>
      </c>
      <c r="C327" s="63">
        <f>164+30+20+9+5+9+1+3+2+1+4+1+2+1+1+1+2+1+1</f>
        <v>258</v>
      </c>
      <c r="D327" s="66">
        <f>B327*C327</f>
        <v>15480</v>
      </c>
      <c r="E327" s="351">
        <f>15+9+16+16+6+22+44+20+28+32+20+9+6+9+1+3+2+1+4+1+2+1+1+1+2+1+1</f>
        <v>273</v>
      </c>
      <c r="G327" s="239" t="s">
        <v>2392</v>
      </c>
      <c r="H327" s="47"/>
      <c r="I327" s="166"/>
    </row>
    <row r="328" spans="1:11" ht="6.75" customHeight="1">
      <c r="B328" s="63"/>
      <c r="C328" s="63" t="s">
        <v>1660</v>
      </c>
      <c r="D328" s="63"/>
      <c r="E328" s="6"/>
      <c r="G328" s="240"/>
      <c r="H328" s="47"/>
      <c r="I328" s="166"/>
    </row>
    <row r="329" spans="1:11" ht="16" thickBot="1">
      <c r="B329" s="66"/>
      <c r="C329" s="71">
        <f>SUM(C322:C328)</f>
        <v>279</v>
      </c>
      <c r="D329" s="81">
        <f>SUM(D322:D328)</f>
        <v>16260</v>
      </c>
      <c r="E329" s="71">
        <f>SUM(E322:E328)</f>
        <v>273</v>
      </c>
      <c r="F329" s="2" t="s">
        <v>2033</v>
      </c>
      <c r="G329" s="241" t="str">
        <f>IF(E2-D329=0," OK","* error*")</f>
        <v>* error*</v>
      </c>
      <c r="H329" s="47"/>
      <c r="I329" s="166"/>
    </row>
    <row r="330" spans="1:11">
      <c r="C330" s="5" t="s">
        <v>2721</v>
      </c>
      <c r="E330" s="5" t="s">
        <v>2119</v>
      </c>
      <c r="F330" t="s">
        <v>1660</v>
      </c>
      <c r="I330" s="166"/>
    </row>
    <row r="331" spans="1:11" ht="15" thickBot="1">
      <c r="D331" s="152"/>
      <c r="E331" s="2"/>
      <c r="I331" s="166"/>
    </row>
    <row r="332" spans="1:11" ht="15" thickBot="1">
      <c r="B332" s="153"/>
      <c r="C332" s="154" t="s">
        <v>2393</v>
      </c>
      <c r="D332" s="246">
        <f>295*60</f>
        <v>17700</v>
      </c>
      <c r="E332" s="2" t="s">
        <v>2667</v>
      </c>
      <c r="F332" s="242" t="s">
        <v>2666</v>
      </c>
      <c r="G332" s="243"/>
      <c r="H332" s="244"/>
      <c r="I332" s="166"/>
      <c r="K332">
        <f>331-56+20</f>
        <v>295</v>
      </c>
    </row>
    <row r="333" spans="1:11" ht="15" thickBot="1">
      <c r="B333" s="153"/>
      <c r="C333" s="154" t="s">
        <v>2202</v>
      </c>
      <c r="D333" s="155">
        <v>14420</v>
      </c>
      <c r="E333" s="2" t="s">
        <v>2395</v>
      </c>
      <c r="I333" s="166"/>
    </row>
    <row r="334" spans="1:11">
      <c r="I334" s="166"/>
    </row>
    <row r="335" spans="1:11">
      <c r="B335" s="74" t="s">
        <v>2870</v>
      </c>
      <c r="C335" s="74"/>
      <c r="D335" s="74"/>
      <c r="E335" s="74"/>
      <c r="F335" s="74"/>
      <c r="I335" s="166"/>
    </row>
    <row r="336" spans="1:11">
      <c r="I336" s="166"/>
    </row>
    <row r="337" spans="1:12" ht="18.5">
      <c r="B337" s="51" t="s">
        <v>1675</v>
      </c>
      <c r="C337" s="2" t="s">
        <v>2366</v>
      </c>
      <c r="I337" s="166"/>
    </row>
    <row r="338" spans="1:12" ht="18.5">
      <c r="B338" s="51" t="s">
        <v>1674</v>
      </c>
      <c r="C338" s="2" t="s">
        <v>2367</v>
      </c>
      <c r="I338" s="161"/>
    </row>
    <row r="339" spans="1:12" ht="5.25" customHeight="1">
      <c r="B339" s="51"/>
      <c r="C339" s="2"/>
      <c r="I339" s="6"/>
    </row>
    <row r="340" spans="1:12" ht="18.5">
      <c r="B340" s="97" t="s">
        <v>2383</v>
      </c>
      <c r="C340" s="74"/>
      <c r="D340" s="74"/>
      <c r="E340" s="230">
        <f>B399</f>
        <v>55</v>
      </c>
      <c r="F340" s="6" t="s">
        <v>2705</v>
      </c>
      <c r="I340" s="50"/>
    </row>
    <row r="341" spans="1:12" ht="15" thickBot="1">
      <c r="B341" s="2" t="s">
        <v>1052</v>
      </c>
      <c r="C341" s="2" t="s">
        <v>1053</v>
      </c>
      <c r="E341" s="5" t="s">
        <v>1658</v>
      </c>
      <c r="F341" s="5"/>
    </row>
    <row r="342" spans="1:12" ht="16.5" customHeight="1" thickBot="1">
      <c r="B342" s="58"/>
      <c r="C342" s="58"/>
      <c r="D342" s="227">
        <v>2024</v>
      </c>
      <c r="E342" s="58"/>
      <c r="F342" s="58"/>
      <c r="G342" s="302">
        <f>B399</f>
        <v>55</v>
      </c>
      <c r="H342" s="229" t="s">
        <v>2385</v>
      </c>
      <c r="I342" s="6"/>
    </row>
    <row r="343" spans="1:12">
      <c r="A343" s="131">
        <v>843</v>
      </c>
      <c r="B343" s="716" t="s">
        <v>70</v>
      </c>
      <c r="C343" s="716" t="s">
        <v>71</v>
      </c>
      <c r="D343" s="133">
        <v>12235</v>
      </c>
      <c r="E343" s="133">
        <v>42745</v>
      </c>
      <c r="F343" s="61">
        <f t="shared" ref="F343:F397" si="6">2024-YEAR(D343)</f>
        <v>91</v>
      </c>
      <c r="G343" s="61"/>
      <c r="H343" s="9">
        <f>2024-YEAR(E343)</f>
        <v>7</v>
      </c>
      <c r="I343" s="6">
        <v>1</v>
      </c>
      <c r="J343" s="598" t="s">
        <v>2952</v>
      </c>
    </row>
    <row r="344" spans="1:12">
      <c r="A344" s="6">
        <v>51</v>
      </c>
      <c r="B344" s="58" t="s">
        <v>139</v>
      </c>
      <c r="C344" s="58" t="s">
        <v>140</v>
      </c>
      <c r="D344" s="272">
        <v>12759</v>
      </c>
      <c r="E344" s="133">
        <v>35551</v>
      </c>
      <c r="F344" s="61">
        <f t="shared" si="6"/>
        <v>90</v>
      </c>
      <c r="G344" s="61"/>
      <c r="H344" s="9">
        <f t="shared" ref="H344:H397" si="7">2024-YEAR(E344)</f>
        <v>27</v>
      </c>
      <c r="I344" s="6">
        <v>2</v>
      </c>
    </row>
    <row r="345" spans="1:12">
      <c r="A345" s="131">
        <v>62</v>
      </c>
      <c r="B345" s="132" t="s">
        <v>145</v>
      </c>
      <c r="C345" s="132" t="s">
        <v>146</v>
      </c>
      <c r="D345" s="133">
        <v>12288</v>
      </c>
      <c r="E345" s="133">
        <v>39417</v>
      </c>
      <c r="F345" s="61">
        <f t="shared" si="6"/>
        <v>91</v>
      </c>
      <c r="H345" s="9">
        <f t="shared" si="7"/>
        <v>17</v>
      </c>
      <c r="I345" s="6">
        <v>3</v>
      </c>
    </row>
    <row r="346" spans="1:12">
      <c r="A346" s="349">
        <v>66</v>
      </c>
      <c r="B346" s="421" t="s">
        <v>160</v>
      </c>
      <c r="C346" s="421" t="s">
        <v>161</v>
      </c>
      <c r="D346" s="422">
        <v>11365</v>
      </c>
      <c r="E346" s="422">
        <v>36557</v>
      </c>
      <c r="F346" s="61">
        <f t="shared" si="6"/>
        <v>93</v>
      </c>
      <c r="H346" s="9">
        <f t="shared" si="7"/>
        <v>24</v>
      </c>
      <c r="I346" s="6">
        <v>4</v>
      </c>
      <c r="L346" t="s">
        <v>2820</v>
      </c>
    </row>
    <row r="347" spans="1:12">
      <c r="A347" s="6">
        <v>68</v>
      </c>
      <c r="B347" s="58" t="s">
        <v>167</v>
      </c>
      <c r="C347" s="58" t="s">
        <v>172</v>
      </c>
      <c r="D347" s="272">
        <v>12692</v>
      </c>
      <c r="E347" s="133">
        <v>36495</v>
      </c>
      <c r="F347" s="61">
        <f t="shared" si="6"/>
        <v>90</v>
      </c>
      <c r="H347" s="9">
        <f t="shared" si="7"/>
        <v>25</v>
      </c>
      <c r="I347" s="6">
        <v>5</v>
      </c>
    </row>
    <row r="348" spans="1:12">
      <c r="A348" s="642">
        <v>81</v>
      </c>
      <c r="B348" s="643" t="s">
        <v>216</v>
      </c>
      <c r="C348" s="643" t="s">
        <v>217</v>
      </c>
      <c r="D348" s="136">
        <v>9677</v>
      </c>
      <c r="E348" s="136">
        <v>39356</v>
      </c>
      <c r="F348" s="61">
        <f t="shared" si="6"/>
        <v>98</v>
      </c>
      <c r="H348" s="9">
        <f t="shared" si="7"/>
        <v>17</v>
      </c>
      <c r="I348" s="6">
        <v>6</v>
      </c>
      <c r="J348" s="599" t="s">
        <v>3390</v>
      </c>
    </row>
    <row r="349" spans="1:12">
      <c r="A349" s="131">
        <v>444</v>
      </c>
      <c r="B349" s="132" t="s">
        <v>221</v>
      </c>
      <c r="C349" s="132" t="s">
        <v>222</v>
      </c>
      <c r="D349" s="133">
        <v>10799</v>
      </c>
      <c r="E349" s="133">
        <v>40391</v>
      </c>
      <c r="F349" s="61">
        <f t="shared" si="6"/>
        <v>95</v>
      </c>
      <c r="G349" s="2" t="s">
        <v>2381</v>
      </c>
      <c r="H349" s="9">
        <f t="shared" si="7"/>
        <v>14</v>
      </c>
      <c r="I349" s="6">
        <v>7</v>
      </c>
    </row>
    <row r="350" spans="1:12">
      <c r="A350" s="6">
        <v>949</v>
      </c>
      <c r="B350" s="58" t="s">
        <v>230</v>
      </c>
      <c r="C350" s="58" t="s">
        <v>1642</v>
      </c>
      <c r="D350" s="272">
        <v>12446</v>
      </c>
      <c r="E350" s="133">
        <v>43536</v>
      </c>
      <c r="F350" s="61">
        <f t="shared" si="6"/>
        <v>90</v>
      </c>
      <c r="G350" s="2"/>
      <c r="H350" s="9">
        <f t="shared" si="7"/>
        <v>5</v>
      </c>
      <c r="I350" s="6">
        <v>8</v>
      </c>
    </row>
    <row r="351" spans="1:12">
      <c r="A351" s="131">
        <v>959</v>
      </c>
      <c r="B351" s="132" t="s">
        <v>236</v>
      </c>
      <c r="C351" s="132" t="s">
        <v>2025</v>
      </c>
      <c r="D351" s="133">
        <v>12415</v>
      </c>
      <c r="E351" s="133">
        <v>43599</v>
      </c>
      <c r="F351" s="61">
        <f t="shared" si="6"/>
        <v>91</v>
      </c>
      <c r="G351" s="109" t="s">
        <v>2227</v>
      </c>
      <c r="H351" s="9">
        <f t="shared" si="7"/>
        <v>5</v>
      </c>
      <c r="I351" s="6">
        <v>9</v>
      </c>
      <c r="J351" s="75" t="s">
        <v>2853</v>
      </c>
    </row>
    <row r="352" spans="1:12">
      <c r="A352" s="131">
        <v>90</v>
      </c>
      <c r="B352" s="132" t="s">
        <v>242</v>
      </c>
      <c r="C352" s="132" t="s">
        <v>91</v>
      </c>
      <c r="D352" s="133">
        <v>11414</v>
      </c>
      <c r="E352" s="133">
        <v>34001</v>
      </c>
      <c r="F352" s="61">
        <f t="shared" si="6"/>
        <v>93</v>
      </c>
      <c r="H352" s="9">
        <f t="shared" si="7"/>
        <v>31</v>
      </c>
      <c r="I352" s="6">
        <v>10</v>
      </c>
      <c r="K352" t="s">
        <v>2711</v>
      </c>
    </row>
    <row r="353" spans="1:14">
      <c r="A353" s="134">
        <v>96</v>
      </c>
      <c r="B353" s="135" t="s">
        <v>248</v>
      </c>
      <c r="C353" s="135" t="s">
        <v>249</v>
      </c>
      <c r="D353" s="136">
        <v>11151</v>
      </c>
      <c r="E353" s="136">
        <v>38018</v>
      </c>
      <c r="F353" s="61">
        <f t="shared" si="6"/>
        <v>94</v>
      </c>
      <c r="H353" s="9">
        <f t="shared" si="7"/>
        <v>20</v>
      </c>
      <c r="I353" s="6">
        <v>11</v>
      </c>
    </row>
    <row r="354" spans="1:14">
      <c r="A354" s="134">
        <v>97</v>
      </c>
      <c r="B354" s="135" t="s">
        <v>265</v>
      </c>
      <c r="C354" s="135" t="s">
        <v>266</v>
      </c>
      <c r="D354" s="136">
        <v>11907</v>
      </c>
      <c r="E354" s="136">
        <v>38786</v>
      </c>
      <c r="F354" s="61">
        <f t="shared" si="6"/>
        <v>92</v>
      </c>
      <c r="H354" s="9">
        <f t="shared" si="7"/>
        <v>18</v>
      </c>
      <c r="I354" s="6">
        <v>12</v>
      </c>
    </row>
    <row r="355" spans="1:14">
      <c r="A355" s="131">
        <v>883</v>
      </c>
      <c r="B355" s="132" t="s">
        <v>272</v>
      </c>
      <c r="C355" s="132" t="s">
        <v>273</v>
      </c>
      <c r="D355" s="133">
        <v>10945</v>
      </c>
      <c r="E355" s="133">
        <v>42836</v>
      </c>
      <c r="F355" s="61">
        <f t="shared" si="6"/>
        <v>95</v>
      </c>
      <c r="H355" s="9">
        <f t="shared" si="7"/>
        <v>7</v>
      </c>
      <c r="I355" s="6">
        <v>13</v>
      </c>
    </row>
    <row r="356" spans="1:14">
      <c r="A356" s="6">
        <v>115</v>
      </c>
      <c r="B356" s="58" t="s">
        <v>338</v>
      </c>
      <c r="C356" s="58" t="s">
        <v>1066</v>
      </c>
      <c r="D356" s="272">
        <v>12541</v>
      </c>
      <c r="E356" s="133">
        <v>39114</v>
      </c>
      <c r="F356" s="61">
        <f t="shared" si="6"/>
        <v>90</v>
      </c>
      <c r="H356" s="9">
        <f t="shared" si="7"/>
        <v>17</v>
      </c>
      <c r="I356" s="6">
        <v>14</v>
      </c>
    </row>
    <row r="357" spans="1:14" ht="18.5">
      <c r="A357" s="303">
        <v>119</v>
      </c>
      <c r="B357" s="304" t="s">
        <v>366</v>
      </c>
      <c r="C357" s="304" t="s">
        <v>299</v>
      </c>
      <c r="D357" s="627">
        <v>11415</v>
      </c>
      <c r="E357" s="627">
        <v>39022</v>
      </c>
      <c r="F357" s="61">
        <f t="shared" si="6"/>
        <v>93</v>
      </c>
      <c r="G357" s="725" t="s">
        <v>3000</v>
      </c>
      <c r="H357" s="9">
        <f t="shared" si="7"/>
        <v>18</v>
      </c>
      <c r="I357" s="6">
        <v>15</v>
      </c>
      <c r="J357" s="726" t="s">
        <v>3000</v>
      </c>
      <c r="L357" t="s">
        <v>2820</v>
      </c>
    </row>
    <row r="358" spans="1:14">
      <c r="A358" s="131">
        <v>127</v>
      </c>
      <c r="B358" s="132" t="s">
        <v>373</v>
      </c>
      <c r="C358" s="132" t="s">
        <v>374</v>
      </c>
      <c r="D358" s="133">
        <v>12310</v>
      </c>
      <c r="E358" s="133">
        <v>35855</v>
      </c>
      <c r="F358" s="61">
        <f t="shared" si="6"/>
        <v>91</v>
      </c>
      <c r="H358" s="9">
        <f t="shared" si="7"/>
        <v>26</v>
      </c>
      <c r="I358" s="6">
        <v>16</v>
      </c>
    </row>
    <row r="359" spans="1:14">
      <c r="A359" s="134">
        <v>131</v>
      </c>
      <c r="B359" s="135" t="s">
        <v>377</v>
      </c>
      <c r="C359" s="135" t="s">
        <v>91</v>
      </c>
      <c r="D359" s="136">
        <v>12087</v>
      </c>
      <c r="E359" s="136">
        <v>36008</v>
      </c>
      <c r="F359" s="61">
        <f t="shared" si="6"/>
        <v>91</v>
      </c>
      <c r="H359" s="9">
        <f t="shared" si="7"/>
        <v>26</v>
      </c>
      <c r="I359" s="6">
        <v>17</v>
      </c>
    </row>
    <row r="360" spans="1:14">
      <c r="A360" s="131">
        <v>139</v>
      </c>
      <c r="B360" s="135" t="s">
        <v>393</v>
      </c>
      <c r="C360" s="135" t="s">
        <v>45</v>
      </c>
      <c r="D360" s="136">
        <v>12208</v>
      </c>
      <c r="E360" s="136">
        <v>34973</v>
      </c>
      <c r="F360" s="61">
        <f t="shared" si="6"/>
        <v>91</v>
      </c>
      <c r="G360" s="12"/>
      <c r="H360" s="9">
        <f t="shared" si="7"/>
        <v>29</v>
      </c>
      <c r="I360" s="6">
        <v>18</v>
      </c>
    </row>
    <row r="361" spans="1:14">
      <c r="A361" s="134">
        <v>142</v>
      </c>
      <c r="B361" s="132" t="s">
        <v>403</v>
      </c>
      <c r="C361" s="132" t="s">
        <v>404</v>
      </c>
      <c r="D361" s="133">
        <v>11220</v>
      </c>
      <c r="E361" s="133">
        <v>38231</v>
      </c>
      <c r="F361" s="61">
        <f t="shared" si="6"/>
        <v>94</v>
      </c>
      <c r="G361" s="12"/>
      <c r="H361" s="9">
        <f t="shared" si="7"/>
        <v>20</v>
      </c>
      <c r="I361" s="6">
        <v>19</v>
      </c>
    </row>
    <row r="362" spans="1:14">
      <c r="A362" s="134">
        <v>146</v>
      </c>
      <c r="B362" s="135" t="s">
        <v>413</v>
      </c>
      <c r="C362" s="135" t="s">
        <v>144</v>
      </c>
      <c r="D362" s="136">
        <v>10716</v>
      </c>
      <c r="E362" s="136">
        <v>34425</v>
      </c>
      <c r="F362" s="61">
        <f t="shared" si="6"/>
        <v>95</v>
      </c>
      <c r="G362" s="12"/>
      <c r="H362" s="9">
        <f t="shared" si="7"/>
        <v>30</v>
      </c>
      <c r="I362" s="6">
        <v>20</v>
      </c>
      <c r="K362" t="s">
        <v>2711</v>
      </c>
    </row>
    <row r="363" spans="1:14">
      <c r="A363" s="134">
        <v>153</v>
      </c>
      <c r="B363" s="135" t="s">
        <v>440</v>
      </c>
      <c r="C363" s="135" t="s">
        <v>13</v>
      </c>
      <c r="D363" s="136">
        <v>10574</v>
      </c>
      <c r="E363" s="136">
        <v>34669</v>
      </c>
      <c r="F363" s="61">
        <f t="shared" si="6"/>
        <v>96</v>
      </c>
      <c r="G363" s="10"/>
      <c r="H363" s="9">
        <f t="shared" si="7"/>
        <v>30</v>
      </c>
      <c r="I363" s="6">
        <v>21</v>
      </c>
    </row>
    <row r="364" spans="1:14">
      <c r="A364" s="134">
        <v>469</v>
      </c>
      <c r="B364" s="135" t="s">
        <v>475</v>
      </c>
      <c r="C364" s="135" t="s">
        <v>2026</v>
      </c>
      <c r="D364" s="136">
        <v>11548</v>
      </c>
      <c r="E364" s="136">
        <v>40664</v>
      </c>
      <c r="F364" s="61">
        <f t="shared" si="6"/>
        <v>93</v>
      </c>
      <c r="H364" s="9">
        <f t="shared" si="7"/>
        <v>13</v>
      </c>
      <c r="I364" s="6">
        <v>22</v>
      </c>
    </row>
    <row r="365" spans="1:14">
      <c r="A365" s="226">
        <v>172</v>
      </c>
      <c r="B365" s="611" t="s">
        <v>485</v>
      </c>
      <c r="C365" s="611" t="s">
        <v>486</v>
      </c>
      <c r="D365" s="424">
        <v>11519</v>
      </c>
      <c r="E365" s="424">
        <v>38108</v>
      </c>
      <c r="F365" s="61">
        <f t="shared" si="6"/>
        <v>93</v>
      </c>
      <c r="H365" s="9">
        <f t="shared" si="7"/>
        <v>20</v>
      </c>
      <c r="I365" s="6">
        <v>23</v>
      </c>
      <c r="K365" s="119" t="s">
        <v>2955</v>
      </c>
      <c r="L365" s="120"/>
      <c r="M365" s="120"/>
      <c r="N365" t="s">
        <v>2824</v>
      </c>
    </row>
    <row r="366" spans="1:14">
      <c r="A366" s="300">
        <v>178</v>
      </c>
      <c r="B366" s="58" t="s">
        <v>501</v>
      </c>
      <c r="C366" s="58" t="s">
        <v>502</v>
      </c>
      <c r="D366" s="273">
        <v>12517</v>
      </c>
      <c r="E366" s="136">
        <v>33298</v>
      </c>
      <c r="F366" s="61">
        <f t="shared" si="6"/>
        <v>90</v>
      </c>
      <c r="H366" s="9">
        <f t="shared" si="7"/>
        <v>33</v>
      </c>
      <c r="I366" s="6">
        <v>24</v>
      </c>
    </row>
    <row r="367" spans="1:14">
      <c r="A367" s="134">
        <v>187</v>
      </c>
      <c r="B367" s="301" t="s">
        <v>515</v>
      </c>
      <c r="C367" s="301" t="s">
        <v>516</v>
      </c>
      <c r="D367" s="133">
        <v>11932</v>
      </c>
      <c r="E367" s="133">
        <v>34973</v>
      </c>
      <c r="F367" s="61">
        <f t="shared" si="6"/>
        <v>92</v>
      </c>
      <c r="H367" s="9">
        <f t="shared" si="7"/>
        <v>29</v>
      </c>
      <c r="I367" s="6">
        <v>25</v>
      </c>
    </row>
    <row r="368" spans="1:14">
      <c r="A368" s="134">
        <v>189</v>
      </c>
      <c r="B368" s="135" t="s">
        <v>528</v>
      </c>
      <c r="C368" s="135" t="s">
        <v>529</v>
      </c>
      <c r="D368" s="136">
        <v>11763</v>
      </c>
      <c r="E368" s="136">
        <v>35765</v>
      </c>
      <c r="F368" s="61">
        <f t="shared" si="6"/>
        <v>92</v>
      </c>
      <c r="H368" s="9">
        <f t="shared" si="7"/>
        <v>27</v>
      </c>
      <c r="I368" s="6">
        <v>26</v>
      </c>
    </row>
    <row r="369" spans="1:11">
      <c r="A369" s="134">
        <v>1020</v>
      </c>
      <c r="B369" s="135" t="s">
        <v>538</v>
      </c>
      <c r="C369" s="135" t="s">
        <v>1113</v>
      </c>
      <c r="D369" s="136">
        <v>11665</v>
      </c>
      <c r="E369" s="136">
        <v>35827</v>
      </c>
      <c r="F369" s="61">
        <f t="shared" si="6"/>
        <v>93</v>
      </c>
      <c r="H369" s="9">
        <f t="shared" si="7"/>
        <v>26</v>
      </c>
      <c r="I369" s="6">
        <v>27</v>
      </c>
    </row>
    <row r="370" spans="1:11">
      <c r="A370" s="628">
        <v>194</v>
      </c>
      <c r="B370" s="423" t="s">
        <v>544</v>
      </c>
      <c r="C370" s="423" t="s">
        <v>545</v>
      </c>
      <c r="D370" s="424">
        <v>10965</v>
      </c>
      <c r="E370" s="424">
        <v>37865</v>
      </c>
      <c r="F370" s="61">
        <f t="shared" si="6"/>
        <v>94</v>
      </c>
      <c r="H370" s="9">
        <f t="shared" si="7"/>
        <v>21</v>
      </c>
      <c r="I370" s="6">
        <v>28</v>
      </c>
      <c r="K370" t="s">
        <v>2824</v>
      </c>
    </row>
    <row r="371" spans="1:11">
      <c r="A371" s="131">
        <v>196</v>
      </c>
      <c r="B371" s="135" t="s">
        <v>546</v>
      </c>
      <c r="C371" s="135" t="s">
        <v>45</v>
      </c>
      <c r="D371" s="136">
        <v>11892</v>
      </c>
      <c r="E371" s="136">
        <v>37895</v>
      </c>
      <c r="F371" s="61">
        <f t="shared" si="6"/>
        <v>92</v>
      </c>
      <c r="H371" s="9">
        <f t="shared" si="7"/>
        <v>21</v>
      </c>
      <c r="I371" s="6">
        <v>29</v>
      </c>
    </row>
    <row r="372" spans="1:11">
      <c r="A372" s="131">
        <v>204</v>
      </c>
      <c r="B372" s="132" t="s">
        <v>597</v>
      </c>
      <c r="C372" s="132" t="s">
        <v>598</v>
      </c>
      <c r="D372" s="133">
        <v>12030</v>
      </c>
      <c r="E372" s="133">
        <v>34455</v>
      </c>
      <c r="F372" s="61">
        <f t="shared" si="6"/>
        <v>92</v>
      </c>
      <c r="H372" s="9">
        <f t="shared" si="7"/>
        <v>30</v>
      </c>
      <c r="I372" s="6">
        <v>30</v>
      </c>
      <c r="K372" t="s">
        <v>2711</v>
      </c>
    </row>
    <row r="373" spans="1:11">
      <c r="A373" s="137">
        <v>215</v>
      </c>
      <c r="B373" s="716" t="s">
        <v>622</v>
      </c>
      <c r="C373" s="716" t="s">
        <v>623</v>
      </c>
      <c r="D373" s="627">
        <v>11024</v>
      </c>
      <c r="E373" s="627">
        <v>35855</v>
      </c>
      <c r="F373" s="61">
        <f t="shared" si="6"/>
        <v>94</v>
      </c>
      <c r="G373" s="632" t="s">
        <v>3008</v>
      </c>
      <c r="H373" s="9">
        <f t="shared" si="7"/>
        <v>26</v>
      </c>
      <c r="I373" s="6">
        <v>31</v>
      </c>
    </row>
    <row r="374" spans="1:11">
      <c r="A374" s="131">
        <v>1058</v>
      </c>
      <c r="B374" s="138" t="s">
        <v>1734</v>
      </c>
      <c r="C374" s="138" t="s">
        <v>2027</v>
      </c>
      <c r="D374" s="139">
        <v>12224</v>
      </c>
      <c r="E374" s="139">
        <v>44599</v>
      </c>
      <c r="F374" s="61">
        <f t="shared" si="6"/>
        <v>91</v>
      </c>
      <c r="G374" s="228" t="s">
        <v>2382</v>
      </c>
      <c r="H374" s="9">
        <f t="shared" si="7"/>
        <v>2</v>
      </c>
      <c r="I374" s="99" t="s">
        <v>2369</v>
      </c>
      <c r="J374" s="271" t="s">
        <v>2292</v>
      </c>
      <c r="K374" s="110"/>
    </row>
    <row r="375" spans="1:11">
      <c r="A375" s="134">
        <v>229</v>
      </c>
      <c r="B375" s="132" t="s">
        <v>644</v>
      </c>
      <c r="C375" s="132" t="s">
        <v>411</v>
      </c>
      <c r="D375" s="133">
        <v>10953</v>
      </c>
      <c r="E375" s="133">
        <v>34029</v>
      </c>
      <c r="F375" s="61">
        <f t="shared" si="6"/>
        <v>95</v>
      </c>
      <c r="H375" s="9">
        <f t="shared" si="7"/>
        <v>31</v>
      </c>
      <c r="I375" s="6">
        <v>32</v>
      </c>
    </row>
    <row r="376" spans="1:11">
      <c r="A376" s="131">
        <v>593</v>
      </c>
      <c r="B376" s="135" t="s">
        <v>1126</v>
      </c>
      <c r="C376" s="135" t="s">
        <v>521</v>
      </c>
      <c r="D376" s="136">
        <v>12034</v>
      </c>
      <c r="E376" s="136">
        <v>41737</v>
      </c>
      <c r="F376" s="61">
        <f t="shared" si="6"/>
        <v>92</v>
      </c>
      <c r="H376" s="9">
        <f t="shared" si="7"/>
        <v>10</v>
      </c>
      <c r="I376" s="6">
        <v>33</v>
      </c>
    </row>
    <row r="377" spans="1:11">
      <c r="A377" s="131">
        <v>841</v>
      </c>
      <c r="B377" s="132" t="s">
        <v>662</v>
      </c>
      <c r="C377" s="132" t="s">
        <v>2028</v>
      </c>
      <c r="D377" s="133">
        <v>12099</v>
      </c>
      <c r="E377" s="133">
        <v>42744</v>
      </c>
      <c r="F377" s="61">
        <f t="shared" si="6"/>
        <v>91</v>
      </c>
      <c r="H377" s="9">
        <f t="shared" si="7"/>
        <v>7</v>
      </c>
      <c r="I377" s="6">
        <v>34</v>
      </c>
    </row>
    <row r="378" spans="1:11">
      <c r="A378" s="134">
        <v>237</v>
      </c>
      <c r="B378" s="716" t="s">
        <v>674</v>
      </c>
      <c r="C378" s="716" t="s">
        <v>675</v>
      </c>
      <c r="D378" s="133">
        <v>11936</v>
      </c>
      <c r="E378" s="133">
        <v>37622</v>
      </c>
      <c r="F378" s="61">
        <f t="shared" si="6"/>
        <v>92</v>
      </c>
      <c r="H378" s="9">
        <f t="shared" si="7"/>
        <v>21</v>
      </c>
      <c r="I378" s="6">
        <v>35</v>
      </c>
      <c r="J378" s="599" t="s">
        <v>2953</v>
      </c>
    </row>
    <row r="379" spans="1:11">
      <c r="A379" s="6">
        <v>239</v>
      </c>
      <c r="B379" s="135" t="s">
        <v>680</v>
      </c>
      <c r="C379" s="135" t="s">
        <v>1702</v>
      </c>
      <c r="D379" s="136">
        <v>12292</v>
      </c>
      <c r="E379" s="136">
        <v>36192</v>
      </c>
      <c r="F379" s="61">
        <f t="shared" si="6"/>
        <v>91</v>
      </c>
      <c r="G379" s="2" t="s">
        <v>2295</v>
      </c>
      <c r="H379" s="9">
        <f t="shared" si="7"/>
        <v>25</v>
      </c>
      <c r="I379" s="6">
        <v>36</v>
      </c>
    </row>
    <row r="380" spans="1:11">
      <c r="A380" s="73">
        <v>244</v>
      </c>
      <c r="B380" s="58" t="s">
        <v>690</v>
      </c>
      <c r="C380" s="58" t="s">
        <v>179</v>
      </c>
      <c r="D380" s="273">
        <v>12564</v>
      </c>
      <c r="E380" s="136">
        <v>37865</v>
      </c>
      <c r="F380" s="61">
        <f t="shared" si="6"/>
        <v>90</v>
      </c>
      <c r="G380" s="2"/>
      <c r="H380" s="9">
        <f t="shared" si="7"/>
        <v>21</v>
      </c>
      <c r="I380" s="6">
        <v>37</v>
      </c>
    </row>
    <row r="381" spans="1:11">
      <c r="A381" s="349">
        <v>542</v>
      </c>
      <c r="B381" s="58" t="s">
        <v>725</v>
      </c>
      <c r="C381" s="58" t="s">
        <v>56</v>
      </c>
      <c r="D381" s="273">
        <v>12695</v>
      </c>
      <c r="E381" s="136">
        <v>41456</v>
      </c>
      <c r="F381" s="61">
        <f t="shared" si="6"/>
        <v>90</v>
      </c>
      <c r="G381" s="2"/>
      <c r="H381" s="9">
        <f t="shared" si="7"/>
        <v>11</v>
      </c>
      <c r="I381" s="6">
        <v>38</v>
      </c>
    </row>
    <row r="382" spans="1:11">
      <c r="A382" s="131">
        <v>261</v>
      </c>
      <c r="B382" s="132" t="s">
        <v>729</v>
      </c>
      <c r="C382" s="132" t="s">
        <v>64</v>
      </c>
      <c r="D382" s="133">
        <v>10389</v>
      </c>
      <c r="E382" s="133">
        <v>33664</v>
      </c>
      <c r="F382" s="61">
        <f t="shared" si="6"/>
        <v>96</v>
      </c>
      <c r="H382" s="9">
        <f t="shared" si="7"/>
        <v>32</v>
      </c>
      <c r="I382" s="6">
        <v>39</v>
      </c>
      <c r="K382" t="s">
        <v>2711</v>
      </c>
    </row>
    <row r="383" spans="1:11" ht="14.25" customHeight="1">
      <c r="A383" s="73">
        <v>263</v>
      </c>
      <c r="B383" s="423" t="s">
        <v>733</v>
      </c>
      <c r="C383" s="423" t="s">
        <v>521</v>
      </c>
      <c r="D383" s="424">
        <v>11834</v>
      </c>
      <c r="E383" s="424">
        <v>34639</v>
      </c>
      <c r="F383" s="61">
        <f t="shared" si="6"/>
        <v>92</v>
      </c>
      <c r="H383" s="9">
        <f t="shared" si="7"/>
        <v>30</v>
      </c>
      <c r="I383" s="6">
        <v>40</v>
      </c>
      <c r="K383" t="s">
        <v>2824</v>
      </c>
    </row>
    <row r="384" spans="1:11" ht="14.25" customHeight="1">
      <c r="A384" s="131">
        <v>278</v>
      </c>
      <c r="B384" s="58" t="s">
        <v>775</v>
      </c>
      <c r="C384" s="58" t="s">
        <v>2109</v>
      </c>
      <c r="D384" s="272">
        <v>12663</v>
      </c>
      <c r="E384" s="133">
        <v>36982</v>
      </c>
      <c r="F384" s="61">
        <f t="shared" si="6"/>
        <v>90</v>
      </c>
      <c r="H384" s="9">
        <f t="shared" si="7"/>
        <v>23</v>
      </c>
      <c r="I384" s="6">
        <v>41</v>
      </c>
    </row>
    <row r="385" spans="1:18">
      <c r="A385" s="134">
        <v>280</v>
      </c>
      <c r="B385" s="132" t="s">
        <v>780</v>
      </c>
      <c r="C385" s="132" t="s">
        <v>571</v>
      </c>
      <c r="D385" s="133">
        <v>9339</v>
      </c>
      <c r="E385" s="133">
        <v>33025</v>
      </c>
      <c r="F385" s="61">
        <f t="shared" si="6"/>
        <v>99</v>
      </c>
      <c r="H385" s="9">
        <f t="shared" si="7"/>
        <v>34</v>
      </c>
      <c r="I385" s="6">
        <v>42</v>
      </c>
    </row>
    <row r="386" spans="1:18">
      <c r="A386" s="134">
        <v>309</v>
      </c>
      <c r="B386" s="135" t="s">
        <v>847</v>
      </c>
      <c r="C386" s="135" t="s">
        <v>771</v>
      </c>
      <c r="D386" s="136">
        <v>10654</v>
      </c>
      <c r="E386" s="136">
        <v>35431</v>
      </c>
      <c r="F386" s="61">
        <f t="shared" si="6"/>
        <v>95</v>
      </c>
      <c r="H386" s="9">
        <f t="shared" si="7"/>
        <v>27</v>
      </c>
      <c r="I386" s="6">
        <v>43</v>
      </c>
    </row>
    <row r="387" spans="1:18" ht="18.5">
      <c r="A387" s="466">
        <v>765</v>
      </c>
      <c r="B387" s="390" t="s">
        <v>887</v>
      </c>
      <c r="C387" s="390" t="s">
        <v>352</v>
      </c>
      <c r="D387" s="136">
        <v>10377</v>
      </c>
      <c r="E387" s="133">
        <v>42381</v>
      </c>
      <c r="F387" s="61">
        <f t="shared" si="6"/>
        <v>96</v>
      </c>
      <c r="H387" s="9">
        <f t="shared" si="7"/>
        <v>8</v>
      </c>
      <c r="I387" s="6" t="s">
        <v>2712</v>
      </c>
      <c r="J387" s="598" t="s">
        <v>2956</v>
      </c>
      <c r="K387" s="600">
        <v>2023</v>
      </c>
    </row>
    <row r="388" spans="1:18">
      <c r="A388" s="131">
        <v>320</v>
      </c>
      <c r="B388" s="135" t="s">
        <v>891</v>
      </c>
      <c r="C388" s="135" t="s">
        <v>892</v>
      </c>
      <c r="D388" s="136">
        <v>10828</v>
      </c>
      <c r="E388" s="136">
        <v>35339</v>
      </c>
      <c r="F388" s="61">
        <f t="shared" si="6"/>
        <v>95</v>
      </c>
      <c r="H388" s="9">
        <f t="shared" si="7"/>
        <v>28</v>
      </c>
      <c r="I388" s="6">
        <v>44</v>
      </c>
    </row>
    <row r="389" spans="1:18">
      <c r="A389" s="131">
        <v>331</v>
      </c>
      <c r="B389" s="132" t="s">
        <v>911</v>
      </c>
      <c r="C389" s="132" t="s">
        <v>411</v>
      </c>
      <c r="D389" s="133">
        <v>11903</v>
      </c>
      <c r="E389" s="133">
        <v>33970</v>
      </c>
      <c r="F389" s="61">
        <f t="shared" si="6"/>
        <v>92</v>
      </c>
      <c r="H389" s="9">
        <f t="shared" si="7"/>
        <v>31</v>
      </c>
      <c r="I389" s="6">
        <v>45</v>
      </c>
    </row>
    <row r="390" spans="1:18">
      <c r="A390" s="134">
        <v>948</v>
      </c>
      <c r="B390" s="132" t="s">
        <v>913</v>
      </c>
      <c r="C390" s="132" t="s">
        <v>1646</v>
      </c>
      <c r="D390" s="133">
        <v>12026</v>
      </c>
      <c r="E390" s="133">
        <v>43536</v>
      </c>
      <c r="F390" s="61">
        <f t="shared" si="6"/>
        <v>92</v>
      </c>
      <c r="H390" s="9">
        <f t="shared" si="7"/>
        <v>5</v>
      </c>
      <c r="I390" s="6">
        <v>46</v>
      </c>
    </row>
    <row r="391" spans="1:18">
      <c r="A391" s="209">
        <v>638</v>
      </c>
      <c r="B391" s="135" t="s">
        <v>1636</v>
      </c>
      <c r="C391" s="135" t="s">
        <v>506</v>
      </c>
      <c r="D391" s="136">
        <v>12356</v>
      </c>
      <c r="E391" s="136">
        <v>42017</v>
      </c>
      <c r="F391" s="61">
        <f t="shared" si="6"/>
        <v>91</v>
      </c>
      <c r="H391" s="9">
        <f t="shared" si="7"/>
        <v>9</v>
      </c>
      <c r="I391" s="6">
        <v>47</v>
      </c>
    </row>
    <row r="392" spans="1:18">
      <c r="A392" s="131">
        <v>915</v>
      </c>
      <c r="B392" s="210" t="s">
        <v>988</v>
      </c>
      <c r="C392" s="210" t="s">
        <v>989</v>
      </c>
      <c r="D392" s="211">
        <v>12045</v>
      </c>
      <c r="E392" s="211">
        <v>43172</v>
      </c>
      <c r="F392" s="61">
        <f t="shared" si="6"/>
        <v>92</v>
      </c>
      <c r="G392" s="109" t="s">
        <v>2227</v>
      </c>
      <c r="H392" s="9">
        <f t="shared" si="7"/>
        <v>6</v>
      </c>
      <c r="I392" s="6">
        <v>48</v>
      </c>
      <c r="K392" t="s">
        <v>2711</v>
      </c>
    </row>
    <row r="393" spans="1:18">
      <c r="A393" s="166">
        <v>370</v>
      </c>
      <c r="B393" s="132" t="s">
        <v>1006</v>
      </c>
      <c r="C393" s="132" t="s">
        <v>1007</v>
      </c>
      <c r="D393" s="133">
        <v>12337</v>
      </c>
      <c r="E393" s="133">
        <v>35947</v>
      </c>
      <c r="F393" s="61">
        <f t="shared" si="6"/>
        <v>91</v>
      </c>
      <c r="H393" s="9">
        <f t="shared" si="7"/>
        <v>26</v>
      </c>
      <c r="I393" s="6">
        <v>49</v>
      </c>
    </row>
    <row r="394" spans="1:18">
      <c r="A394" s="628">
        <v>372</v>
      </c>
      <c r="B394" s="58" t="s">
        <v>1010</v>
      </c>
      <c r="C394" s="58" t="s">
        <v>2288</v>
      </c>
      <c r="D394" s="274">
        <v>12445</v>
      </c>
      <c r="E394" s="133">
        <v>37956</v>
      </c>
      <c r="F394" s="61">
        <f t="shared" si="6"/>
        <v>90</v>
      </c>
      <c r="H394" s="9">
        <f t="shared" si="7"/>
        <v>21</v>
      </c>
      <c r="I394" s="6">
        <v>50</v>
      </c>
    </row>
    <row r="395" spans="1:18">
      <c r="A395" s="625">
        <v>465</v>
      </c>
      <c r="B395" s="611" t="s">
        <v>1025</v>
      </c>
      <c r="C395" s="611" t="s">
        <v>1026</v>
      </c>
      <c r="D395" s="424">
        <v>10173</v>
      </c>
      <c r="E395" s="424">
        <v>40645</v>
      </c>
      <c r="F395" s="61">
        <f t="shared" si="6"/>
        <v>97</v>
      </c>
      <c r="H395" s="9">
        <f t="shared" si="7"/>
        <v>13</v>
      </c>
      <c r="I395" s="6">
        <v>51</v>
      </c>
      <c r="K395" s="119" t="s">
        <v>2955</v>
      </c>
      <c r="L395" s="120"/>
      <c r="M395" s="120"/>
      <c r="O395" t="s">
        <v>2820</v>
      </c>
    </row>
    <row r="396" spans="1:18">
      <c r="A396" s="131">
        <v>378</v>
      </c>
      <c r="B396" s="132" t="s">
        <v>1032</v>
      </c>
      <c r="C396" s="132" t="s">
        <v>19</v>
      </c>
      <c r="D396" s="133">
        <v>12316</v>
      </c>
      <c r="E396" s="133">
        <v>37347</v>
      </c>
      <c r="F396" s="61">
        <f t="shared" si="6"/>
        <v>91</v>
      </c>
      <c r="H396" s="9">
        <f t="shared" si="7"/>
        <v>22</v>
      </c>
      <c r="I396" s="6">
        <v>52</v>
      </c>
      <c r="L396" s="120" t="s">
        <v>2963</v>
      </c>
      <c r="M396" s="120"/>
      <c r="N396" s="120"/>
      <c r="O396" s="120"/>
    </row>
    <row r="397" spans="1:18">
      <c r="A397" s="6">
        <v>380</v>
      </c>
      <c r="B397" s="132" t="s">
        <v>1044</v>
      </c>
      <c r="C397" s="132" t="s">
        <v>56</v>
      </c>
      <c r="D397" s="133">
        <v>9776</v>
      </c>
      <c r="E397" s="133">
        <v>35674</v>
      </c>
      <c r="F397" s="61">
        <f t="shared" si="6"/>
        <v>98</v>
      </c>
      <c r="H397" s="9">
        <f t="shared" si="7"/>
        <v>27</v>
      </c>
      <c r="I397" s="6">
        <v>53</v>
      </c>
    </row>
    <row r="398" spans="1:18" ht="12.75" customHeight="1">
      <c r="A398" s="6" t="s">
        <v>1660</v>
      </c>
      <c r="B398" s="58"/>
      <c r="C398" s="58"/>
      <c r="D398" s="58"/>
      <c r="E398" s="58"/>
      <c r="F398" s="58"/>
      <c r="G398" s="58"/>
      <c r="M398" s="12" t="s">
        <v>2972</v>
      </c>
      <c r="N398" s="425" t="s">
        <v>2973</v>
      </c>
      <c r="R398" t="s">
        <v>2978</v>
      </c>
    </row>
    <row r="399" spans="1:18" ht="15.5">
      <c r="B399" s="201">
        <f>COUNTA(B342:B398)</f>
        <v>55</v>
      </c>
    </row>
    <row r="400" spans="1:18">
      <c r="B400" s="99">
        <v>-1</v>
      </c>
      <c r="C400" s="110" t="s">
        <v>2394</v>
      </c>
      <c r="D400" s="110"/>
      <c r="E400" s="110"/>
      <c r="F400" s="110"/>
      <c r="G400" s="341" t="s">
        <v>2821</v>
      </c>
      <c r="H400" s="110"/>
      <c r="K400" t="s">
        <v>1660</v>
      </c>
      <c r="L400" s="6">
        <v>257</v>
      </c>
      <c r="M400" t="s">
        <v>2974</v>
      </c>
      <c r="O400">
        <v>5</v>
      </c>
      <c r="Q400">
        <v>310</v>
      </c>
    </row>
    <row r="401" spans="1:18">
      <c r="B401" s="99">
        <v>-1</v>
      </c>
      <c r="C401" s="212" t="s">
        <v>3000</v>
      </c>
      <c r="D401" s="110"/>
      <c r="E401" s="110"/>
      <c r="F401" s="110"/>
      <c r="G401" s="340" t="s">
        <v>3001</v>
      </c>
      <c r="L401">
        <v>-1</v>
      </c>
      <c r="M401" t="s">
        <v>2976</v>
      </c>
      <c r="O401">
        <v>9</v>
      </c>
      <c r="Q401">
        <v>-1</v>
      </c>
      <c r="R401" t="s">
        <v>2979</v>
      </c>
    </row>
    <row r="402" spans="1:18">
      <c r="B402" s="599">
        <f>-1-1-1</f>
        <v>-3</v>
      </c>
      <c r="C402" s="602" t="s">
        <v>2728</v>
      </c>
      <c r="D402" s="598"/>
      <c r="E402" s="598"/>
      <c r="G402" s="598" t="s">
        <v>3434</v>
      </c>
      <c r="H402" s="598"/>
      <c r="I402" s="598"/>
      <c r="J402" s="598"/>
      <c r="L402">
        <v>53</v>
      </c>
      <c r="O402">
        <v>7</v>
      </c>
      <c r="Q402">
        <v>-1</v>
      </c>
      <c r="R402" t="s">
        <v>2980</v>
      </c>
    </row>
    <row r="403" spans="1:18" ht="18.5">
      <c r="B403" s="50">
        <f>B399+B400+B401+B402</f>
        <v>50</v>
      </c>
      <c r="C403" t="s">
        <v>2029</v>
      </c>
      <c r="L403">
        <v>0</v>
      </c>
      <c r="M403" t="s">
        <v>1660</v>
      </c>
      <c r="O403">
        <v>10</v>
      </c>
      <c r="Q403">
        <v>1</v>
      </c>
      <c r="R403" t="s">
        <v>2981</v>
      </c>
    </row>
    <row r="404" spans="1:18" ht="18.5">
      <c r="D404" s="140">
        <v>44809</v>
      </c>
      <c r="L404">
        <v>0</v>
      </c>
      <c r="M404" t="s">
        <v>1660</v>
      </c>
      <c r="O404">
        <v>7</v>
      </c>
      <c r="Q404">
        <v>0</v>
      </c>
    </row>
    <row r="405" spans="1:18" ht="15.5">
      <c r="A405" s="467">
        <v>819</v>
      </c>
      <c r="B405" s="202" t="s">
        <v>560</v>
      </c>
      <c r="C405" s="202" t="s">
        <v>561</v>
      </c>
      <c r="D405" s="202" t="s">
        <v>1617</v>
      </c>
      <c r="E405" s="207" t="s">
        <v>59</v>
      </c>
      <c r="L405">
        <v>0</v>
      </c>
      <c r="M405" t="s">
        <v>1660</v>
      </c>
      <c r="O405">
        <v>4</v>
      </c>
      <c r="Q405">
        <v>0</v>
      </c>
    </row>
    <row r="406" spans="1:18" ht="15.5">
      <c r="A406" s="467">
        <v>41</v>
      </c>
      <c r="B406" s="203" t="s">
        <v>57</v>
      </c>
      <c r="C406" s="203" t="s">
        <v>58</v>
      </c>
      <c r="D406" s="206" t="s">
        <v>57</v>
      </c>
      <c r="E406" s="207" t="s">
        <v>59</v>
      </c>
      <c r="L406">
        <v>0</v>
      </c>
      <c r="M406" t="s">
        <v>1660</v>
      </c>
      <c r="O406">
        <v>5</v>
      </c>
    </row>
    <row r="407" spans="1:18" ht="18.5">
      <c r="B407" s="204">
        <f>B403+2</f>
        <v>52</v>
      </c>
      <c r="C407" s="205" t="s">
        <v>2031</v>
      </c>
      <c r="D407" s="205"/>
      <c r="E407" s="206"/>
      <c r="F407" s="50">
        <f>B407</f>
        <v>52</v>
      </c>
      <c r="G407" s="213">
        <f>F407/F408</f>
        <v>0.15950920245398773</v>
      </c>
      <c r="L407">
        <v>0</v>
      </c>
      <c r="O407">
        <v>6</v>
      </c>
      <c r="Q407">
        <v>0</v>
      </c>
    </row>
    <row r="408" spans="1:18" ht="18.5">
      <c r="E408" s="49" t="s">
        <v>2228</v>
      </c>
      <c r="F408" s="605">
        <f>F300+F407</f>
        <v>326</v>
      </c>
      <c r="L408">
        <v>0</v>
      </c>
      <c r="O408">
        <v>0</v>
      </c>
      <c r="Q408">
        <v>0</v>
      </c>
    </row>
    <row r="409" spans="1:18" ht="9" customHeight="1">
      <c r="E409" s="49"/>
      <c r="F409" s="49"/>
      <c r="L409">
        <v>0</v>
      </c>
      <c r="O409">
        <v>0</v>
      </c>
      <c r="Q409">
        <v>0</v>
      </c>
    </row>
    <row r="410" spans="1:18" ht="15.5">
      <c r="B410" s="602" t="s">
        <v>3009</v>
      </c>
      <c r="C410" s="598" t="s">
        <v>3392</v>
      </c>
      <c r="D410" s="598"/>
      <c r="E410" s="598" t="s">
        <v>3391</v>
      </c>
      <c r="F410" s="633">
        <f>-1-1-1</f>
        <v>-3</v>
      </c>
      <c r="G410" t="s">
        <v>3002</v>
      </c>
      <c r="L410" s="2">
        <f>SUM(L400:L409)</f>
        <v>309</v>
      </c>
      <c r="O410">
        <f>SUM(O400:O409)</f>
        <v>53</v>
      </c>
      <c r="Q410" s="2">
        <f>SUM(Q400:Q409)</f>
        <v>309</v>
      </c>
    </row>
    <row r="411" spans="1:18" ht="18.5">
      <c r="F411" s="604">
        <f>F408+F410</f>
        <v>323</v>
      </c>
      <c r="G411" s="606" t="s">
        <v>2959</v>
      </c>
      <c r="H411" s="536"/>
      <c r="I411" s="536"/>
      <c r="J411" s="536"/>
      <c r="K411" s="536"/>
    </row>
    <row r="412" spans="1:18" ht="15" thickBot="1"/>
    <row r="413" spans="1:18">
      <c r="C413" s="231" t="s">
        <v>2386</v>
      </c>
      <c r="D413" s="20"/>
      <c r="E413" s="3">
        <v>10</v>
      </c>
      <c r="F413" s="20" t="s">
        <v>2246</v>
      </c>
      <c r="G413" s="20"/>
      <c r="H413" s="20"/>
    </row>
    <row r="414" spans="1:18">
      <c r="C414" s="30"/>
      <c r="E414" s="260">
        <v>60</v>
      </c>
    </row>
    <row r="415" spans="1:18" ht="15" thickBot="1">
      <c r="C415" s="232"/>
      <c r="D415" s="18"/>
      <c r="E415" s="233">
        <f>E413*E414</f>
        <v>600</v>
      </c>
      <c r="F415" s="18"/>
      <c r="G415" s="18"/>
      <c r="H415" s="18"/>
    </row>
    <row r="418" spans="1:8">
      <c r="A418" s="6">
        <v>537</v>
      </c>
      <c r="D418" s="109" t="s">
        <v>2441</v>
      </c>
    </row>
    <row r="419" spans="1:8">
      <c r="B419" t="s">
        <v>940</v>
      </c>
      <c r="C419" t="s">
        <v>471</v>
      </c>
      <c r="D419" s="308">
        <v>14383</v>
      </c>
      <c r="E419" s="307">
        <v>41395</v>
      </c>
      <c r="F419" s="61">
        <f t="shared" ref="F419" si="8">2024-YEAR(D419)</f>
        <v>85</v>
      </c>
      <c r="H419" s="9">
        <f t="shared" ref="H419" si="9">2024-YEAR(E419)</f>
        <v>11</v>
      </c>
    </row>
    <row r="420" spans="1:8">
      <c r="D420" s="306">
        <v>12557</v>
      </c>
      <c r="E420" s="110" t="s">
        <v>2440</v>
      </c>
    </row>
    <row r="427" spans="1:8" ht="16" thickBot="1">
      <c r="E427" s="460">
        <v>2025</v>
      </c>
    </row>
    <row r="428" spans="1:8" ht="18.5">
      <c r="C428" s="231" t="s">
        <v>2854</v>
      </c>
      <c r="D428" s="20"/>
      <c r="E428" s="461">
        <v>7</v>
      </c>
      <c r="F428" s="20" t="s">
        <v>2855</v>
      </c>
      <c r="G428" s="20"/>
      <c r="H428" s="20"/>
    </row>
    <row r="429" spans="1:8">
      <c r="C429" s="30"/>
      <c r="E429" s="260">
        <v>60</v>
      </c>
    </row>
    <row r="430" spans="1:8" ht="15" thickBot="1">
      <c r="C430" s="232"/>
      <c r="D430" s="18"/>
      <c r="E430" s="233">
        <f>E428*E429</f>
        <v>420</v>
      </c>
      <c r="F430" s="18"/>
      <c r="G430" s="18"/>
      <c r="H430" s="18"/>
    </row>
    <row r="433" spans="1:13">
      <c r="C433" s="119" t="s">
        <v>2967</v>
      </c>
      <c r="D433" s="119"/>
    </row>
    <row r="435" spans="1:13" ht="15.5">
      <c r="A435" s="610">
        <v>1029</v>
      </c>
      <c r="B435" s="607" t="s">
        <v>1486</v>
      </c>
      <c r="C435" s="607" t="s">
        <v>56</v>
      </c>
      <c r="E435" s="121">
        <v>1</v>
      </c>
      <c r="K435" s="119" t="s">
        <v>2955</v>
      </c>
      <c r="L435" s="120"/>
      <c r="M435" s="120"/>
    </row>
    <row r="436" spans="1:13">
      <c r="A436" s="121">
        <v>172</v>
      </c>
      <c r="B436" s="120" t="s">
        <v>56</v>
      </c>
      <c r="C436" s="120" t="s">
        <v>485</v>
      </c>
      <c r="E436" s="121">
        <v>2</v>
      </c>
      <c r="G436" t="s">
        <v>2968</v>
      </c>
    </row>
    <row r="437" spans="1:13">
      <c r="A437" s="612">
        <v>465</v>
      </c>
      <c r="B437" s="611" t="s">
        <v>1025</v>
      </c>
      <c r="C437" s="611" t="s">
        <v>1026</v>
      </c>
      <c r="E437" s="121">
        <v>3</v>
      </c>
    </row>
  </sheetData>
  <autoFilter ref="A4:M248" xr:uid="{F91BC4CF-9ACA-4010-9021-15EDAD406091}"/>
  <sortState xmlns:xlrd2="http://schemas.microsoft.com/office/spreadsheetml/2017/richdata2" ref="A7:H287">
    <sortCondition ref="B7:B287"/>
  </sortState>
  <phoneticPr fontId="30" type="noConversion"/>
  <conditionalFormatting sqref="B5:B124 B126:B164 B166:B217 B219:B248">
    <cfRule type="expression" dxfId="12" priority="5">
      <formula>E5&lt;&gt;60</formula>
    </cfRule>
  </conditionalFormatting>
  <conditionalFormatting sqref="C5:C124 C126:C164 C166:C217 C219:C248">
    <cfRule type="expression" dxfId="11" priority="2">
      <formula>E5&lt;&gt;60</formula>
    </cfRule>
  </conditionalFormatting>
  <conditionalFormatting sqref="D5:D124 D126:D164 D166:D217 D219:D248">
    <cfRule type="expression" dxfId="10" priority="1">
      <formula>E5&lt;&gt;60</formula>
    </cfRule>
  </conditionalFormatting>
  <conditionalFormatting sqref="E5:E124 E126:E164 E166:E217 E219:E248">
    <cfRule type="expression" dxfId="9" priority="9">
      <formula>E5&lt;&gt;60</formula>
    </cfRule>
    <cfRule type="expression" dxfId="8" priority="10">
      <formula>F5="Cash"</formula>
    </cfRule>
  </conditionalFormatting>
  <conditionalFormatting sqref="F5:F293 A125:E125 G125">
    <cfRule type="cellIs" dxfId="7" priority="11" operator="equal">
      <formula>"Cash"</formula>
    </cfRule>
  </conditionalFormatting>
  <conditionalFormatting sqref="I5:I287">
    <cfRule type="cellIs" dxfId="6" priority="12" operator="equal">
      <formula>I4</formula>
    </cfRule>
  </conditionalFormatting>
  <conditionalFormatting sqref="I288">
    <cfRule type="cellIs" dxfId="5" priority="26" operator="equal">
      <formula>I250</formula>
    </cfRule>
  </conditionalFormatting>
  <conditionalFormatting sqref="I289">
    <cfRule type="cellIs" dxfId="4" priority="24" operator="equal">
      <formula>I250</formula>
    </cfRule>
  </conditionalFormatting>
  <conditionalFormatting sqref="I290">
    <cfRule type="cellIs" dxfId="3" priority="20" operator="equal">
      <formula>I249</formula>
    </cfRule>
  </conditionalFormatting>
  <conditionalFormatting sqref="I291">
    <cfRule type="cellIs" dxfId="2" priority="18" operator="equal">
      <formula>I249</formula>
    </cfRule>
  </conditionalFormatting>
  <conditionalFormatting sqref="I292">
    <cfRule type="cellIs" dxfId="1" priority="16" operator="equal">
      <formula>I249</formula>
    </cfRule>
  </conditionalFormatting>
  <conditionalFormatting sqref="I293">
    <cfRule type="cellIs" dxfId="0" priority="14" operator="equal">
      <formula>I249</formula>
    </cfRule>
  </conditionalFormatting>
  <pageMargins left="0.25" right="0.25" top="0.25" bottom="0.25" header="0.25" footer="0.25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2C95-1544-47E5-B5DD-2F3161CD1699}">
  <dimension ref="A1:N4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6" sqref="A6:F6"/>
    </sheetView>
  </sheetViews>
  <sheetFormatPr defaultRowHeight="14.5"/>
  <cols>
    <col min="1" max="1" width="6.54296875" customWidth="1"/>
    <col min="2" max="2" width="14.54296875" customWidth="1"/>
    <col min="3" max="3" width="11" customWidth="1"/>
    <col min="4" max="4" width="14.08984375" customWidth="1"/>
    <col min="5" max="5" width="13.08984375" customWidth="1"/>
    <col min="6" max="6" width="11.08984375" customWidth="1"/>
    <col min="7" max="7" width="10.6328125" customWidth="1"/>
    <col min="8" max="8" width="4.90625" customWidth="1"/>
    <col min="9" max="9" width="5.453125" customWidth="1"/>
    <col min="10" max="10" width="10.6328125" customWidth="1"/>
    <col min="11" max="11" width="12.36328125" customWidth="1"/>
    <col min="12" max="12" width="6.08984375" customWidth="1"/>
    <col min="13" max="13" width="13.90625" customWidth="1"/>
    <col min="14" max="14" width="13.453125" customWidth="1"/>
  </cols>
  <sheetData>
    <row r="1" spans="1:14" ht="15.5">
      <c r="A1" s="6"/>
      <c r="C1" s="197">
        <v>45507</v>
      </c>
      <c r="D1" s="108" t="s">
        <v>2368</v>
      </c>
      <c r="E1" s="109"/>
      <c r="F1" s="90" t="s">
        <v>2020</v>
      </c>
      <c r="G1" s="90"/>
      <c r="H1" s="631"/>
      <c r="I1" s="90"/>
    </row>
    <row r="2" spans="1:14" ht="19" thickBot="1">
      <c r="A2" s="86"/>
      <c r="B2" s="222" t="s">
        <v>3446</v>
      </c>
      <c r="C2" s="198" t="s">
        <v>1660</v>
      </c>
      <c r="D2" s="497" t="s">
        <v>1631</v>
      </c>
      <c r="E2" s="197">
        <v>45517</v>
      </c>
      <c r="F2" s="638" t="s">
        <v>3445</v>
      </c>
      <c r="G2" s="639"/>
      <c r="H2" s="49"/>
      <c r="I2" s="114"/>
    </row>
    <row r="3" spans="1:14" ht="16" thickBot="1">
      <c r="A3" s="248"/>
      <c r="B3" s="249">
        <f>B23</f>
        <v>1</v>
      </c>
      <c r="C3" s="250"/>
      <c r="D3" s="498" t="s">
        <v>2200</v>
      </c>
      <c r="E3" s="252">
        <f>E23</f>
        <v>60</v>
      </c>
      <c r="F3" s="253"/>
      <c r="G3" s="247" t="s">
        <v>1738</v>
      </c>
      <c r="H3" s="237" t="s">
        <v>1737</v>
      </c>
      <c r="I3" s="2"/>
    </row>
    <row r="4" spans="1:14" ht="15" thickBot="1">
      <c r="A4" s="254" t="s">
        <v>1677</v>
      </c>
      <c r="B4" s="113" t="s">
        <v>1052</v>
      </c>
      <c r="C4" s="113" t="s">
        <v>1053</v>
      </c>
      <c r="D4" s="499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</row>
    <row r="5" spans="1:14" ht="6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 s="6"/>
    </row>
    <row r="6" spans="1:14">
      <c r="A6" s="65">
        <v>1134</v>
      </c>
      <c r="B6" s="516" t="s">
        <v>3447</v>
      </c>
      <c r="C6" s="516" t="s">
        <v>13</v>
      </c>
      <c r="D6" s="502">
        <v>45511</v>
      </c>
      <c r="E6" s="503">
        <v>60</v>
      </c>
      <c r="F6" s="730" t="s">
        <v>3448</v>
      </c>
      <c r="G6" s="502">
        <v>45511</v>
      </c>
      <c r="H6" s="504"/>
      <c r="I6" s="62">
        <v>1</v>
      </c>
      <c r="J6" s="729"/>
      <c r="K6" s="517"/>
    </row>
    <row r="7" spans="1:14">
      <c r="A7" s="62"/>
      <c r="B7" s="516"/>
      <c r="C7" s="516"/>
      <c r="D7" s="502"/>
      <c r="E7" s="503"/>
      <c r="F7" s="62"/>
      <c r="G7" s="502"/>
      <c r="H7" s="504"/>
      <c r="I7" s="62">
        <v>2</v>
      </c>
      <c r="J7" s="519"/>
      <c r="K7" s="517"/>
    </row>
    <row r="8" spans="1:14">
      <c r="A8" s="62"/>
      <c r="B8" s="516"/>
      <c r="C8" s="516"/>
      <c r="D8" s="502"/>
      <c r="E8" s="503"/>
      <c r="F8" s="62"/>
      <c r="G8" s="502"/>
      <c r="H8" s="504"/>
      <c r="I8" s="62">
        <f t="shared" ref="I8:I21" si="0">I7+1</f>
        <v>3</v>
      </c>
      <c r="J8" s="519"/>
      <c r="K8" s="517"/>
    </row>
    <row r="9" spans="1:14">
      <c r="A9" s="62"/>
      <c r="B9" s="516"/>
      <c r="C9" s="516"/>
      <c r="D9" s="502"/>
      <c r="E9" s="503"/>
      <c r="F9" s="62"/>
      <c r="G9" s="502"/>
      <c r="H9" s="504"/>
      <c r="I9" s="62">
        <f t="shared" si="0"/>
        <v>4</v>
      </c>
      <c r="J9" s="519"/>
      <c r="K9" s="517"/>
    </row>
    <row r="10" spans="1:14">
      <c r="A10" s="62"/>
      <c r="B10" s="516"/>
      <c r="C10" s="516"/>
      <c r="D10" s="502"/>
      <c r="E10" s="503"/>
      <c r="F10" s="62"/>
      <c r="G10" s="502"/>
      <c r="H10" s="504"/>
      <c r="I10" s="62">
        <f t="shared" si="0"/>
        <v>5</v>
      </c>
      <c r="J10" s="519"/>
      <c r="K10" s="517"/>
      <c r="L10" s="6"/>
    </row>
    <row r="11" spans="1:14">
      <c r="A11" s="62"/>
      <c r="B11" s="516"/>
      <c r="C11" s="516"/>
      <c r="D11" s="502"/>
      <c r="E11" s="503"/>
      <c r="F11" s="62"/>
      <c r="G11" s="502"/>
      <c r="H11" s="62"/>
      <c r="I11" s="62">
        <f t="shared" si="0"/>
        <v>6</v>
      </c>
      <c r="J11" s="520"/>
      <c r="K11" s="517"/>
      <c r="L11" s="6"/>
    </row>
    <row r="12" spans="1:14">
      <c r="A12" s="62"/>
      <c r="B12" s="516"/>
      <c r="C12" s="516"/>
      <c r="D12" s="502"/>
      <c r="E12" s="503"/>
      <c r="F12" s="62"/>
      <c r="G12" s="502"/>
      <c r="H12" s="504"/>
      <c r="I12" s="62">
        <f t="shared" si="0"/>
        <v>7</v>
      </c>
      <c r="J12" s="520"/>
      <c r="K12" s="517"/>
      <c r="L12" s="6"/>
    </row>
    <row r="13" spans="1:14">
      <c r="A13" s="62"/>
      <c r="B13" s="516"/>
      <c r="C13" s="516"/>
      <c r="D13" s="502"/>
      <c r="E13" s="503"/>
      <c r="F13" s="62"/>
      <c r="G13" s="502"/>
      <c r="H13" s="504"/>
      <c r="I13" s="62">
        <f t="shared" si="0"/>
        <v>8</v>
      </c>
      <c r="J13" s="520"/>
      <c r="K13" s="517"/>
      <c r="L13" s="6"/>
    </row>
    <row r="14" spans="1:14">
      <c r="A14" s="62"/>
      <c r="B14" s="516"/>
      <c r="C14" s="516"/>
      <c r="D14" s="502"/>
      <c r="E14" s="503"/>
      <c r="F14" s="62"/>
      <c r="G14" s="502"/>
      <c r="H14" s="504"/>
      <c r="I14" s="62">
        <f t="shared" si="0"/>
        <v>9</v>
      </c>
      <c r="J14" s="520"/>
      <c r="K14" s="517"/>
      <c r="L14" s="6"/>
    </row>
    <row r="15" spans="1:14">
      <c r="A15" s="62"/>
      <c r="B15" s="516"/>
      <c r="C15" s="516"/>
      <c r="D15" s="502"/>
      <c r="E15" s="503"/>
      <c r="F15" s="62"/>
      <c r="G15" s="502"/>
      <c r="H15" s="504"/>
      <c r="I15" s="62">
        <f t="shared" si="0"/>
        <v>10</v>
      </c>
      <c r="J15" s="520"/>
      <c r="K15" s="517"/>
      <c r="L15" s="6"/>
    </row>
    <row r="16" spans="1:14">
      <c r="A16" s="62"/>
      <c r="B16" s="516"/>
      <c r="C16" s="516"/>
      <c r="D16" s="502"/>
      <c r="E16" s="503"/>
      <c r="F16" s="62"/>
      <c r="G16" s="502"/>
      <c r="H16" s="504"/>
      <c r="I16" s="62">
        <f t="shared" si="0"/>
        <v>11</v>
      </c>
      <c r="J16" s="520"/>
      <c r="K16" s="517"/>
      <c r="L16" s="6"/>
      <c r="N16" t="s">
        <v>1660</v>
      </c>
    </row>
    <row r="17" spans="1:12">
      <c r="A17" s="62"/>
      <c r="B17" s="516"/>
      <c r="C17" s="516"/>
      <c r="D17" s="502"/>
      <c r="E17" s="503"/>
      <c r="F17" s="62"/>
      <c r="G17" s="502"/>
      <c r="H17" s="504"/>
      <c r="I17" s="62">
        <f t="shared" si="0"/>
        <v>12</v>
      </c>
      <c r="J17" s="520"/>
      <c r="K17" s="517"/>
      <c r="L17" s="6"/>
    </row>
    <row r="18" spans="1:12">
      <c r="A18" s="62"/>
      <c r="B18" s="516"/>
      <c r="C18" s="516"/>
      <c r="D18" s="502"/>
      <c r="E18" s="503"/>
      <c r="F18" s="62"/>
      <c r="G18" s="502"/>
      <c r="H18" s="504"/>
      <c r="I18" s="62">
        <f t="shared" si="0"/>
        <v>13</v>
      </c>
      <c r="J18" s="520"/>
      <c r="K18" s="517"/>
      <c r="L18" s="6"/>
    </row>
    <row r="19" spans="1:12">
      <c r="A19" s="62"/>
      <c r="B19" s="516"/>
      <c r="C19" s="516"/>
      <c r="D19" s="502"/>
      <c r="E19" s="503"/>
      <c r="F19" s="62"/>
      <c r="G19" s="502"/>
      <c r="H19" s="504"/>
      <c r="I19" s="62">
        <f t="shared" si="0"/>
        <v>14</v>
      </c>
      <c r="J19" s="520"/>
      <c r="K19" s="517"/>
      <c r="L19" s="6"/>
    </row>
    <row r="20" spans="1:12">
      <c r="A20" s="62"/>
      <c r="B20" s="516"/>
      <c r="C20" s="516"/>
      <c r="D20" s="502"/>
      <c r="E20" s="503"/>
      <c r="F20" s="62"/>
      <c r="G20" s="502"/>
      <c r="H20" s="504"/>
      <c r="I20" s="62">
        <f t="shared" si="0"/>
        <v>15</v>
      </c>
      <c r="J20" s="509"/>
      <c r="K20" s="62"/>
    </row>
    <row r="21" spans="1:12">
      <c r="A21" s="62"/>
      <c r="B21" s="521"/>
      <c r="C21" s="516"/>
      <c r="D21" s="502"/>
      <c r="E21" s="503"/>
      <c r="F21" s="62"/>
      <c r="G21" s="502"/>
      <c r="H21" s="504"/>
      <c r="I21" s="62">
        <f t="shared" si="0"/>
        <v>16</v>
      </c>
      <c r="J21" s="522"/>
      <c r="K21" s="516"/>
    </row>
    <row r="22" spans="1:12" ht="12" customHeight="1">
      <c r="A22" s="370"/>
      <c r="B22" s="370"/>
      <c r="C22" s="370"/>
      <c r="D22" s="370"/>
      <c r="E22" s="370"/>
      <c r="F22" s="370"/>
      <c r="G22" s="370"/>
      <c r="H22" s="70"/>
      <c r="I22" s="70"/>
    </row>
    <row r="23" spans="1:12" ht="15" thickBot="1">
      <c r="A23" s="6"/>
      <c r="B23" s="5">
        <f>COUNTA(B5:B22)</f>
        <v>1</v>
      </c>
      <c r="C23" s="5" t="s">
        <v>1058</v>
      </c>
      <c r="D23" s="2"/>
      <c r="E23" s="45">
        <f>SUM(E5:E22)</f>
        <v>60</v>
      </c>
      <c r="F23" s="5"/>
      <c r="G23" s="2"/>
      <c r="H23" s="496">
        <f>SUM(H5:H22)</f>
        <v>0</v>
      </c>
      <c r="I23" s="69">
        <v>0</v>
      </c>
    </row>
    <row r="24" spans="1:12">
      <c r="A24" s="6"/>
      <c r="E24" t="s">
        <v>1661</v>
      </c>
      <c r="F24" t="s">
        <v>1661</v>
      </c>
      <c r="G24" t="s">
        <v>1661</v>
      </c>
    </row>
    <row r="25" spans="1:12">
      <c r="A25" s="6"/>
      <c r="B25" s="180" t="s">
        <v>2186</v>
      </c>
      <c r="C25" s="120"/>
      <c r="D25" s="226">
        <v>2024</v>
      </c>
      <c r="E25" s="120"/>
      <c r="F25" s="121"/>
      <c r="G25" s="120"/>
      <c r="H25" s="120"/>
      <c r="I25" s="120"/>
    </row>
    <row r="26" spans="1:12">
      <c r="A26" s="6"/>
      <c r="B26" s="62" t="s">
        <v>1666</v>
      </c>
      <c r="C26" s="296" t="s">
        <v>1667</v>
      </c>
      <c r="D26" s="62" t="s">
        <v>1668</v>
      </c>
      <c r="F26" s="6"/>
    </row>
    <row r="27" spans="1:12" ht="9" customHeight="1">
      <c r="A27" s="6"/>
      <c r="B27" s="63"/>
      <c r="C27" s="63"/>
      <c r="D27" s="63"/>
      <c r="F27" s="6"/>
    </row>
    <row r="28" spans="1:12">
      <c r="A28" s="6"/>
      <c r="B28" s="72">
        <v>10</v>
      </c>
      <c r="C28" s="65">
        <v>0</v>
      </c>
      <c r="D28" s="318">
        <f>B28*C28</f>
        <v>0</v>
      </c>
      <c r="F28" s="6"/>
    </row>
    <row r="29" spans="1:12">
      <c r="A29" s="6"/>
      <c r="B29" s="72">
        <v>30</v>
      </c>
      <c r="C29" s="67">
        <v>0</v>
      </c>
      <c r="D29" s="319">
        <f>B29*C29</f>
        <v>0</v>
      </c>
      <c r="E29" s="84" t="s">
        <v>1751</v>
      </c>
      <c r="F29" s="6"/>
    </row>
    <row r="30" spans="1:12">
      <c r="A30" s="6"/>
      <c r="B30" s="72">
        <v>50</v>
      </c>
      <c r="C30" s="63">
        <v>0</v>
      </c>
      <c r="D30" s="318">
        <f>B30*C30</f>
        <v>0</v>
      </c>
      <c r="F30" s="6"/>
    </row>
    <row r="31" spans="1:12">
      <c r="A31" s="6"/>
      <c r="B31" s="72">
        <v>60</v>
      </c>
      <c r="C31" s="63">
        <v>1</v>
      </c>
      <c r="D31" s="318">
        <f>B31*C31</f>
        <v>60</v>
      </c>
      <c r="F31" s="6"/>
    </row>
    <row r="32" spans="1:12" ht="9.75" customHeight="1">
      <c r="A32" s="6"/>
      <c r="B32" s="63"/>
      <c r="C32" s="63"/>
      <c r="D32" s="63"/>
      <c r="F32" s="6"/>
    </row>
    <row r="33" spans="1:7" ht="15" thickBot="1">
      <c r="A33" s="6"/>
      <c r="B33" s="72" t="s">
        <v>2228</v>
      </c>
      <c r="C33" s="270">
        <f>SUM(C27:C32)</f>
        <v>1</v>
      </c>
      <c r="D33" s="64">
        <f>SUM(D27:D32)</f>
        <v>60</v>
      </c>
      <c r="E33" s="241" t="str">
        <f>IF(B23-C33=0," OK","* error*")</f>
        <v xml:space="preserve"> OK</v>
      </c>
      <c r="F33" s="6"/>
    </row>
    <row r="34" spans="1:7">
      <c r="A34" s="6"/>
      <c r="B34" s="53"/>
      <c r="C34" s="53"/>
      <c r="D34" s="53"/>
      <c r="F34" s="6"/>
    </row>
    <row r="35" spans="1:7">
      <c r="B35" s="2" t="s">
        <v>1660</v>
      </c>
      <c r="C35" s="2" t="s">
        <v>1660</v>
      </c>
      <c r="D35" s="2" t="s">
        <v>1660</v>
      </c>
      <c r="E35" s="1" t="s">
        <v>1660</v>
      </c>
    </row>
    <row r="36" spans="1:7" ht="18" customHeight="1">
      <c r="B36" t="s">
        <v>1660</v>
      </c>
    </row>
    <row r="37" spans="1:7">
      <c r="A37" s="625">
        <v>1121</v>
      </c>
      <c r="B37" s="350" t="s">
        <v>2838</v>
      </c>
      <c r="C37" s="350" t="s">
        <v>2100</v>
      </c>
      <c r="E37" s="626" t="s">
        <v>2999</v>
      </c>
      <c r="G37" s="288">
        <v>45308</v>
      </c>
    </row>
    <row r="41" spans="1:7" ht="18.75" customHeight="1"/>
    <row r="42" spans="1:7" ht="9.75" customHeight="1"/>
    <row r="45" spans="1:7">
      <c r="D45">
        <v>850</v>
      </c>
      <c r="F45">
        <v>625</v>
      </c>
    </row>
    <row r="46" spans="1:7">
      <c r="D46">
        <v>800</v>
      </c>
      <c r="F46">
        <v>1300</v>
      </c>
    </row>
    <row r="47" spans="1:7" ht="14.25" customHeight="1">
      <c r="D47">
        <v>725</v>
      </c>
      <c r="F47">
        <v>600</v>
      </c>
    </row>
    <row r="48" spans="1:7">
      <c r="D48">
        <v>3000</v>
      </c>
      <c r="F48">
        <v>3000</v>
      </c>
    </row>
    <row r="49" spans="4:7">
      <c r="D49">
        <f>SUM(D45:D48)</f>
        <v>5375</v>
      </c>
      <c r="F49">
        <f>SUM(F45:F48)</f>
        <v>5525</v>
      </c>
      <c r="G49">
        <f>D49-F49</f>
        <v>-150</v>
      </c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7D18B-2CAA-459F-810A-7AA812CCE767}">
  <dimension ref="A1:N4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RowHeight="14.5"/>
  <cols>
    <col min="1" max="1" width="6.54296875" customWidth="1"/>
    <col min="2" max="2" width="14.54296875" customWidth="1"/>
    <col min="3" max="3" width="11" customWidth="1"/>
    <col min="4" max="4" width="14.08984375" customWidth="1"/>
    <col min="5" max="5" width="13.08984375" customWidth="1"/>
    <col min="6" max="6" width="11.08984375" customWidth="1"/>
    <col min="7" max="7" width="10.6328125" customWidth="1"/>
    <col min="8" max="8" width="4.90625" customWidth="1"/>
    <col min="9" max="9" width="5.453125" customWidth="1"/>
    <col min="10" max="10" width="10.6328125" customWidth="1"/>
    <col min="11" max="11" width="12.36328125" customWidth="1"/>
    <col min="12" max="12" width="6.08984375" customWidth="1"/>
    <col min="13" max="13" width="13.90625" customWidth="1"/>
    <col min="14" max="14" width="13.453125" customWidth="1"/>
  </cols>
  <sheetData>
    <row r="1" spans="1:14" ht="15.5">
      <c r="A1" s="6"/>
      <c r="C1" s="197">
        <v>45507</v>
      </c>
      <c r="D1" s="108" t="s">
        <v>2368</v>
      </c>
      <c r="E1" s="109"/>
      <c r="F1" s="90" t="s">
        <v>2020</v>
      </c>
      <c r="G1" s="90"/>
      <c r="H1" s="631"/>
      <c r="I1" s="90"/>
    </row>
    <row r="2" spans="1:14" ht="19" thickBot="1">
      <c r="A2" s="86"/>
      <c r="B2" s="222" t="s">
        <v>3439</v>
      </c>
      <c r="C2" s="198" t="s">
        <v>1660</v>
      </c>
      <c r="D2" s="497" t="s">
        <v>1631</v>
      </c>
      <c r="E2" s="197">
        <v>45507</v>
      </c>
      <c r="F2" s="638" t="s">
        <v>3445</v>
      </c>
      <c r="G2" s="639"/>
      <c r="H2" s="49"/>
      <c r="I2" s="114"/>
    </row>
    <row r="3" spans="1:14" ht="16" thickBot="1">
      <c r="A3" s="248"/>
      <c r="B3" s="249">
        <f>B23</f>
        <v>1</v>
      </c>
      <c r="C3" s="250"/>
      <c r="D3" s="498" t="s">
        <v>2200</v>
      </c>
      <c r="E3" s="252">
        <f>E23</f>
        <v>60</v>
      </c>
      <c r="F3" s="253"/>
      <c r="G3" s="247" t="s">
        <v>1738</v>
      </c>
      <c r="H3" s="237" t="s">
        <v>1737</v>
      </c>
      <c r="I3" s="2"/>
    </row>
    <row r="4" spans="1:14" ht="15" thickBot="1">
      <c r="A4" s="254" t="s">
        <v>1677</v>
      </c>
      <c r="B4" s="113" t="s">
        <v>1052</v>
      </c>
      <c r="C4" s="113" t="s">
        <v>1053</v>
      </c>
      <c r="D4" s="499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</row>
    <row r="5" spans="1:14" ht="6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 s="6"/>
    </row>
    <row r="6" spans="1:14">
      <c r="A6" s="65">
        <v>1133</v>
      </c>
      <c r="B6" s="516" t="s">
        <v>3443</v>
      </c>
      <c r="C6" s="516" t="s">
        <v>202</v>
      </c>
      <c r="D6" s="502">
        <v>45485</v>
      </c>
      <c r="E6" s="503">
        <v>60</v>
      </c>
      <c r="F6" s="62">
        <v>1090</v>
      </c>
      <c r="G6" s="502">
        <v>45485</v>
      </c>
      <c r="H6" s="504"/>
      <c r="I6" s="62">
        <v>1</v>
      </c>
      <c r="J6" s="729" t="s">
        <v>3444</v>
      </c>
      <c r="K6" s="517"/>
    </row>
    <row r="7" spans="1:14">
      <c r="A7" s="62"/>
      <c r="B7" s="516"/>
      <c r="C7" s="516"/>
      <c r="D7" s="502"/>
      <c r="E7" s="503"/>
      <c r="F7" s="62"/>
      <c r="G7" s="502"/>
      <c r="H7" s="504"/>
      <c r="I7" s="62">
        <v>2</v>
      </c>
      <c r="J7" s="519"/>
      <c r="K7" s="517"/>
    </row>
    <row r="8" spans="1:14">
      <c r="A8" s="62"/>
      <c r="B8" s="516"/>
      <c r="C8" s="516"/>
      <c r="D8" s="502"/>
      <c r="E8" s="503"/>
      <c r="F8" s="62"/>
      <c r="G8" s="502"/>
      <c r="H8" s="504"/>
      <c r="I8" s="62">
        <f t="shared" ref="I8:I21" si="0">I7+1</f>
        <v>3</v>
      </c>
      <c r="J8" s="519"/>
      <c r="K8" s="517"/>
    </row>
    <row r="9" spans="1:14">
      <c r="A9" s="62"/>
      <c r="B9" s="516"/>
      <c r="C9" s="516"/>
      <c r="D9" s="502"/>
      <c r="E9" s="503"/>
      <c r="F9" s="62"/>
      <c r="G9" s="502"/>
      <c r="H9" s="504"/>
      <c r="I9" s="62">
        <f t="shared" si="0"/>
        <v>4</v>
      </c>
      <c r="J9" s="519"/>
      <c r="K9" s="517"/>
    </row>
    <row r="10" spans="1:14">
      <c r="A10" s="62"/>
      <c r="B10" s="516"/>
      <c r="C10" s="516"/>
      <c r="D10" s="502"/>
      <c r="E10" s="503"/>
      <c r="F10" s="62"/>
      <c r="G10" s="502"/>
      <c r="H10" s="504"/>
      <c r="I10" s="62">
        <f t="shared" si="0"/>
        <v>5</v>
      </c>
      <c r="J10" s="519"/>
      <c r="K10" s="517"/>
      <c r="L10" s="6"/>
    </row>
    <row r="11" spans="1:14">
      <c r="A11" s="62"/>
      <c r="B11" s="516"/>
      <c r="C11" s="516"/>
      <c r="D11" s="502"/>
      <c r="E11" s="503"/>
      <c r="F11" s="62"/>
      <c r="G11" s="502"/>
      <c r="H11" s="62"/>
      <c r="I11" s="62">
        <f t="shared" si="0"/>
        <v>6</v>
      </c>
      <c r="J11" s="520"/>
      <c r="K11" s="517"/>
      <c r="L11" s="6"/>
    </row>
    <row r="12" spans="1:14">
      <c r="A12" s="62"/>
      <c r="B12" s="516"/>
      <c r="C12" s="516"/>
      <c r="D12" s="502"/>
      <c r="E12" s="503"/>
      <c r="F12" s="62"/>
      <c r="G12" s="502"/>
      <c r="H12" s="504"/>
      <c r="I12" s="62">
        <f t="shared" si="0"/>
        <v>7</v>
      </c>
      <c r="J12" s="520"/>
      <c r="K12" s="517"/>
      <c r="L12" s="6"/>
    </row>
    <row r="13" spans="1:14">
      <c r="A13" s="62"/>
      <c r="B13" s="516"/>
      <c r="C13" s="516"/>
      <c r="D13" s="502"/>
      <c r="E13" s="503"/>
      <c r="F13" s="62"/>
      <c r="G13" s="502"/>
      <c r="H13" s="504"/>
      <c r="I13" s="62">
        <f t="shared" si="0"/>
        <v>8</v>
      </c>
      <c r="J13" s="520"/>
      <c r="K13" s="517"/>
      <c r="L13" s="6"/>
    </row>
    <row r="14" spans="1:14">
      <c r="A14" s="62"/>
      <c r="B14" s="516"/>
      <c r="C14" s="516"/>
      <c r="D14" s="502"/>
      <c r="E14" s="503"/>
      <c r="F14" s="62"/>
      <c r="G14" s="502"/>
      <c r="H14" s="504"/>
      <c r="I14" s="62">
        <f t="shared" si="0"/>
        <v>9</v>
      </c>
      <c r="J14" s="520"/>
      <c r="K14" s="517"/>
      <c r="L14" s="6"/>
    </row>
    <row r="15" spans="1:14">
      <c r="A15" s="62"/>
      <c r="B15" s="516"/>
      <c r="C15" s="516"/>
      <c r="D15" s="502"/>
      <c r="E15" s="503"/>
      <c r="F15" s="62"/>
      <c r="G15" s="502"/>
      <c r="H15" s="504"/>
      <c r="I15" s="62">
        <f t="shared" si="0"/>
        <v>10</v>
      </c>
      <c r="J15" s="520"/>
      <c r="K15" s="517"/>
      <c r="L15" s="6"/>
    </row>
    <row r="16" spans="1:14">
      <c r="A16" s="62"/>
      <c r="B16" s="516"/>
      <c r="C16" s="516"/>
      <c r="D16" s="502"/>
      <c r="E16" s="503"/>
      <c r="F16" s="62"/>
      <c r="G16" s="502"/>
      <c r="H16" s="504"/>
      <c r="I16" s="62">
        <f t="shared" si="0"/>
        <v>11</v>
      </c>
      <c r="J16" s="520"/>
      <c r="K16" s="517"/>
      <c r="L16" s="6"/>
      <c r="N16" t="s">
        <v>1660</v>
      </c>
    </row>
    <row r="17" spans="1:12">
      <c r="A17" s="62"/>
      <c r="B17" s="516"/>
      <c r="C17" s="516"/>
      <c r="D17" s="502"/>
      <c r="E17" s="503"/>
      <c r="F17" s="62"/>
      <c r="G17" s="502"/>
      <c r="H17" s="504"/>
      <c r="I17" s="62">
        <f t="shared" si="0"/>
        <v>12</v>
      </c>
      <c r="J17" s="520"/>
      <c r="K17" s="517"/>
      <c r="L17" s="6"/>
    </row>
    <row r="18" spans="1:12">
      <c r="A18" s="62"/>
      <c r="B18" s="516"/>
      <c r="C18" s="516"/>
      <c r="D18" s="502"/>
      <c r="E18" s="503"/>
      <c r="F18" s="62"/>
      <c r="G18" s="502"/>
      <c r="H18" s="504"/>
      <c r="I18" s="62">
        <f t="shared" si="0"/>
        <v>13</v>
      </c>
      <c r="J18" s="520"/>
      <c r="K18" s="517"/>
      <c r="L18" s="6"/>
    </row>
    <row r="19" spans="1:12">
      <c r="A19" s="62"/>
      <c r="B19" s="516"/>
      <c r="C19" s="516"/>
      <c r="D19" s="502"/>
      <c r="E19" s="503"/>
      <c r="F19" s="62"/>
      <c r="G19" s="502"/>
      <c r="H19" s="504"/>
      <c r="I19" s="62">
        <f t="shared" si="0"/>
        <v>14</v>
      </c>
      <c r="J19" s="520"/>
      <c r="K19" s="517"/>
      <c r="L19" s="6"/>
    </row>
    <row r="20" spans="1:12">
      <c r="A20" s="62"/>
      <c r="B20" s="516"/>
      <c r="C20" s="516"/>
      <c r="D20" s="502"/>
      <c r="E20" s="503"/>
      <c r="F20" s="62"/>
      <c r="G20" s="502"/>
      <c r="H20" s="504"/>
      <c r="I20" s="62">
        <f t="shared" si="0"/>
        <v>15</v>
      </c>
      <c r="J20" s="509"/>
      <c r="K20" s="62"/>
    </row>
    <row r="21" spans="1:12">
      <c r="A21" s="62"/>
      <c r="B21" s="521"/>
      <c r="C21" s="516"/>
      <c r="D21" s="502"/>
      <c r="E21" s="503"/>
      <c r="F21" s="62"/>
      <c r="G21" s="502"/>
      <c r="H21" s="504"/>
      <c r="I21" s="62">
        <f t="shared" si="0"/>
        <v>16</v>
      </c>
      <c r="J21" s="522"/>
      <c r="K21" s="516"/>
    </row>
    <row r="22" spans="1:12" ht="12" customHeight="1">
      <c r="A22" s="370"/>
      <c r="B22" s="370"/>
      <c r="C22" s="370"/>
      <c r="D22" s="370"/>
      <c r="E22" s="370"/>
      <c r="F22" s="370"/>
      <c r="G22" s="370"/>
      <c r="H22" s="70"/>
      <c r="I22" s="70"/>
    </row>
    <row r="23" spans="1:12" ht="15" thickBot="1">
      <c r="A23" s="6"/>
      <c r="B23" s="5">
        <f>COUNTA(B5:B22)</f>
        <v>1</v>
      </c>
      <c r="C23" s="5" t="s">
        <v>1058</v>
      </c>
      <c r="D23" s="2"/>
      <c r="E23" s="45">
        <f>SUM(E5:E22)</f>
        <v>60</v>
      </c>
      <c r="F23" s="5"/>
      <c r="G23" s="2"/>
      <c r="H23" s="496">
        <f>SUM(H5:H22)</f>
        <v>0</v>
      </c>
      <c r="I23" s="69">
        <v>0</v>
      </c>
    </row>
    <row r="24" spans="1:12">
      <c r="A24" s="6"/>
      <c r="E24" t="s">
        <v>1661</v>
      </c>
      <c r="F24" t="s">
        <v>1661</v>
      </c>
      <c r="G24" t="s">
        <v>1661</v>
      </c>
    </row>
    <row r="25" spans="1:12">
      <c r="A25" s="6"/>
      <c r="B25" s="180" t="s">
        <v>2186</v>
      </c>
      <c r="C25" s="120"/>
      <c r="D25" s="226">
        <v>2024</v>
      </c>
      <c r="E25" s="120"/>
      <c r="F25" s="121"/>
      <c r="G25" s="120"/>
      <c r="H25" s="120"/>
      <c r="I25" s="120"/>
    </row>
    <row r="26" spans="1:12">
      <c r="A26" s="6"/>
      <c r="B26" s="62" t="s">
        <v>1666</v>
      </c>
      <c r="C26" s="296" t="s">
        <v>1667</v>
      </c>
      <c r="D26" s="62" t="s">
        <v>1668</v>
      </c>
      <c r="F26" s="6"/>
    </row>
    <row r="27" spans="1:12" ht="9" customHeight="1">
      <c r="A27" s="6"/>
      <c r="B27" s="63"/>
      <c r="C27" s="63"/>
      <c r="D27" s="63"/>
      <c r="F27" s="6"/>
    </row>
    <row r="28" spans="1:12">
      <c r="A28" s="6"/>
      <c r="B28" s="72">
        <v>10</v>
      </c>
      <c r="C28" s="65">
        <v>0</v>
      </c>
      <c r="D28" s="318">
        <f>B28*C28</f>
        <v>0</v>
      </c>
      <c r="F28" s="6"/>
    </row>
    <row r="29" spans="1:12">
      <c r="A29" s="6"/>
      <c r="B29" s="72">
        <v>30</v>
      </c>
      <c r="C29" s="67">
        <v>0</v>
      </c>
      <c r="D29" s="319">
        <f>B29*C29</f>
        <v>0</v>
      </c>
      <c r="E29" s="84" t="s">
        <v>1751</v>
      </c>
      <c r="F29" s="6"/>
    </row>
    <row r="30" spans="1:12">
      <c r="A30" s="6"/>
      <c r="B30" s="72">
        <v>50</v>
      </c>
      <c r="C30" s="63">
        <v>0</v>
      </c>
      <c r="D30" s="318">
        <f>B30*C30</f>
        <v>0</v>
      </c>
      <c r="F30" s="6"/>
    </row>
    <row r="31" spans="1:12">
      <c r="A31" s="6"/>
      <c r="B31" s="72">
        <v>60</v>
      </c>
      <c r="C31" s="63">
        <v>1</v>
      </c>
      <c r="D31" s="318">
        <f>B31*C31</f>
        <v>60</v>
      </c>
      <c r="F31" s="6"/>
    </row>
    <row r="32" spans="1:12" ht="9.75" customHeight="1">
      <c r="A32" s="6"/>
      <c r="B32" s="63"/>
      <c r="C32" s="63"/>
      <c r="D32" s="63"/>
      <c r="F32" s="6"/>
    </row>
    <row r="33" spans="1:7" ht="15" thickBot="1">
      <c r="A33" s="6"/>
      <c r="B33" s="72" t="s">
        <v>2228</v>
      </c>
      <c r="C33" s="270">
        <f>SUM(C27:C32)</f>
        <v>1</v>
      </c>
      <c r="D33" s="64">
        <f>SUM(D27:D32)</f>
        <v>60</v>
      </c>
      <c r="E33" s="241" t="str">
        <f>IF(B23-C33=0," OK","* error*")</f>
        <v xml:space="preserve"> OK</v>
      </c>
      <c r="F33" s="6"/>
    </row>
    <row r="34" spans="1:7">
      <c r="A34" s="6"/>
      <c r="B34" s="53"/>
      <c r="C34" s="53"/>
      <c r="D34" s="53"/>
      <c r="F34" s="6"/>
    </row>
    <row r="35" spans="1:7">
      <c r="B35" s="2" t="s">
        <v>1660</v>
      </c>
      <c r="C35" s="2" t="s">
        <v>1660</v>
      </c>
      <c r="D35" s="2" t="s">
        <v>1660</v>
      </c>
      <c r="E35" s="1" t="s">
        <v>1660</v>
      </c>
    </row>
    <row r="36" spans="1:7" ht="18" customHeight="1">
      <c r="B36" t="s">
        <v>1660</v>
      </c>
    </row>
    <row r="37" spans="1:7">
      <c r="A37" s="625">
        <v>1121</v>
      </c>
      <c r="B37" s="350" t="s">
        <v>2838</v>
      </c>
      <c r="C37" s="350" t="s">
        <v>2100</v>
      </c>
      <c r="E37" s="626" t="s">
        <v>2999</v>
      </c>
      <c r="G37" s="288">
        <v>45308</v>
      </c>
    </row>
    <row r="41" spans="1:7" ht="18.75" customHeight="1"/>
    <row r="42" spans="1:7" ht="9.75" customHeight="1"/>
    <row r="45" spans="1:7">
      <c r="D45">
        <v>850</v>
      </c>
      <c r="F45">
        <v>625</v>
      </c>
    </row>
    <row r="46" spans="1:7">
      <c r="D46">
        <v>800</v>
      </c>
      <c r="F46">
        <v>1300</v>
      </c>
    </row>
    <row r="47" spans="1:7" ht="14.25" customHeight="1">
      <c r="D47">
        <v>725</v>
      </c>
      <c r="F47">
        <v>600</v>
      </c>
    </row>
    <row r="48" spans="1:7">
      <c r="D48">
        <v>3000</v>
      </c>
      <c r="F48">
        <v>3000</v>
      </c>
    </row>
    <row r="49" spans="4:7">
      <c r="D49">
        <f>SUM(D45:D48)</f>
        <v>5375</v>
      </c>
      <c r="F49">
        <f>SUM(F45:F48)</f>
        <v>5525</v>
      </c>
      <c r="G49">
        <f>D49-F49</f>
        <v>-150</v>
      </c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F71D4-481C-4F6D-860E-DFEA5F40F165}">
  <dimension ref="A1:N4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3" sqref="E3"/>
    </sheetView>
  </sheetViews>
  <sheetFormatPr defaultRowHeight="14.5"/>
  <cols>
    <col min="1" max="1" width="6.54296875" customWidth="1"/>
    <col min="2" max="2" width="14.54296875" customWidth="1"/>
    <col min="3" max="3" width="11" customWidth="1"/>
    <col min="4" max="4" width="14.08984375" customWidth="1"/>
    <col min="5" max="5" width="13.08984375" customWidth="1"/>
    <col min="6" max="6" width="11.08984375" customWidth="1"/>
    <col min="7" max="7" width="10.6328125" customWidth="1"/>
    <col min="8" max="8" width="4.90625" customWidth="1"/>
    <col min="9" max="9" width="5.453125" customWidth="1"/>
    <col min="10" max="10" width="10.6328125" customWidth="1"/>
    <col min="11" max="11" width="12.36328125" customWidth="1"/>
    <col min="12" max="12" width="6.08984375" customWidth="1"/>
    <col min="13" max="13" width="13.90625" customWidth="1"/>
    <col min="14" max="14" width="13.453125" customWidth="1"/>
  </cols>
  <sheetData>
    <row r="1" spans="1:14" ht="15.5">
      <c r="A1" s="6"/>
      <c r="C1" s="197">
        <v>45478</v>
      </c>
      <c r="D1" s="108" t="s">
        <v>2368</v>
      </c>
      <c r="E1" s="109"/>
      <c r="F1" s="90" t="s">
        <v>2020</v>
      </c>
      <c r="G1" s="90"/>
      <c r="H1" s="631"/>
      <c r="I1" s="90"/>
    </row>
    <row r="2" spans="1:14" ht="19" thickBot="1">
      <c r="A2" s="86"/>
      <c r="B2" s="222" t="s">
        <v>3430</v>
      </c>
      <c r="C2" s="198" t="s">
        <v>1660</v>
      </c>
      <c r="D2" s="497" t="s">
        <v>1631</v>
      </c>
      <c r="E2" s="197">
        <v>45483</v>
      </c>
      <c r="F2" s="638" t="s">
        <v>3433</v>
      </c>
      <c r="G2" s="639"/>
      <c r="H2" s="49"/>
      <c r="I2" s="114"/>
    </row>
    <row r="3" spans="1:14" ht="16" thickBot="1">
      <c r="A3" s="248"/>
      <c r="B3" s="249">
        <f>B23</f>
        <v>1</v>
      </c>
      <c r="C3" s="250"/>
      <c r="D3" s="498" t="s">
        <v>2200</v>
      </c>
      <c r="E3" s="252">
        <f>E23</f>
        <v>60</v>
      </c>
      <c r="F3" s="253"/>
      <c r="G3" s="247" t="s">
        <v>1738</v>
      </c>
      <c r="H3" s="237" t="s">
        <v>1737</v>
      </c>
      <c r="I3" s="2"/>
    </row>
    <row r="4" spans="1:14" ht="15" thickBot="1">
      <c r="A4" s="254" t="s">
        <v>1677</v>
      </c>
      <c r="B4" s="113" t="s">
        <v>1052</v>
      </c>
      <c r="C4" s="113" t="s">
        <v>1053</v>
      </c>
      <c r="D4" s="499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</row>
    <row r="5" spans="1:14" ht="6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 s="6"/>
    </row>
    <row r="6" spans="1:14">
      <c r="A6" s="65">
        <v>1132</v>
      </c>
      <c r="B6" s="516" t="s">
        <v>3431</v>
      </c>
      <c r="C6" s="516" t="s">
        <v>3432</v>
      </c>
      <c r="D6" s="502">
        <v>45476</v>
      </c>
      <c r="E6" s="503">
        <v>60</v>
      </c>
      <c r="F6" s="62">
        <v>2310</v>
      </c>
      <c r="G6" s="502">
        <v>45474</v>
      </c>
      <c r="H6" s="504"/>
      <c r="I6" s="62">
        <v>1</v>
      </c>
      <c r="J6" s="519" t="s">
        <v>2649</v>
      </c>
      <c r="K6" s="517"/>
    </row>
    <row r="7" spans="1:14">
      <c r="A7" s="62"/>
      <c r="B7" s="516"/>
      <c r="C7" s="516"/>
      <c r="D7" s="502"/>
      <c r="E7" s="503"/>
      <c r="F7" s="62"/>
      <c r="G7" s="502"/>
      <c r="H7" s="504"/>
      <c r="I7" s="62">
        <v>2</v>
      </c>
      <c r="J7" s="519"/>
      <c r="K7" s="517"/>
    </row>
    <row r="8" spans="1:14">
      <c r="A8" s="62"/>
      <c r="B8" s="516"/>
      <c r="C8" s="516"/>
      <c r="D8" s="502"/>
      <c r="E8" s="503"/>
      <c r="F8" s="62"/>
      <c r="G8" s="502"/>
      <c r="H8" s="504"/>
      <c r="I8" s="62">
        <f t="shared" ref="I8:I21" si="0">I7+1</f>
        <v>3</v>
      </c>
      <c r="J8" s="519"/>
      <c r="K8" s="517"/>
    </row>
    <row r="9" spans="1:14">
      <c r="A9" s="62"/>
      <c r="B9" s="516"/>
      <c r="C9" s="516"/>
      <c r="D9" s="502"/>
      <c r="E9" s="503"/>
      <c r="F9" s="62"/>
      <c r="G9" s="502"/>
      <c r="H9" s="504"/>
      <c r="I9" s="62">
        <f t="shared" si="0"/>
        <v>4</v>
      </c>
      <c r="J9" s="519"/>
      <c r="K9" s="517"/>
    </row>
    <row r="10" spans="1:14">
      <c r="A10" s="62"/>
      <c r="B10" s="516"/>
      <c r="C10" s="516"/>
      <c r="D10" s="502"/>
      <c r="E10" s="503"/>
      <c r="F10" s="62"/>
      <c r="G10" s="502"/>
      <c r="H10" s="504"/>
      <c r="I10" s="62">
        <f t="shared" si="0"/>
        <v>5</v>
      </c>
      <c r="J10" s="519"/>
      <c r="K10" s="517"/>
      <c r="L10" s="6"/>
    </row>
    <row r="11" spans="1:14">
      <c r="A11" s="62"/>
      <c r="B11" s="516"/>
      <c r="C11" s="516"/>
      <c r="D11" s="502"/>
      <c r="E11" s="503"/>
      <c r="F11" s="62"/>
      <c r="G11" s="502"/>
      <c r="H11" s="62"/>
      <c r="I11" s="62">
        <f t="shared" si="0"/>
        <v>6</v>
      </c>
      <c r="J11" s="520"/>
      <c r="K11" s="517"/>
      <c r="L11" s="6"/>
    </row>
    <row r="12" spans="1:14">
      <c r="A12" s="62"/>
      <c r="B12" s="516"/>
      <c r="C12" s="516"/>
      <c r="D12" s="502"/>
      <c r="E12" s="503"/>
      <c r="F12" s="62"/>
      <c r="G12" s="502"/>
      <c r="H12" s="504"/>
      <c r="I12" s="62">
        <f t="shared" si="0"/>
        <v>7</v>
      </c>
      <c r="J12" s="520"/>
      <c r="K12" s="517"/>
      <c r="L12" s="6"/>
    </row>
    <row r="13" spans="1:14">
      <c r="A13" s="62"/>
      <c r="B13" s="516"/>
      <c r="C13" s="516"/>
      <c r="D13" s="502"/>
      <c r="E13" s="503"/>
      <c r="F13" s="62"/>
      <c r="G13" s="502"/>
      <c r="H13" s="504"/>
      <c r="I13" s="62">
        <f t="shared" si="0"/>
        <v>8</v>
      </c>
      <c r="J13" s="520"/>
      <c r="K13" s="517"/>
      <c r="L13" s="6"/>
    </row>
    <row r="14" spans="1:14">
      <c r="A14" s="62"/>
      <c r="B14" s="516"/>
      <c r="C14" s="516"/>
      <c r="D14" s="502"/>
      <c r="E14" s="503"/>
      <c r="F14" s="62"/>
      <c r="G14" s="502"/>
      <c r="H14" s="504"/>
      <c r="I14" s="62">
        <f t="shared" si="0"/>
        <v>9</v>
      </c>
      <c r="J14" s="520"/>
      <c r="K14" s="517"/>
      <c r="L14" s="6"/>
    </row>
    <row r="15" spans="1:14">
      <c r="A15" s="62"/>
      <c r="B15" s="516"/>
      <c r="C15" s="516"/>
      <c r="D15" s="502"/>
      <c r="E15" s="503"/>
      <c r="F15" s="62"/>
      <c r="G15" s="502"/>
      <c r="H15" s="504"/>
      <c r="I15" s="62">
        <f t="shared" si="0"/>
        <v>10</v>
      </c>
      <c r="J15" s="520"/>
      <c r="K15" s="517"/>
      <c r="L15" s="6"/>
    </row>
    <row r="16" spans="1:14">
      <c r="A16" s="62"/>
      <c r="B16" s="516"/>
      <c r="C16" s="516"/>
      <c r="D16" s="502"/>
      <c r="E16" s="503"/>
      <c r="F16" s="62"/>
      <c r="G16" s="502"/>
      <c r="H16" s="504"/>
      <c r="I16" s="62">
        <f t="shared" si="0"/>
        <v>11</v>
      </c>
      <c r="J16" s="520"/>
      <c r="K16" s="517"/>
      <c r="L16" s="6"/>
      <c r="N16" t="s">
        <v>1660</v>
      </c>
    </row>
    <row r="17" spans="1:12">
      <c r="A17" s="62"/>
      <c r="B17" s="516"/>
      <c r="C17" s="516"/>
      <c r="D17" s="502"/>
      <c r="E17" s="503"/>
      <c r="F17" s="62"/>
      <c r="G17" s="502"/>
      <c r="H17" s="504"/>
      <c r="I17" s="62">
        <f t="shared" si="0"/>
        <v>12</v>
      </c>
      <c r="J17" s="520"/>
      <c r="K17" s="517"/>
      <c r="L17" s="6"/>
    </row>
    <row r="18" spans="1:12">
      <c r="A18" s="62"/>
      <c r="B18" s="516"/>
      <c r="C18" s="516"/>
      <c r="D18" s="502"/>
      <c r="E18" s="503"/>
      <c r="F18" s="62"/>
      <c r="G18" s="502"/>
      <c r="H18" s="504"/>
      <c r="I18" s="62">
        <f t="shared" si="0"/>
        <v>13</v>
      </c>
      <c r="J18" s="520"/>
      <c r="K18" s="517"/>
      <c r="L18" s="6"/>
    </row>
    <row r="19" spans="1:12">
      <c r="A19" s="62"/>
      <c r="B19" s="516"/>
      <c r="C19" s="516"/>
      <c r="D19" s="502"/>
      <c r="E19" s="503"/>
      <c r="F19" s="62"/>
      <c r="G19" s="502"/>
      <c r="H19" s="504"/>
      <c r="I19" s="62">
        <f t="shared" si="0"/>
        <v>14</v>
      </c>
      <c r="J19" s="520"/>
      <c r="K19" s="517"/>
      <c r="L19" s="6"/>
    </row>
    <row r="20" spans="1:12">
      <c r="A20" s="62"/>
      <c r="B20" s="516"/>
      <c r="C20" s="516"/>
      <c r="D20" s="502"/>
      <c r="E20" s="503"/>
      <c r="F20" s="62"/>
      <c r="G20" s="502"/>
      <c r="H20" s="504"/>
      <c r="I20" s="62">
        <f t="shared" si="0"/>
        <v>15</v>
      </c>
      <c r="J20" s="509"/>
      <c r="K20" s="62"/>
    </row>
    <row r="21" spans="1:12">
      <c r="A21" s="62"/>
      <c r="B21" s="521"/>
      <c r="C21" s="516"/>
      <c r="D21" s="502"/>
      <c r="E21" s="503"/>
      <c r="F21" s="62"/>
      <c r="G21" s="502"/>
      <c r="H21" s="504"/>
      <c r="I21" s="62">
        <f t="shared" si="0"/>
        <v>16</v>
      </c>
      <c r="J21" s="522"/>
      <c r="K21" s="516"/>
    </row>
    <row r="22" spans="1:12" ht="12" customHeight="1">
      <c r="A22" s="370"/>
      <c r="B22" s="370"/>
      <c r="C22" s="370"/>
      <c r="D22" s="370"/>
      <c r="E22" s="370"/>
      <c r="F22" s="370"/>
      <c r="G22" s="370"/>
      <c r="H22" s="70"/>
      <c r="I22" s="70"/>
    </row>
    <row r="23" spans="1:12" ht="15" thickBot="1">
      <c r="A23" s="6"/>
      <c r="B23" s="5">
        <f>COUNTA(B5:B22)</f>
        <v>1</v>
      </c>
      <c r="C23" s="5" t="s">
        <v>1058</v>
      </c>
      <c r="D23" s="2"/>
      <c r="E23" s="45">
        <f>SUM(E5:E22)</f>
        <v>60</v>
      </c>
      <c r="F23" s="5"/>
      <c r="G23" s="2"/>
      <c r="H23" s="496">
        <f>SUM(H5:H22)</f>
        <v>0</v>
      </c>
      <c r="I23" s="69">
        <v>0</v>
      </c>
    </row>
    <row r="24" spans="1:12">
      <c r="A24" s="6"/>
      <c r="E24" t="s">
        <v>1661</v>
      </c>
      <c r="F24" t="s">
        <v>1661</v>
      </c>
      <c r="G24" t="s">
        <v>1661</v>
      </c>
    </row>
    <row r="25" spans="1:12">
      <c r="A25" s="6"/>
      <c r="B25" s="180" t="s">
        <v>2186</v>
      </c>
      <c r="C25" s="120"/>
      <c r="D25" s="226">
        <v>2024</v>
      </c>
      <c r="E25" s="120"/>
      <c r="F25" s="121"/>
      <c r="G25" s="120"/>
      <c r="H25" s="120"/>
      <c r="I25" s="120"/>
    </row>
    <row r="26" spans="1:12">
      <c r="A26" s="6"/>
      <c r="B26" s="62" t="s">
        <v>1666</v>
      </c>
      <c r="C26" s="296" t="s">
        <v>1667</v>
      </c>
      <c r="D26" s="62" t="s">
        <v>1668</v>
      </c>
      <c r="F26" s="6"/>
    </row>
    <row r="27" spans="1:12" ht="9" customHeight="1">
      <c r="A27" s="6"/>
      <c r="B27" s="63"/>
      <c r="C27" s="63"/>
      <c r="D27" s="63"/>
      <c r="F27" s="6"/>
    </row>
    <row r="28" spans="1:12">
      <c r="A28" s="6"/>
      <c r="B28" s="72">
        <v>10</v>
      </c>
      <c r="C28" s="65">
        <v>0</v>
      </c>
      <c r="D28" s="318">
        <f>B28*C28</f>
        <v>0</v>
      </c>
      <c r="F28" s="6"/>
    </row>
    <row r="29" spans="1:12">
      <c r="A29" s="6"/>
      <c r="B29" s="72">
        <v>30</v>
      </c>
      <c r="C29" s="67">
        <v>0</v>
      </c>
      <c r="D29" s="319">
        <f>B29*C29</f>
        <v>0</v>
      </c>
      <c r="E29" s="84" t="s">
        <v>1751</v>
      </c>
      <c r="F29" s="6"/>
    </row>
    <row r="30" spans="1:12">
      <c r="A30" s="6"/>
      <c r="B30" s="72">
        <v>50</v>
      </c>
      <c r="C30" s="63">
        <v>0</v>
      </c>
      <c r="D30" s="318">
        <f>B30*C30</f>
        <v>0</v>
      </c>
      <c r="F30" s="6"/>
    </row>
    <row r="31" spans="1:12">
      <c r="A31" s="6"/>
      <c r="B31" s="72">
        <v>60</v>
      </c>
      <c r="C31" s="63">
        <v>0</v>
      </c>
      <c r="D31" s="318">
        <f>B31*C31</f>
        <v>0</v>
      </c>
      <c r="F31" s="6"/>
    </row>
    <row r="32" spans="1:12" ht="9.75" customHeight="1">
      <c r="A32" s="6"/>
      <c r="B32" s="63"/>
      <c r="C32" s="63"/>
      <c r="D32" s="63"/>
      <c r="F32" s="6"/>
    </row>
    <row r="33" spans="1:7" ht="15" thickBot="1">
      <c r="A33" s="6"/>
      <c r="B33" s="72" t="s">
        <v>2228</v>
      </c>
      <c r="C33" s="270">
        <f>SUM(C27:C32)</f>
        <v>0</v>
      </c>
      <c r="D33" s="64">
        <f>SUM(D27:D32)</f>
        <v>0</v>
      </c>
      <c r="E33" s="241" t="str">
        <f>IF(B23-C33=0," OK","* error*")</f>
        <v>* error*</v>
      </c>
      <c r="F33" s="6"/>
    </row>
    <row r="34" spans="1:7">
      <c r="A34" s="6"/>
      <c r="B34" s="53"/>
      <c r="C34" s="53"/>
      <c r="D34" s="53"/>
      <c r="F34" s="6"/>
    </row>
    <row r="35" spans="1:7">
      <c r="B35" s="2" t="s">
        <v>1660</v>
      </c>
      <c r="C35" s="2" t="s">
        <v>1660</v>
      </c>
      <c r="D35" s="2" t="s">
        <v>1660</v>
      </c>
      <c r="E35" s="1" t="s">
        <v>1660</v>
      </c>
    </row>
    <row r="36" spans="1:7" ht="18" customHeight="1">
      <c r="B36" t="s">
        <v>1660</v>
      </c>
    </row>
    <row r="37" spans="1:7">
      <c r="A37" s="625">
        <v>1121</v>
      </c>
      <c r="B37" s="350" t="s">
        <v>2838</v>
      </c>
      <c r="C37" s="350" t="s">
        <v>2100</v>
      </c>
      <c r="E37" s="626" t="s">
        <v>2999</v>
      </c>
      <c r="G37" s="288">
        <v>45308</v>
      </c>
    </row>
    <row r="41" spans="1:7" ht="18.75" customHeight="1"/>
    <row r="42" spans="1:7" ht="9.75" customHeight="1"/>
    <row r="45" spans="1:7">
      <c r="D45">
        <v>850</v>
      </c>
      <c r="F45">
        <v>625</v>
      </c>
    </row>
    <row r="46" spans="1:7">
      <c r="D46">
        <v>800</v>
      </c>
      <c r="F46">
        <v>1300</v>
      </c>
    </row>
    <row r="47" spans="1:7" ht="14.25" customHeight="1">
      <c r="D47">
        <v>725</v>
      </c>
      <c r="F47">
        <v>600</v>
      </c>
    </row>
    <row r="48" spans="1:7">
      <c r="D48">
        <v>3000</v>
      </c>
      <c r="F48">
        <v>3000</v>
      </c>
    </row>
    <row r="49" spans="4:7">
      <c r="D49">
        <f>SUM(D45:D48)</f>
        <v>5375</v>
      </c>
      <c r="F49">
        <f>SUM(F45:F48)</f>
        <v>5525</v>
      </c>
      <c r="G49">
        <f>D49-F49</f>
        <v>-150</v>
      </c>
    </row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4FD6-096D-404D-8958-5D932CF2E8CB}">
  <dimension ref="A1:N4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32" sqref="C32"/>
    </sheetView>
  </sheetViews>
  <sheetFormatPr defaultRowHeight="14.5"/>
  <cols>
    <col min="1" max="1" width="6.54296875" customWidth="1"/>
    <col min="2" max="2" width="14.54296875" customWidth="1"/>
    <col min="3" max="3" width="11" customWidth="1"/>
    <col min="4" max="4" width="14.08984375" customWidth="1"/>
    <col min="5" max="5" width="13.08984375" customWidth="1"/>
    <col min="6" max="6" width="11.08984375" customWidth="1"/>
    <col min="7" max="7" width="10.6328125" customWidth="1"/>
    <col min="8" max="8" width="4.90625" customWidth="1"/>
    <col min="9" max="9" width="5.453125" customWidth="1"/>
    <col min="10" max="10" width="10.6328125" customWidth="1"/>
    <col min="11" max="11" width="12.36328125" customWidth="1"/>
    <col min="12" max="12" width="6.08984375" customWidth="1"/>
    <col min="13" max="13" width="13.90625" customWidth="1"/>
    <col min="14" max="14" width="13.453125" customWidth="1"/>
  </cols>
  <sheetData>
    <row r="1" spans="1:14" ht="15.5">
      <c r="A1" s="6"/>
      <c r="C1" s="197">
        <v>45463</v>
      </c>
      <c r="D1" s="108" t="s">
        <v>2368</v>
      </c>
      <c r="E1" s="109"/>
      <c r="F1" s="90" t="s">
        <v>2020</v>
      </c>
      <c r="G1" s="90"/>
      <c r="H1" s="631"/>
      <c r="I1" s="90"/>
    </row>
    <row r="2" spans="1:14" ht="19" thickBot="1">
      <c r="A2" s="86"/>
      <c r="B2" s="222" t="s">
        <v>3016</v>
      </c>
      <c r="C2" s="198" t="s">
        <v>1660</v>
      </c>
      <c r="D2" s="497" t="s">
        <v>1631</v>
      </c>
      <c r="E2" s="197">
        <v>45463</v>
      </c>
      <c r="F2" s="638" t="s">
        <v>3018</v>
      </c>
      <c r="G2" s="639"/>
      <c r="H2" s="49"/>
      <c r="I2" s="114"/>
    </row>
    <row r="3" spans="1:14" ht="16" thickBot="1">
      <c r="A3" s="248"/>
      <c r="B3" s="249">
        <f>B23</f>
        <v>1</v>
      </c>
      <c r="C3" s="250"/>
      <c r="D3" s="498" t="s">
        <v>2200</v>
      </c>
      <c r="E3" s="252">
        <f>E23</f>
        <v>60</v>
      </c>
      <c r="F3" s="253"/>
      <c r="G3" s="247" t="s">
        <v>1738</v>
      </c>
      <c r="H3" s="237" t="s">
        <v>1737</v>
      </c>
      <c r="I3" s="2"/>
    </row>
    <row r="4" spans="1:14" ht="15" thickBot="1">
      <c r="A4" s="254" t="s">
        <v>1677</v>
      </c>
      <c r="B4" s="113" t="s">
        <v>1052</v>
      </c>
      <c r="C4" s="113" t="s">
        <v>1053</v>
      </c>
      <c r="D4" s="499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</row>
    <row r="5" spans="1:14" ht="6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 s="6"/>
    </row>
    <row r="6" spans="1:14">
      <c r="A6" s="65">
        <v>1131</v>
      </c>
      <c r="B6" s="516" t="s">
        <v>3017</v>
      </c>
      <c r="C6" s="516" t="s">
        <v>2346</v>
      </c>
      <c r="D6" s="502">
        <v>45463</v>
      </c>
      <c r="E6" s="503">
        <v>60</v>
      </c>
      <c r="F6" s="62">
        <v>1104</v>
      </c>
      <c r="G6" s="502">
        <v>45453</v>
      </c>
      <c r="H6" s="504"/>
      <c r="I6" s="62">
        <v>1</v>
      </c>
      <c r="J6" s="519" t="s">
        <v>3429</v>
      </c>
      <c r="K6" s="517"/>
    </row>
    <row r="7" spans="1:14">
      <c r="A7" s="62"/>
      <c r="B7" s="516"/>
      <c r="C7" s="516"/>
      <c r="D7" s="502"/>
      <c r="E7" s="503"/>
      <c r="F7" s="62"/>
      <c r="G7" s="502"/>
      <c r="H7" s="504"/>
      <c r="I7" s="62">
        <v>2</v>
      </c>
      <c r="J7" s="519"/>
      <c r="K7" s="517"/>
    </row>
    <row r="8" spans="1:14">
      <c r="A8" s="62"/>
      <c r="B8" s="516"/>
      <c r="C8" s="516"/>
      <c r="D8" s="502"/>
      <c r="E8" s="503"/>
      <c r="F8" s="62"/>
      <c r="G8" s="502"/>
      <c r="H8" s="504"/>
      <c r="I8" s="62">
        <f t="shared" ref="I8:I21" si="0">I7+1</f>
        <v>3</v>
      </c>
      <c r="J8" s="519"/>
      <c r="K8" s="517"/>
    </row>
    <row r="9" spans="1:14">
      <c r="A9" s="62"/>
      <c r="B9" s="516"/>
      <c r="C9" s="516"/>
      <c r="D9" s="502"/>
      <c r="E9" s="503"/>
      <c r="F9" s="62"/>
      <c r="G9" s="502"/>
      <c r="H9" s="504"/>
      <c r="I9" s="62">
        <f t="shared" si="0"/>
        <v>4</v>
      </c>
      <c r="J9" s="519"/>
      <c r="K9" s="517"/>
    </row>
    <row r="10" spans="1:14">
      <c r="A10" s="62"/>
      <c r="B10" s="516"/>
      <c r="C10" s="516"/>
      <c r="D10" s="502"/>
      <c r="E10" s="503"/>
      <c r="F10" s="62"/>
      <c r="G10" s="502"/>
      <c r="H10" s="504"/>
      <c r="I10" s="62">
        <f t="shared" si="0"/>
        <v>5</v>
      </c>
      <c r="J10" s="519"/>
      <c r="K10" s="517"/>
      <c r="L10" s="6"/>
    </row>
    <row r="11" spans="1:14">
      <c r="A11" s="62"/>
      <c r="B11" s="516"/>
      <c r="C11" s="516"/>
      <c r="D11" s="502"/>
      <c r="E11" s="503"/>
      <c r="F11" s="62"/>
      <c r="G11" s="502"/>
      <c r="H11" s="62"/>
      <c r="I11" s="62">
        <f t="shared" si="0"/>
        <v>6</v>
      </c>
      <c r="J11" s="520"/>
      <c r="K11" s="517"/>
      <c r="L11" s="6"/>
    </row>
    <row r="12" spans="1:14">
      <c r="A12" s="62"/>
      <c r="B12" s="516"/>
      <c r="C12" s="516"/>
      <c r="D12" s="502"/>
      <c r="E12" s="503"/>
      <c r="F12" s="62"/>
      <c r="G12" s="502"/>
      <c r="H12" s="504"/>
      <c r="I12" s="62">
        <f t="shared" si="0"/>
        <v>7</v>
      </c>
      <c r="J12" s="520"/>
      <c r="K12" s="517"/>
      <c r="L12" s="6"/>
    </row>
    <row r="13" spans="1:14">
      <c r="A13" s="62"/>
      <c r="B13" s="516"/>
      <c r="C13" s="516"/>
      <c r="D13" s="502"/>
      <c r="E13" s="503"/>
      <c r="F13" s="62"/>
      <c r="G13" s="502"/>
      <c r="H13" s="504"/>
      <c r="I13" s="62">
        <f t="shared" si="0"/>
        <v>8</v>
      </c>
      <c r="J13" s="520"/>
      <c r="K13" s="517"/>
      <c r="L13" s="6"/>
    </row>
    <row r="14" spans="1:14">
      <c r="A14" s="62"/>
      <c r="B14" s="516"/>
      <c r="C14" s="516"/>
      <c r="D14" s="502"/>
      <c r="E14" s="503"/>
      <c r="F14" s="62"/>
      <c r="G14" s="502"/>
      <c r="H14" s="504"/>
      <c r="I14" s="62">
        <f t="shared" si="0"/>
        <v>9</v>
      </c>
      <c r="J14" s="520"/>
      <c r="K14" s="517"/>
      <c r="L14" s="6"/>
    </row>
    <row r="15" spans="1:14">
      <c r="A15" s="62"/>
      <c r="B15" s="516"/>
      <c r="C15" s="516"/>
      <c r="D15" s="502"/>
      <c r="E15" s="503"/>
      <c r="F15" s="62"/>
      <c r="G15" s="502"/>
      <c r="H15" s="504"/>
      <c r="I15" s="62">
        <f t="shared" si="0"/>
        <v>10</v>
      </c>
      <c r="J15" s="520"/>
      <c r="K15" s="517"/>
      <c r="L15" s="6"/>
    </row>
    <row r="16" spans="1:14">
      <c r="A16" s="62"/>
      <c r="B16" s="516"/>
      <c r="C16" s="516"/>
      <c r="D16" s="502"/>
      <c r="E16" s="503"/>
      <c r="F16" s="62"/>
      <c r="G16" s="502"/>
      <c r="H16" s="504"/>
      <c r="I16" s="62">
        <f t="shared" si="0"/>
        <v>11</v>
      </c>
      <c r="J16" s="520"/>
      <c r="K16" s="517"/>
      <c r="L16" s="6"/>
      <c r="N16" t="s">
        <v>1660</v>
      </c>
    </row>
    <row r="17" spans="1:12">
      <c r="A17" s="62"/>
      <c r="B17" s="516"/>
      <c r="C17" s="516"/>
      <c r="D17" s="502"/>
      <c r="E17" s="503"/>
      <c r="F17" s="62"/>
      <c r="G17" s="502"/>
      <c r="H17" s="504"/>
      <c r="I17" s="62">
        <f t="shared" si="0"/>
        <v>12</v>
      </c>
      <c r="J17" s="520"/>
      <c r="K17" s="517"/>
      <c r="L17" s="6"/>
    </row>
    <row r="18" spans="1:12">
      <c r="A18" s="62"/>
      <c r="B18" s="516"/>
      <c r="C18" s="516"/>
      <c r="D18" s="502"/>
      <c r="E18" s="503"/>
      <c r="F18" s="62"/>
      <c r="G18" s="502"/>
      <c r="H18" s="504"/>
      <c r="I18" s="62">
        <f t="shared" si="0"/>
        <v>13</v>
      </c>
      <c r="J18" s="520"/>
      <c r="K18" s="517"/>
      <c r="L18" s="6"/>
    </row>
    <row r="19" spans="1:12">
      <c r="A19" s="62"/>
      <c r="B19" s="516"/>
      <c r="C19" s="516"/>
      <c r="D19" s="502"/>
      <c r="E19" s="503"/>
      <c r="F19" s="62"/>
      <c r="G19" s="502"/>
      <c r="H19" s="504"/>
      <c r="I19" s="62">
        <f t="shared" si="0"/>
        <v>14</v>
      </c>
      <c r="J19" s="520"/>
      <c r="K19" s="517"/>
      <c r="L19" s="6"/>
    </row>
    <row r="20" spans="1:12">
      <c r="A20" s="62"/>
      <c r="B20" s="516"/>
      <c r="C20" s="516"/>
      <c r="D20" s="502"/>
      <c r="E20" s="503"/>
      <c r="F20" s="62"/>
      <c r="G20" s="502"/>
      <c r="H20" s="504"/>
      <c r="I20" s="62">
        <f t="shared" si="0"/>
        <v>15</v>
      </c>
      <c r="J20" s="509"/>
      <c r="K20" s="62"/>
    </row>
    <row r="21" spans="1:12">
      <c r="A21" s="62"/>
      <c r="B21" s="521"/>
      <c r="C21" s="516"/>
      <c r="D21" s="502"/>
      <c r="E21" s="503"/>
      <c r="F21" s="62"/>
      <c r="G21" s="502"/>
      <c r="H21" s="504"/>
      <c r="I21" s="62">
        <f t="shared" si="0"/>
        <v>16</v>
      </c>
      <c r="J21" s="522"/>
      <c r="K21" s="516"/>
    </row>
    <row r="22" spans="1:12" ht="12" customHeight="1">
      <c r="A22" s="370"/>
      <c r="B22" s="370"/>
      <c r="C22" s="370"/>
      <c r="D22" s="370"/>
      <c r="E22" s="370"/>
      <c r="F22" s="370"/>
      <c r="G22" s="370"/>
      <c r="H22" s="70"/>
      <c r="I22" s="70"/>
    </row>
    <row r="23" spans="1:12" ht="15" thickBot="1">
      <c r="A23" s="6"/>
      <c r="B23" s="5">
        <f>COUNTA(B5:B22)</f>
        <v>1</v>
      </c>
      <c r="C23" s="5" t="s">
        <v>1058</v>
      </c>
      <c r="D23" s="2"/>
      <c r="E23" s="45">
        <f>SUM(E5:E22)</f>
        <v>60</v>
      </c>
      <c r="F23" s="5"/>
      <c r="G23" s="2"/>
      <c r="H23" s="496">
        <f>SUM(H5:H22)</f>
        <v>0</v>
      </c>
      <c r="I23" s="69">
        <v>0</v>
      </c>
    </row>
    <row r="24" spans="1:12">
      <c r="A24" s="6"/>
      <c r="E24" t="s">
        <v>1661</v>
      </c>
      <c r="F24" t="s">
        <v>1661</v>
      </c>
      <c r="G24" t="s">
        <v>1661</v>
      </c>
    </row>
    <row r="25" spans="1:12">
      <c r="A25" s="6"/>
      <c r="B25" s="180" t="s">
        <v>2186</v>
      </c>
      <c r="C25" s="120"/>
      <c r="D25" s="226">
        <v>2024</v>
      </c>
      <c r="E25" s="120"/>
      <c r="F25" s="121"/>
      <c r="G25" s="120"/>
      <c r="H25" s="120"/>
      <c r="I25" s="120"/>
    </row>
    <row r="26" spans="1:12">
      <c r="A26" s="6"/>
      <c r="B26" s="62" t="s">
        <v>1666</v>
      </c>
      <c r="C26" s="296" t="s">
        <v>1667</v>
      </c>
      <c r="D26" s="62" t="s">
        <v>1668</v>
      </c>
      <c r="F26" s="6"/>
    </row>
    <row r="27" spans="1:12" ht="9" customHeight="1">
      <c r="A27" s="6"/>
      <c r="B27" s="63"/>
      <c r="C27" s="63"/>
      <c r="D27" s="63"/>
      <c r="F27" s="6"/>
    </row>
    <row r="28" spans="1:12">
      <c r="A28" s="6"/>
      <c r="B28" s="72">
        <v>10</v>
      </c>
      <c r="C28" s="65">
        <v>0</v>
      </c>
      <c r="D28" s="318">
        <f>B28*C28</f>
        <v>0</v>
      </c>
      <c r="F28" s="6"/>
    </row>
    <row r="29" spans="1:12">
      <c r="A29" s="6"/>
      <c r="B29" s="72">
        <v>30</v>
      </c>
      <c r="C29" s="67">
        <v>0</v>
      </c>
      <c r="D29" s="319">
        <f>B29*C29</f>
        <v>0</v>
      </c>
      <c r="E29" s="84" t="s">
        <v>1751</v>
      </c>
      <c r="F29" s="6"/>
    </row>
    <row r="30" spans="1:12">
      <c r="A30" s="6"/>
      <c r="B30" s="72">
        <v>50</v>
      </c>
      <c r="C30" s="63">
        <v>0</v>
      </c>
      <c r="D30" s="318">
        <f>B30*C30</f>
        <v>0</v>
      </c>
      <c r="F30" s="6"/>
    </row>
    <row r="31" spans="1:12">
      <c r="A31" s="6"/>
      <c r="B31" s="72">
        <v>60</v>
      </c>
      <c r="C31" s="63">
        <v>1</v>
      </c>
      <c r="D31" s="318">
        <f>B31*C31</f>
        <v>60</v>
      </c>
      <c r="F31" s="6"/>
    </row>
    <row r="32" spans="1:12" ht="9.75" customHeight="1">
      <c r="A32" s="6"/>
      <c r="B32" s="63"/>
      <c r="C32" s="63"/>
      <c r="D32" s="63"/>
      <c r="F32" s="6"/>
    </row>
    <row r="33" spans="1:7" ht="15" thickBot="1">
      <c r="A33" s="6"/>
      <c r="B33" s="72" t="s">
        <v>2228</v>
      </c>
      <c r="C33" s="270">
        <f>SUM(C27:C32)</f>
        <v>1</v>
      </c>
      <c r="D33" s="64">
        <f>SUM(D27:D32)</f>
        <v>60</v>
      </c>
      <c r="E33" s="241" t="str">
        <f>IF(B23-C33=0," OK","* error*")</f>
        <v xml:space="preserve"> OK</v>
      </c>
      <c r="F33" s="6"/>
    </row>
    <row r="34" spans="1:7">
      <c r="A34" s="6"/>
      <c r="B34" s="53"/>
      <c r="C34" s="53"/>
      <c r="D34" s="53"/>
      <c r="F34" s="6"/>
    </row>
    <row r="35" spans="1:7">
      <c r="B35" s="2" t="s">
        <v>1660</v>
      </c>
      <c r="C35" s="2" t="s">
        <v>1660</v>
      </c>
      <c r="D35" s="2" t="s">
        <v>1660</v>
      </c>
      <c r="E35" s="1" t="s">
        <v>1660</v>
      </c>
    </row>
    <row r="36" spans="1:7" ht="18" customHeight="1">
      <c r="B36" t="s">
        <v>1660</v>
      </c>
    </row>
    <row r="37" spans="1:7">
      <c r="A37" s="625">
        <v>1121</v>
      </c>
      <c r="B37" s="350" t="s">
        <v>2838</v>
      </c>
      <c r="C37" s="350" t="s">
        <v>2100</v>
      </c>
      <c r="E37" s="626" t="s">
        <v>2999</v>
      </c>
      <c r="G37" s="288">
        <v>45308</v>
      </c>
    </row>
    <row r="41" spans="1:7" ht="18.75" customHeight="1"/>
    <row r="42" spans="1:7" ht="9.75" customHeight="1"/>
    <row r="45" spans="1:7">
      <c r="D45">
        <v>850</v>
      </c>
      <c r="F45">
        <v>625</v>
      </c>
    </row>
    <row r="46" spans="1:7">
      <c r="D46">
        <v>800</v>
      </c>
      <c r="F46">
        <v>1300</v>
      </c>
    </row>
    <row r="47" spans="1:7" ht="14.25" customHeight="1">
      <c r="D47">
        <v>725</v>
      </c>
      <c r="F47">
        <v>600</v>
      </c>
    </row>
    <row r="48" spans="1:7">
      <c r="D48">
        <v>3000</v>
      </c>
      <c r="F48">
        <v>3000</v>
      </c>
    </row>
    <row r="49" spans="4:7">
      <c r="D49">
        <f>SUM(D45:D48)</f>
        <v>5375</v>
      </c>
      <c r="F49">
        <f>SUM(F45:F48)</f>
        <v>5525</v>
      </c>
      <c r="G49">
        <f>D49-F49</f>
        <v>-150</v>
      </c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F1F5-F02E-4EC6-8F21-1D5E0C7C2548}">
  <dimension ref="A1:N4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6" sqref="A6:F6"/>
    </sheetView>
  </sheetViews>
  <sheetFormatPr defaultRowHeight="14.5"/>
  <cols>
    <col min="1" max="1" width="6.54296875" customWidth="1"/>
    <col min="2" max="2" width="14.54296875" customWidth="1"/>
    <col min="3" max="3" width="11" customWidth="1"/>
    <col min="4" max="4" width="14.08984375" customWidth="1"/>
    <col min="5" max="5" width="13.08984375" customWidth="1"/>
    <col min="6" max="6" width="11.08984375" customWidth="1"/>
    <col min="7" max="7" width="10.6328125" customWidth="1"/>
    <col min="8" max="8" width="4.90625" customWidth="1"/>
    <col min="9" max="9" width="5.453125" customWidth="1"/>
    <col min="10" max="10" width="10.6328125" customWidth="1"/>
    <col min="11" max="11" width="12.36328125" customWidth="1"/>
    <col min="12" max="12" width="6.08984375" customWidth="1"/>
    <col min="13" max="13" width="13.90625" customWidth="1"/>
    <col min="14" max="14" width="13.453125" customWidth="1"/>
  </cols>
  <sheetData>
    <row r="1" spans="1:14" ht="15.5">
      <c r="A1" s="6"/>
      <c r="C1" s="197">
        <v>45451</v>
      </c>
      <c r="D1" s="108" t="s">
        <v>2368</v>
      </c>
      <c r="E1" s="109"/>
      <c r="F1" s="90" t="s">
        <v>2020</v>
      </c>
      <c r="G1" s="90"/>
      <c r="H1" s="631"/>
      <c r="I1" s="90"/>
    </row>
    <row r="2" spans="1:14" ht="19" thickBot="1">
      <c r="A2" s="86"/>
      <c r="B2" s="222" t="s">
        <v>3013</v>
      </c>
      <c r="C2" s="198" t="s">
        <v>1660</v>
      </c>
      <c r="D2" s="497" t="s">
        <v>1631</v>
      </c>
      <c r="E2" s="197">
        <v>45454</v>
      </c>
      <c r="F2" s="638" t="s">
        <v>3015</v>
      </c>
      <c r="G2" s="639"/>
      <c r="H2" s="49"/>
      <c r="I2" s="114"/>
    </row>
    <row r="3" spans="1:14" ht="16" thickBot="1">
      <c r="A3" s="248"/>
      <c r="B3" s="249">
        <f>B23</f>
        <v>2</v>
      </c>
      <c r="C3" s="250"/>
      <c r="D3" s="498" t="s">
        <v>2200</v>
      </c>
      <c r="E3" s="252">
        <f>E23</f>
        <v>120</v>
      </c>
      <c r="F3" s="253"/>
      <c r="G3" s="247" t="s">
        <v>1738</v>
      </c>
      <c r="H3" s="237" t="s">
        <v>1737</v>
      </c>
      <c r="I3" s="2"/>
    </row>
    <row r="4" spans="1:14" ht="15" thickBot="1">
      <c r="A4" s="254" t="s">
        <v>1677</v>
      </c>
      <c r="B4" s="113" t="s">
        <v>1052</v>
      </c>
      <c r="C4" s="113" t="s">
        <v>1053</v>
      </c>
      <c r="D4" s="499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</row>
    <row r="5" spans="1:14" ht="6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 s="6"/>
    </row>
    <row r="6" spans="1:14">
      <c r="A6" s="65">
        <v>1130</v>
      </c>
      <c r="B6" s="516" t="s">
        <v>3014</v>
      </c>
      <c r="C6" s="516" t="s">
        <v>623</v>
      </c>
      <c r="D6" s="502">
        <v>45454</v>
      </c>
      <c r="E6" s="503">
        <v>60</v>
      </c>
      <c r="F6" s="62">
        <v>9418</v>
      </c>
      <c r="G6" s="502">
        <v>45445</v>
      </c>
      <c r="H6" s="504"/>
      <c r="I6" s="62">
        <f t="shared" ref="I6:I21" si="0">I5+1</f>
        <v>1</v>
      </c>
      <c r="J6" s="519" t="s">
        <v>2649</v>
      </c>
      <c r="K6" s="517"/>
    </row>
    <row r="7" spans="1:14">
      <c r="A7" s="134">
        <v>608</v>
      </c>
      <c r="B7" s="135" t="s">
        <v>706</v>
      </c>
      <c r="C7" s="135" t="s">
        <v>707</v>
      </c>
      <c r="D7" s="502">
        <v>45446</v>
      </c>
      <c r="E7" s="503">
        <v>60</v>
      </c>
      <c r="F7" s="62">
        <v>6421</v>
      </c>
      <c r="G7" s="502">
        <v>45433</v>
      </c>
      <c r="H7" s="504" t="s">
        <v>1737</v>
      </c>
      <c r="I7" s="62">
        <f t="shared" si="0"/>
        <v>2</v>
      </c>
      <c r="J7" s="519" t="s">
        <v>1738</v>
      </c>
      <c r="K7" s="517"/>
    </row>
    <row r="8" spans="1:14">
      <c r="A8" s="62"/>
      <c r="B8" s="516"/>
      <c r="C8" s="516"/>
      <c r="D8" s="502"/>
      <c r="E8" s="503"/>
      <c r="F8" s="62"/>
      <c r="G8" s="502"/>
      <c r="H8" s="504"/>
      <c r="I8" s="62">
        <f t="shared" si="0"/>
        <v>3</v>
      </c>
      <c r="J8" s="519"/>
      <c r="K8" s="517"/>
    </row>
    <row r="9" spans="1:14">
      <c r="A9" s="62"/>
      <c r="B9" s="516"/>
      <c r="C9" s="516"/>
      <c r="D9" s="502"/>
      <c r="E9" s="503"/>
      <c r="F9" s="62"/>
      <c r="G9" s="502"/>
      <c r="H9" s="504"/>
      <c r="I9" s="62">
        <f t="shared" si="0"/>
        <v>4</v>
      </c>
      <c r="J9" s="519"/>
      <c r="K9" s="517"/>
    </row>
    <row r="10" spans="1:14">
      <c r="A10" s="62"/>
      <c r="B10" s="516"/>
      <c r="C10" s="516"/>
      <c r="D10" s="502"/>
      <c r="E10" s="503"/>
      <c r="F10" s="62"/>
      <c r="G10" s="502"/>
      <c r="H10" s="504"/>
      <c r="I10" s="62">
        <f t="shared" si="0"/>
        <v>5</v>
      </c>
      <c r="J10" s="519"/>
      <c r="K10" s="517"/>
      <c r="L10" s="6"/>
    </row>
    <row r="11" spans="1:14">
      <c r="A11" s="62"/>
      <c r="B11" s="516"/>
      <c r="C11" s="516"/>
      <c r="D11" s="502"/>
      <c r="E11" s="503"/>
      <c r="F11" s="62"/>
      <c r="G11" s="502"/>
      <c r="H11" s="62"/>
      <c r="I11" s="62">
        <f t="shared" si="0"/>
        <v>6</v>
      </c>
      <c r="J11" s="520"/>
      <c r="K11" s="517"/>
      <c r="L11" s="6"/>
    </row>
    <row r="12" spans="1:14">
      <c r="A12" s="62"/>
      <c r="B12" s="516"/>
      <c r="C12" s="516"/>
      <c r="D12" s="502"/>
      <c r="E12" s="503"/>
      <c r="F12" s="62"/>
      <c r="G12" s="502"/>
      <c r="H12" s="504"/>
      <c r="I12" s="62">
        <f t="shared" si="0"/>
        <v>7</v>
      </c>
      <c r="J12" s="520"/>
      <c r="K12" s="517"/>
      <c r="L12" s="6"/>
    </row>
    <row r="13" spans="1:14">
      <c r="A13" s="62"/>
      <c r="B13" s="516"/>
      <c r="C13" s="516"/>
      <c r="D13" s="502"/>
      <c r="E13" s="503"/>
      <c r="F13" s="62"/>
      <c r="G13" s="502"/>
      <c r="H13" s="504"/>
      <c r="I13" s="62">
        <f t="shared" si="0"/>
        <v>8</v>
      </c>
      <c r="J13" s="520"/>
      <c r="K13" s="517"/>
      <c r="L13" s="6"/>
    </row>
    <row r="14" spans="1:14">
      <c r="A14" s="62"/>
      <c r="B14" s="516"/>
      <c r="C14" s="516"/>
      <c r="D14" s="502"/>
      <c r="E14" s="503"/>
      <c r="F14" s="62"/>
      <c r="G14" s="502"/>
      <c r="H14" s="504"/>
      <c r="I14" s="62">
        <f t="shared" si="0"/>
        <v>9</v>
      </c>
      <c r="J14" s="520"/>
      <c r="K14" s="517"/>
      <c r="L14" s="6"/>
    </row>
    <row r="15" spans="1:14">
      <c r="A15" s="62"/>
      <c r="B15" s="516"/>
      <c r="C15" s="516"/>
      <c r="D15" s="502"/>
      <c r="E15" s="503"/>
      <c r="F15" s="62"/>
      <c r="G15" s="502"/>
      <c r="H15" s="504"/>
      <c r="I15" s="62">
        <f t="shared" si="0"/>
        <v>10</v>
      </c>
      <c r="J15" s="520"/>
      <c r="K15" s="517"/>
      <c r="L15" s="6"/>
    </row>
    <row r="16" spans="1:14">
      <c r="A16" s="62"/>
      <c r="B16" s="516"/>
      <c r="C16" s="516"/>
      <c r="D16" s="502"/>
      <c r="E16" s="503"/>
      <c r="F16" s="62"/>
      <c r="G16" s="502"/>
      <c r="H16" s="504"/>
      <c r="I16" s="62">
        <f t="shared" si="0"/>
        <v>11</v>
      </c>
      <c r="J16" s="520"/>
      <c r="K16" s="517"/>
      <c r="L16" s="6"/>
      <c r="N16" t="s">
        <v>1660</v>
      </c>
    </row>
    <row r="17" spans="1:12">
      <c r="A17" s="62"/>
      <c r="B17" s="516"/>
      <c r="C17" s="516"/>
      <c r="D17" s="502"/>
      <c r="E17" s="503"/>
      <c r="F17" s="62"/>
      <c r="G17" s="502"/>
      <c r="H17" s="504"/>
      <c r="I17" s="62">
        <f t="shared" si="0"/>
        <v>12</v>
      </c>
      <c r="J17" s="520"/>
      <c r="K17" s="517"/>
      <c r="L17" s="6"/>
    </row>
    <row r="18" spans="1:12">
      <c r="A18" s="62"/>
      <c r="B18" s="516"/>
      <c r="C18" s="516"/>
      <c r="D18" s="502"/>
      <c r="E18" s="503"/>
      <c r="F18" s="62"/>
      <c r="G18" s="502"/>
      <c r="H18" s="504"/>
      <c r="I18" s="62">
        <f t="shared" si="0"/>
        <v>13</v>
      </c>
      <c r="J18" s="520"/>
      <c r="K18" s="517"/>
      <c r="L18" s="6"/>
    </row>
    <row r="19" spans="1:12">
      <c r="A19" s="62"/>
      <c r="B19" s="516"/>
      <c r="C19" s="516"/>
      <c r="D19" s="502"/>
      <c r="E19" s="503"/>
      <c r="F19" s="62"/>
      <c r="G19" s="502"/>
      <c r="H19" s="504"/>
      <c r="I19" s="62">
        <f t="shared" si="0"/>
        <v>14</v>
      </c>
      <c r="J19" s="520"/>
      <c r="K19" s="517"/>
      <c r="L19" s="6"/>
    </row>
    <row r="20" spans="1:12">
      <c r="A20" s="62"/>
      <c r="B20" s="516"/>
      <c r="C20" s="516"/>
      <c r="D20" s="502"/>
      <c r="E20" s="503"/>
      <c r="F20" s="62"/>
      <c r="G20" s="502"/>
      <c r="H20" s="504"/>
      <c r="I20" s="62">
        <f t="shared" si="0"/>
        <v>15</v>
      </c>
      <c r="J20" s="509"/>
      <c r="K20" s="62"/>
    </row>
    <row r="21" spans="1:12">
      <c r="A21" s="62"/>
      <c r="B21" s="521"/>
      <c r="C21" s="516"/>
      <c r="D21" s="502"/>
      <c r="E21" s="503"/>
      <c r="F21" s="62"/>
      <c r="G21" s="502"/>
      <c r="H21" s="504"/>
      <c r="I21" s="62">
        <f t="shared" si="0"/>
        <v>16</v>
      </c>
      <c r="J21" s="522"/>
      <c r="K21" s="516"/>
    </row>
    <row r="22" spans="1:12" ht="12" customHeight="1">
      <c r="A22" s="370"/>
      <c r="B22" s="370"/>
      <c r="C22" s="370"/>
      <c r="D22" s="370"/>
      <c r="E22" s="370"/>
      <c r="F22" s="370"/>
      <c r="G22" s="370"/>
      <c r="H22" s="70"/>
      <c r="I22" s="70"/>
    </row>
    <row r="23" spans="1:12" ht="15" thickBot="1">
      <c r="A23" s="6"/>
      <c r="B23" s="5">
        <f>COUNTA(B5:B22)</f>
        <v>2</v>
      </c>
      <c r="C23" s="5" t="s">
        <v>1058</v>
      </c>
      <c r="D23" s="2"/>
      <c r="E23" s="45">
        <f>SUM(E5:E22)</f>
        <v>120</v>
      </c>
      <c r="F23" s="5"/>
      <c r="G23" s="2"/>
      <c r="H23" s="496">
        <f>SUM(H5:H22)</f>
        <v>0</v>
      </c>
      <c r="I23" s="69">
        <v>0</v>
      </c>
    </row>
    <row r="24" spans="1:12">
      <c r="A24" s="6"/>
      <c r="E24" t="s">
        <v>1661</v>
      </c>
      <c r="F24" t="s">
        <v>1661</v>
      </c>
      <c r="G24" t="s">
        <v>1661</v>
      </c>
    </row>
    <row r="25" spans="1:12">
      <c r="A25" s="6"/>
      <c r="B25" s="180" t="s">
        <v>2186</v>
      </c>
      <c r="C25" s="120"/>
      <c r="D25" s="226">
        <v>2024</v>
      </c>
      <c r="E25" s="120"/>
      <c r="F25" s="121"/>
      <c r="G25" s="120"/>
      <c r="H25" s="120"/>
      <c r="I25" s="120"/>
    </row>
    <row r="26" spans="1:12">
      <c r="A26" s="6"/>
      <c r="B26" s="62" t="s">
        <v>1666</v>
      </c>
      <c r="C26" s="296" t="s">
        <v>1667</v>
      </c>
      <c r="D26" s="62" t="s">
        <v>1668</v>
      </c>
      <c r="F26" s="6"/>
    </row>
    <row r="27" spans="1:12" ht="9" customHeight="1">
      <c r="A27" s="6"/>
      <c r="B27" s="63"/>
      <c r="C27" s="63"/>
      <c r="D27" s="63"/>
      <c r="F27" s="6"/>
    </row>
    <row r="28" spans="1:12">
      <c r="A28" s="6"/>
      <c r="B28" s="72">
        <v>10</v>
      </c>
      <c r="C28" s="65">
        <v>0</v>
      </c>
      <c r="D28" s="318">
        <f>B28*C28</f>
        <v>0</v>
      </c>
      <c r="F28" s="6"/>
    </row>
    <row r="29" spans="1:12">
      <c r="A29" s="6"/>
      <c r="B29" s="72">
        <v>30</v>
      </c>
      <c r="C29" s="67">
        <v>0</v>
      </c>
      <c r="D29" s="319">
        <f>B29*C29</f>
        <v>0</v>
      </c>
      <c r="E29" s="84" t="s">
        <v>1751</v>
      </c>
      <c r="F29" s="6"/>
    </row>
    <row r="30" spans="1:12">
      <c r="A30" s="6"/>
      <c r="B30" s="72">
        <v>50</v>
      </c>
      <c r="C30" s="63">
        <v>0</v>
      </c>
      <c r="D30" s="318">
        <f>B30*C30</f>
        <v>0</v>
      </c>
      <c r="F30" s="6"/>
    </row>
    <row r="31" spans="1:12">
      <c r="A31" s="6"/>
      <c r="B31" s="72">
        <v>60</v>
      </c>
      <c r="C31" s="63">
        <v>0</v>
      </c>
      <c r="D31" s="318">
        <f>B31*C31</f>
        <v>0</v>
      </c>
      <c r="F31" s="6"/>
    </row>
    <row r="32" spans="1:12" ht="9.75" customHeight="1">
      <c r="A32" s="6"/>
      <c r="B32" s="63"/>
      <c r="C32" s="63"/>
      <c r="D32" s="63"/>
      <c r="F32" s="6"/>
    </row>
    <row r="33" spans="1:7" ht="15" thickBot="1">
      <c r="A33" s="6"/>
      <c r="B33" s="72" t="s">
        <v>2228</v>
      </c>
      <c r="C33" s="270">
        <f>SUM(C27:C32)</f>
        <v>0</v>
      </c>
      <c r="D33" s="64">
        <f>SUM(D27:D32)</f>
        <v>0</v>
      </c>
      <c r="E33" s="241" t="str">
        <f>IF(B23-C33=0," OK","* error*")</f>
        <v>* error*</v>
      </c>
      <c r="F33" s="6"/>
    </row>
    <row r="34" spans="1:7">
      <c r="A34" s="6"/>
      <c r="B34" s="53"/>
      <c r="C34" s="53"/>
      <c r="D34" s="53"/>
      <c r="F34" s="6"/>
    </row>
    <row r="35" spans="1:7">
      <c r="B35" s="2" t="s">
        <v>1660</v>
      </c>
      <c r="C35" s="2" t="s">
        <v>1660</v>
      </c>
      <c r="D35" s="2" t="s">
        <v>1660</v>
      </c>
      <c r="E35" s="1" t="s">
        <v>1660</v>
      </c>
    </row>
    <row r="36" spans="1:7" ht="18" customHeight="1">
      <c r="B36" t="s">
        <v>1660</v>
      </c>
    </row>
    <row r="37" spans="1:7">
      <c r="A37" s="625">
        <v>1121</v>
      </c>
      <c r="B37" s="350" t="s">
        <v>2838</v>
      </c>
      <c r="C37" s="350" t="s">
        <v>2100</v>
      </c>
      <c r="E37" s="626" t="s">
        <v>2999</v>
      </c>
      <c r="G37" s="288">
        <v>45308</v>
      </c>
    </row>
    <row r="41" spans="1:7" ht="18.75" customHeight="1"/>
    <row r="42" spans="1:7" ht="9.75" customHeight="1"/>
    <row r="45" spans="1:7">
      <c r="D45">
        <v>850</v>
      </c>
      <c r="F45">
        <v>625</v>
      </c>
    </row>
    <row r="46" spans="1:7">
      <c r="D46">
        <v>800</v>
      </c>
      <c r="F46">
        <v>1300</v>
      </c>
    </row>
    <row r="47" spans="1:7" ht="14.25" customHeight="1">
      <c r="D47">
        <v>725</v>
      </c>
      <c r="F47">
        <v>600</v>
      </c>
    </row>
    <row r="48" spans="1:7">
      <c r="D48">
        <v>3000</v>
      </c>
      <c r="F48">
        <v>3000</v>
      </c>
    </row>
    <row r="49" spans="4:7">
      <c r="D49">
        <f>SUM(D45:D48)</f>
        <v>5375</v>
      </c>
      <c r="F49">
        <f>SUM(F45:F48)</f>
        <v>5525</v>
      </c>
      <c r="G49">
        <f>D49-F49</f>
        <v>-150</v>
      </c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FF60F-9ACE-43B1-AC2F-2790BAF637F7}">
  <dimension ref="A1:N4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N12" sqref="N12"/>
    </sheetView>
  </sheetViews>
  <sheetFormatPr defaultRowHeight="14.5"/>
  <cols>
    <col min="1" max="1" width="6.54296875" customWidth="1"/>
    <col min="2" max="2" width="14.54296875" customWidth="1"/>
    <col min="3" max="3" width="11" customWidth="1"/>
    <col min="4" max="4" width="14.08984375" customWidth="1"/>
    <col min="5" max="5" width="13.08984375" customWidth="1"/>
    <col min="6" max="6" width="11.08984375" customWidth="1"/>
    <col min="7" max="7" width="10.6328125" customWidth="1"/>
    <col min="8" max="8" width="4.90625" customWidth="1"/>
    <col min="9" max="9" width="5.453125" customWidth="1"/>
    <col min="10" max="10" width="10.6328125" customWidth="1"/>
    <col min="11" max="11" width="12.36328125" customWidth="1"/>
    <col min="12" max="12" width="6.08984375" customWidth="1"/>
    <col min="13" max="13" width="13.90625" customWidth="1"/>
    <col min="14" max="14" width="13.453125" customWidth="1"/>
  </cols>
  <sheetData>
    <row r="1" spans="1:14" ht="15.5">
      <c r="A1" s="6"/>
      <c r="C1" s="197">
        <v>45451</v>
      </c>
      <c r="D1" s="108" t="s">
        <v>2368</v>
      </c>
      <c r="E1" s="109"/>
      <c r="F1" s="90" t="s">
        <v>2020</v>
      </c>
      <c r="G1" s="90"/>
      <c r="H1" s="631"/>
      <c r="I1" s="90"/>
    </row>
    <row r="2" spans="1:14" ht="19" thickBot="1">
      <c r="A2" s="86"/>
      <c r="B2" s="222" t="s">
        <v>3007</v>
      </c>
      <c r="C2" s="198" t="s">
        <v>1660</v>
      </c>
      <c r="D2" s="497" t="s">
        <v>1631</v>
      </c>
      <c r="E2" s="197">
        <v>45446</v>
      </c>
      <c r="F2" s="635" t="s">
        <v>3010</v>
      </c>
      <c r="G2" s="636"/>
      <c r="H2" s="49"/>
      <c r="I2" s="114"/>
    </row>
    <row r="3" spans="1:14" ht="16" thickBot="1">
      <c r="A3" s="248"/>
      <c r="B3" s="249">
        <f>B23</f>
        <v>4</v>
      </c>
      <c r="C3" s="250"/>
      <c r="D3" s="498" t="s">
        <v>2200</v>
      </c>
      <c r="E3" s="252">
        <f>E23</f>
        <v>240</v>
      </c>
      <c r="F3" s="253"/>
      <c r="G3" s="247" t="s">
        <v>1738</v>
      </c>
      <c r="H3" s="237" t="s">
        <v>1737</v>
      </c>
      <c r="I3" s="2"/>
    </row>
    <row r="4" spans="1:14" ht="15" thickBot="1">
      <c r="A4" s="254" t="s">
        <v>1677</v>
      </c>
      <c r="B4" s="113" t="s">
        <v>1052</v>
      </c>
      <c r="C4" s="113" t="s">
        <v>1053</v>
      </c>
      <c r="D4" s="499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</row>
    <row r="5" spans="1:14" ht="6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 s="6"/>
    </row>
    <row r="6" spans="1:14">
      <c r="A6" s="65">
        <v>1127</v>
      </c>
      <c r="B6" s="501" t="s">
        <v>3003</v>
      </c>
      <c r="C6" s="501" t="s">
        <v>259</v>
      </c>
      <c r="D6" s="502">
        <v>45432</v>
      </c>
      <c r="E6" s="503">
        <v>60</v>
      </c>
      <c r="F6" s="62">
        <v>155</v>
      </c>
      <c r="G6" s="630">
        <v>45427</v>
      </c>
      <c r="H6" s="504" t="s">
        <v>1737</v>
      </c>
      <c r="I6" s="62">
        <f>I5+1</f>
        <v>1</v>
      </c>
      <c r="J6" s="613" t="s">
        <v>1738</v>
      </c>
      <c r="K6" s="517"/>
    </row>
    <row r="7" spans="1:14">
      <c r="A7" s="65">
        <v>1128</v>
      </c>
      <c r="B7" s="516" t="s">
        <v>3005</v>
      </c>
      <c r="C7" s="516" t="s">
        <v>3004</v>
      </c>
      <c r="D7" s="502">
        <v>45427</v>
      </c>
      <c r="E7" s="503">
        <v>60</v>
      </c>
      <c r="F7" s="62">
        <v>667</v>
      </c>
      <c r="G7" s="502">
        <v>45427</v>
      </c>
      <c r="H7" s="504"/>
      <c r="I7" s="62">
        <f>I6+1</f>
        <v>2</v>
      </c>
      <c r="J7" t="s">
        <v>2971</v>
      </c>
      <c r="K7" s="517"/>
    </row>
    <row r="8" spans="1:14">
      <c r="A8" s="65">
        <v>1129</v>
      </c>
      <c r="B8" s="516" t="s">
        <v>3006</v>
      </c>
      <c r="C8" s="516" t="s">
        <v>1615</v>
      </c>
      <c r="D8" s="502">
        <v>45436</v>
      </c>
      <c r="E8" s="503">
        <v>60</v>
      </c>
      <c r="F8" s="62">
        <v>1006</v>
      </c>
      <c r="G8" s="502">
        <v>45436</v>
      </c>
      <c r="H8" s="504" t="s">
        <v>1737</v>
      </c>
      <c r="I8" s="62">
        <f>I7+1</f>
        <v>3</v>
      </c>
      <c r="J8" s="613" t="s">
        <v>1738</v>
      </c>
      <c r="K8" s="517"/>
    </row>
    <row r="9" spans="1:14">
      <c r="A9" s="634">
        <v>1130</v>
      </c>
      <c r="B9" s="516" t="s">
        <v>2252</v>
      </c>
      <c r="C9" s="516" t="s">
        <v>2253</v>
      </c>
      <c r="D9" s="502">
        <v>45441</v>
      </c>
      <c r="E9" s="503">
        <v>60</v>
      </c>
      <c r="F9" s="62">
        <v>2444</v>
      </c>
      <c r="G9" s="502">
        <v>45442</v>
      </c>
      <c r="H9" s="504"/>
      <c r="I9" s="62">
        <f>I8+1</f>
        <v>4</v>
      </c>
      <c r="J9" t="s">
        <v>2971</v>
      </c>
      <c r="K9" s="634" t="s">
        <v>3011</v>
      </c>
    </row>
    <row r="10" spans="1:14">
      <c r="A10" s="62"/>
      <c r="B10" s="516"/>
      <c r="C10" s="516"/>
      <c r="D10" s="502"/>
      <c r="E10" s="503"/>
      <c r="F10" s="62"/>
      <c r="G10" s="502"/>
      <c r="H10" s="504"/>
      <c r="I10" s="62">
        <f>I9+1</f>
        <v>5</v>
      </c>
      <c r="J10" s="519"/>
      <c r="K10" s="517"/>
      <c r="L10" s="6"/>
    </row>
    <row r="11" spans="1:14">
      <c r="A11" s="62"/>
      <c r="B11" s="516"/>
      <c r="C11" s="516"/>
      <c r="D11" s="502"/>
      <c r="E11" s="503"/>
      <c r="F11" s="62"/>
      <c r="G11" s="502"/>
      <c r="H11" s="62"/>
      <c r="I11" s="62">
        <v>3</v>
      </c>
      <c r="J11" s="520"/>
      <c r="K11" s="517"/>
      <c r="L11" s="6"/>
    </row>
    <row r="12" spans="1:14">
      <c r="A12" s="62"/>
      <c r="B12" s="516"/>
      <c r="C12" s="516"/>
      <c r="D12" s="502"/>
      <c r="E12" s="503"/>
      <c r="F12" s="62"/>
      <c r="G12" s="502"/>
      <c r="H12" s="504"/>
      <c r="I12" s="62">
        <v>1</v>
      </c>
      <c r="J12" s="520"/>
      <c r="K12" s="517"/>
      <c r="L12" s="6"/>
    </row>
    <row r="13" spans="1:14">
      <c r="A13" s="62"/>
      <c r="B13" s="516"/>
      <c r="C13" s="516"/>
      <c r="D13" s="502"/>
      <c r="E13" s="503"/>
      <c r="F13" s="62"/>
      <c r="G13" s="502"/>
      <c r="H13" s="504"/>
      <c r="I13" s="62">
        <v>2</v>
      </c>
      <c r="J13" s="520"/>
      <c r="K13" s="517"/>
      <c r="L13" s="6"/>
    </row>
    <row r="14" spans="1:14">
      <c r="A14" s="62"/>
      <c r="B14" s="516"/>
      <c r="C14" s="516"/>
      <c r="D14" s="502"/>
      <c r="E14" s="503"/>
      <c r="F14" s="62"/>
      <c r="G14" s="502"/>
      <c r="H14" s="504"/>
      <c r="I14" s="62">
        <f t="shared" ref="I14:I19" si="0">I13+1</f>
        <v>3</v>
      </c>
      <c r="J14" s="520"/>
      <c r="K14" s="517"/>
      <c r="L14" s="6"/>
    </row>
    <row r="15" spans="1:14">
      <c r="A15" s="62"/>
      <c r="B15" s="516"/>
      <c r="C15" s="516"/>
      <c r="D15" s="502"/>
      <c r="E15" s="503"/>
      <c r="F15" s="62"/>
      <c r="G15" s="502"/>
      <c r="H15" s="504"/>
      <c r="I15" s="62">
        <f t="shared" si="0"/>
        <v>4</v>
      </c>
      <c r="J15" s="520"/>
      <c r="K15" s="517"/>
      <c r="L15" s="6"/>
    </row>
    <row r="16" spans="1:14">
      <c r="A16" s="62"/>
      <c r="B16" s="516"/>
      <c r="C16" s="516"/>
      <c r="D16" s="502"/>
      <c r="E16" s="503"/>
      <c r="F16" s="62"/>
      <c r="G16" s="502"/>
      <c r="H16" s="504"/>
      <c r="I16" s="62">
        <f t="shared" si="0"/>
        <v>5</v>
      </c>
      <c r="J16" s="520"/>
      <c r="K16" s="517"/>
      <c r="L16" s="6"/>
      <c r="N16" t="s">
        <v>1660</v>
      </c>
    </row>
    <row r="17" spans="1:12">
      <c r="A17" s="62"/>
      <c r="B17" s="516"/>
      <c r="C17" s="516"/>
      <c r="D17" s="502"/>
      <c r="E17" s="503"/>
      <c r="F17" s="62"/>
      <c r="G17" s="502"/>
      <c r="H17" s="504"/>
      <c r="I17" s="62">
        <f t="shared" si="0"/>
        <v>6</v>
      </c>
      <c r="J17" s="520"/>
      <c r="K17" s="517"/>
      <c r="L17" s="6"/>
    </row>
    <row r="18" spans="1:12">
      <c r="A18" s="62"/>
      <c r="B18" s="516"/>
      <c r="C18" s="516"/>
      <c r="D18" s="502"/>
      <c r="E18" s="503"/>
      <c r="F18" s="62"/>
      <c r="G18" s="502"/>
      <c r="H18" s="504"/>
      <c r="I18" s="62">
        <f t="shared" si="0"/>
        <v>7</v>
      </c>
      <c r="J18" s="520"/>
      <c r="K18" s="517"/>
      <c r="L18" s="6"/>
    </row>
    <row r="19" spans="1:12">
      <c r="A19" s="62"/>
      <c r="B19" s="516"/>
      <c r="C19" s="516"/>
      <c r="D19" s="502"/>
      <c r="E19" s="503"/>
      <c r="F19" s="62"/>
      <c r="G19" s="502"/>
      <c r="H19" s="504"/>
      <c r="I19" s="62">
        <f t="shared" si="0"/>
        <v>8</v>
      </c>
      <c r="J19" s="520"/>
      <c r="K19" s="517"/>
      <c r="L19" s="6"/>
    </row>
    <row r="20" spans="1:12">
      <c r="A20" s="62"/>
      <c r="B20" s="516"/>
      <c r="C20" s="516"/>
      <c r="D20" s="502"/>
      <c r="E20" s="503"/>
      <c r="F20" s="62"/>
      <c r="G20" s="502"/>
      <c r="H20" s="504"/>
      <c r="I20" s="62">
        <v>4</v>
      </c>
      <c r="J20" s="509"/>
      <c r="K20" s="62"/>
    </row>
    <row r="21" spans="1:12">
      <c r="A21" s="62"/>
      <c r="B21" s="521"/>
      <c r="C21" s="516"/>
      <c r="D21" s="502"/>
      <c r="E21" s="503"/>
      <c r="F21" s="62"/>
      <c r="G21" s="502"/>
      <c r="H21" s="504"/>
      <c r="I21" s="62">
        <f>I20+1</f>
        <v>5</v>
      </c>
      <c r="J21" s="522"/>
      <c r="K21" s="516"/>
    </row>
    <row r="22" spans="1:12" ht="12" customHeight="1">
      <c r="A22" s="370"/>
      <c r="B22" s="370"/>
      <c r="C22" s="370"/>
      <c r="D22" s="370"/>
      <c r="E22" s="370"/>
      <c r="F22" s="370"/>
      <c r="G22" s="370"/>
      <c r="H22" s="70"/>
      <c r="I22" s="70"/>
    </row>
    <row r="23" spans="1:12" ht="15" thickBot="1">
      <c r="A23" s="6"/>
      <c r="B23" s="5">
        <f>COUNTA(B5:B22)</f>
        <v>4</v>
      </c>
      <c r="C23" s="5" t="s">
        <v>1058</v>
      </c>
      <c r="D23" s="2"/>
      <c r="E23" s="45">
        <f>SUM(E5:E22)</f>
        <v>240</v>
      </c>
      <c r="F23" s="5"/>
      <c r="G23" s="2"/>
      <c r="H23" s="496">
        <f>SUM(H5:H22)</f>
        <v>0</v>
      </c>
      <c r="I23" s="69">
        <v>0</v>
      </c>
    </row>
    <row r="24" spans="1:12">
      <c r="A24" s="6"/>
      <c r="E24" t="s">
        <v>1661</v>
      </c>
      <c r="F24" t="s">
        <v>1661</v>
      </c>
      <c r="G24" t="s">
        <v>1661</v>
      </c>
    </row>
    <row r="25" spans="1:12">
      <c r="A25" s="6"/>
      <c r="B25" s="180" t="s">
        <v>2186</v>
      </c>
      <c r="C25" s="120"/>
      <c r="D25" s="226">
        <v>2024</v>
      </c>
      <c r="E25" s="120"/>
      <c r="F25" s="121"/>
      <c r="G25" s="120"/>
      <c r="H25" s="120"/>
      <c r="I25" s="120"/>
    </row>
    <row r="26" spans="1:12">
      <c r="A26" s="6"/>
      <c r="B26" s="62" t="s">
        <v>1666</v>
      </c>
      <c r="C26" s="296" t="s">
        <v>1667</v>
      </c>
      <c r="D26" s="62" t="s">
        <v>1668</v>
      </c>
      <c r="F26" s="6"/>
    </row>
    <row r="27" spans="1:12" ht="9" customHeight="1">
      <c r="A27" s="6"/>
      <c r="B27" s="63"/>
      <c r="C27" s="63"/>
      <c r="D27" s="63"/>
      <c r="F27" s="6"/>
    </row>
    <row r="28" spans="1:12">
      <c r="A28" s="6"/>
      <c r="B28" s="72">
        <v>10</v>
      </c>
      <c r="C28" s="65">
        <v>0</v>
      </c>
      <c r="D28" s="318">
        <f>B28*C28</f>
        <v>0</v>
      </c>
      <c r="F28" s="6"/>
    </row>
    <row r="29" spans="1:12">
      <c r="A29" s="6"/>
      <c r="B29" s="72">
        <v>30</v>
      </c>
      <c r="C29" s="67"/>
      <c r="D29" s="319">
        <f>B29*C29</f>
        <v>0</v>
      </c>
      <c r="E29" s="84" t="s">
        <v>1751</v>
      </c>
      <c r="F29" s="6"/>
    </row>
    <row r="30" spans="1:12">
      <c r="A30" s="6"/>
      <c r="B30" s="72">
        <v>50</v>
      </c>
      <c r="C30" s="63">
        <v>0</v>
      </c>
      <c r="D30" s="318">
        <f>B30*C30</f>
        <v>0</v>
      </c>
      <c r="F30" s="6"/>
    </row>
    <row r="31" spans="1:12">
      <c r="A31" s="6"/>
      <c r="B31" s="72">
        <v>60</v>
      </c>
      <c r="C31" s="63">
        <v>4</v>
      </c>
      <c r="D31" s="318">
        <f>B31*C31</f>
        <v>240</v>
      </c>
      <c r="F31" s="6"/>
    </row>
    <row r="32" spans="1:12" ht="9.75" customHeight="1">
      <c r="A32" s="6"/>
      <c r="B32" s="63"/>
      <c r="C32" s="63"/>
      <c r="D32" s="63"/>
      <c r="F32" s="6"/>
    </row>
    <row r="33" spans="1:7" ht="15" thickBot="1">
      <c r="A33" s="6"/>
      <c r="B33" s="72" t="s">
        <v>2228</v>
      </c>
      <c r="C33" s="270">
        <f>SUM(C27:C32)</f>
        <v>4</v>
      </c>
      <c r="D33" s="64">
        <f>SUM(D27:D32)</f>
        <v>240</v>
      </c>
      <c r="E33" s="241" t="str">
        <f>IF(B23-C33=0," OK","* error*")</f>
        <v xml:space="preserve"> OK</v>
      </c>
      <c r="F33" s="6"/>
    </row>
    <row r="34" spans="1:7">
      <c r="A34" s="6"/>
      <c r="B34" s="53"/>
      <c r="C34" s="53"/>
      <c r="D34" s="53"/>
      <c r="F34" s="6"/>
    </row>
    <row r="35" spans="1:7">
      <c r="B35" s="2" t="s">
        <v>1660</v>
      </c>
      <c r="C35" s="2" t="s">
        <v>1660</v>
      </c>
      <c r="D35" s="2" t="s">
        <v>1660</v>
      </c>
      <c r="E35" s="1" t="s">
        <v>1660</v>
      </c>
    </row>
    <row r="36" spans="1:7" ht="18" customHeight="1">
      <c r="B36" t="s">
        <v>1660</v>
      </c>
    </row>
    <row r="37" spans="1:7">
      <c r="A37" s="625">
        <v>1121</v>
      </c>
      <c r="B37" s="350" t="s">
        <v>2838</v>
      </c>
      <c r="C37" s="350" t="s">
        <v>2100</v>
      </c>
      <c r="E37" s="626" t="s">
        <v>2999</v>
      </c>
      <c r="G37" s="288">
        <v>45308</v>
      </c>
    </row>
    <row r="41" spans="1:7" ht="18.75" customHeight="1"/>
    <row r="42" spans="1:7" ht="9.75" customHeight="1"/>
    <row r="45" spans="1:7">
      <c r="D45">
        <v>850</v>
      </c>
      <c r="F45">
        <v>625</v>
      </c>
    </row>
    <row r="46" spans="1:7">
      <c r="D46">
        <v>800</v>
      </c>
      <c r="F46">
        <v>1300</v>
      </c>
    </row>
    <row r="47" spans="1:7" ht="14.25" customHeight="1">
      <c r="D47">
        <v>725</v>
      </c>
      <c r="F47">
        <v>600</v>
      </c>
    </row>
    <row r="48" spans="1:7">
      <c r="D48">
        <v>3000</v>
      </c>
      <c r="F48">
        <v>3000</v>
      </c>
    </row>
    <row r="49" spans="4:7">
      <c r="D49">
        <f>SUM(D45:D48)</f>
        <v>5375</v>
      </c>
      <c r="F49">
        <f>SUM(F45:F48)</f>
        <v>5525</v>
      </c>
      <c r="G49">
        <f>D49-F49</f>
        <v>-150</v>
      </c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1A330-6300-46DF-B6AA-2429072DAD84}">
  <dimension ref="A1:BO323"/>
  <sheetViews>
    <sheetView workbookViewId="0">
      <pane xSplit="4" ySplit="2" topLeftCell="E45" activePane="bottomRight" state="frozen"/>
      <selection pane="topRight" activeCell="E1" sqref="E1"/>
      <selection pane="bottomLeft" activeCell="A3" sqref="A3"/>
      <selection pane="bottomRight" activeCell="E62" sqref="E62"/>
    </sheetView>
  </sheetViews>
  <sheetFormatPr defaultRowHeight="14.5"/>
  <cols>
    <col min="1" max="1" width="8.6328125" style="6" bestFit="1" customWidth="1"/>
    <col min="2" max="2" width="12" bestFit="1" customWidth="1"/>
    <col min="3" max="3" width="9.54296875" bestFit="1" customWidth="1"/>
    <col min="4" max="4" width="12.453125" bestFit="1" customWidth="1"/>
    <col min="5" max="5" width="26.6328125" bestFit="1" customWidth="1"/>
    <col min="6" max="6" width="23.54296875" bestFit="1" customWidth="1"/>
    <col min="7" max="7" width="14.54296875" bestFit="1" customWidth="1"/>
    <col min="8" max="8" width="6.08984375" bestFit="1" customWidth="1"/>
    <col min="9" max="9" width="6.6328125" bestFit="1" customWidth="1"/>
    <col min="10" max="11" width="14" bestFit="1" customWidth="1"/>
    <col min="12" max="12" width="28" bestFit="1" customWidth="1"/>
    <col min="13" max="13" width="23.54296875" bestFit="1" customWidth="1"/>
    <col min="14" max="14" width="9" style="1" bestFit="1" customWidth="1"/>
    <col min="15" max="15" width="28.36328125" bestFit="1" customWidth="1"/>
    <col min="16" max="16" width="77.36328125" bestFit="1" customWidth="1"/>
    <col min="17" max="17" width="7.36328125" bestFit="1" customWidth="1"/>
    <col min="18" max="18" width="10.36328125" style="1" bestFit="1" customWidth="1"/>
    <col min="19" max="19" width="11.90625" bestFit="1" customWidth="1"/>
    <col min="20" max="20" width="12.54296875" style="1" bestFit="1" customWidth="1"/>
    <col min="21" max="21" width="7.453125" bestFit="1" customWidth="1"/>
    <col min="22" max="22" width="10.90625" style="1" bestFit="1" customWidth="1"/>
    <col min="23" max="23" width="13.6328125" bestFit="1" customWidth="1"/>
    <col min="24" max="24" width="40.453125" bestFit="1" customWidth="1"/>
    <col min="25" max="25" width="11.54296875" style="1" bestFit="1" customWidth="1"/>
    <col min="26" max="26" width="15.54296875" bestFit="1" customWidth="1"/>
    <col min="27" max="27" width="23.54296875" bestFit="1" customWidth="1"/>
    <col min="28" max="28" width="3.54296875" bestFit="1" customWidth="1"/>
    <col min="29" max="29" width="15" bestFit="1" customWidth="1"/>
    <col min="30" max="30" width="11.6328125" bestFit="1" customWidth="1"/>
    <col min="31" max="31" width="14.08984375" bestFit="1" customWidth="1"/>
    <col min="32" max="32" width="6.6328125" bestFit="1" customWidth="1"/>
    <col min="33" max="33" width="7.453125" bestFit="1" customWidth="1"/>
    <col min="34" max="34" width="4.453125" bestFit="1" customWidth="1"/>
    <col min="35" max="36" width="4.6328125" bestFit="1" customWidth="1"/>
    <col min="37" max="37" width="5.36328125" bestFit="1" customWidth="1"/>
    <col min="38" max="38" width="12.08984375" bestFit="1" customWidth="1"/>
    <col min="39" max="39" width="12.6328125" bestFit="1" customWidth="1"/>
    <col min="40" max="40" width="9" bestFit="1" customWidth="1"/>
    <col min="41" max="41" width="7.6328125" bestFit="1" customWidth="1"/>
    <col min="42" max="43" width="7.90625" bestFit="1" customWidth="1"/>
    <col min="44" max="44" width="4.6328125" bestFit="1" customWidth="1"/>
    <col min="45" max="45" width="8.54296875" bestFit="1" customWidth="1"/>
    <col min="46" max="46" width="7" bestFit="1" customWidth="1"/>
    <col min="47" max="47" width="5.6328125" bestFit="1" customWidth="1"/>
    <col min="48" max="48" width="8.54296875" bestFit="1" customWidth="1"/>
    <col min="49" max="49" width="7.54296875" bestFit="1" customWidth="1"/>
    <col min="50" max="50" width="9.54296875" bestFit="1" customWidth="1"/>
    <col min="51" max="51" width="8.453125" bestFit="1" customWidth="1"/>
    <col min="52" max="52" width="9.453125" bestFit="1" customWidth="1"/>
    <col min="53" max="53" width="12.453125" bestFit="1" customWidth="1"/>
    <col min="54" max="54" width="7.6328125" bestFit="1" customWidth="1"/>
    <col min="55" max="55" width="9.54296875" bestFit="1" customWidth="1"/>
    <col min="56" max="56" width="6.08984375" bestFit="1" customWidth="1"/>
    <col min="57" max="57" width="7.90625" bestFit="1" customWidth="1"/>
    <col min="58" max="58" width="15.36328125" bestFit="1" customWidth="1"/>
    <col min="59" max="59" width="5.36328125" bestFit="1" customWidth="1"/>
    <col min="60" max="61" width="10.6328125" bestFit="1" customWidth="1"/>
    <col min="62" max="62" width="5" bestFit="1" customWidth="1"/>
    <col min="63" max="63" width="9.453125" bestFit="1" customWidth="1"/>
    <col min="64" max="64" width="16.90625" bestFit="1" customWidth="1"/>
    <col min="65" max="65" width="18.90625" bestFit="1" customWidth="1"/>
    <col min="67" max="67" width="5.36328125" bestFit="1" customWidth="1"/>
  </cols>
  <sheetData>
    <row r="1" spans="1:67" ht="15.5">
      <c r="B1" s="344">
        <f>B319</f>
        <v>316</v>
      </c>
    </row>
    <row r="2" spans="1:67" ht="15.5">
      <c r="A2" s="6" t="s">
        <v>2471</v>
      </c>
      <c r="B2" s="641" t="s">
        <v>0</v>
      </c>
      <c r="C2" s="641" t="s">
        <v>1</v>
      </c>
      <c r="D2" s="641" t="s">
        <v>1079</v>
      </c>
      <c r="E2" s="641" t="s">
        <v>2</v>
      </c>
      <c r="F2" s="641" t="s">
        <v>3</v>
      </c>
      <c r="G2" s="641" t="s">
        <v>4</v>
      </c>
      <c r="H2" s="641" t="s">
        <v>5</v>
      </c>
      <c r="I2" s="641" t="s">
        <v>6</v>
      </c>
      <c r="J2" s="641" t="s">
        <v>7</v>
      </c>
      <c r="K2" s="641" t="s">
        <v>8</v>
      </c>
      <c r="L2" s="641" t="s">
        <v>9</v>
      </c>
      <c r="M2" t="s">
        <v>1080</v>
      </c>
      <c r="N2" s="1" t="s">
        <v>11</v>
      </c>
      <c r="O2" t="s">
        <v>1081</v>
      </c>
      <c r="P2" t="s">
        <v>1071</v>
      </c>
      <c r="Q2" t="s">
        <v>1751</v>
      </c>
      <c r="R2" s="1" t="s">
        <v>10</v>
      </c>
      <c r="S2" t="s">
        <v>2472</v>
      </c>
      <c r="T2" s="1" t="s">
        <v>2473</v>
      </c>
      <c r="U2" t="s">
        <v>2474</v>
      </c>
      <c r="V2" s="1" t="s">
        <v>2475</v>
      </c>
      <c r="W2" t="s">
        <v>2476</v>
      </c>
      <c r="X2" t="s">
        <v>2477</v>
      </c>
      <c r="Y2" s="1" t="s">
        <v>2478</v>
      </c>
      <c r="Z2" t="s">
        <v>2479</v>
      </c>
      <c r="AA2" t="s">
        <v>2480</v>
      </c>
      <c r="AB2" t="s">
        <v>2481</v>
      </c>
      <c r="AC2" t="s">
        <v>2482</v>
      </c>
      <c r="AD2" t="s">
        <v>2483</v>
      </c>
      <c r="AE2" t="s">
        <v>2484</v>
      </c>
      <c r="AF2" t="s">
        <v>2485</v>
      </c>
      <c r="AG2" t="s">
        <v>2486</v>
      </c>
      <c r="AH2" t="s">
        <v>2487</v>
      </c>
      <c r="AI2" t="s">
        <v>2488</v>
      </c>
      <c r="AJ2" t="s">
        <v>2489</v>
      </c>
      <c r="AK2" t="s">
        <v>2490</v>
      </c>
      <c r="AL2" t="s">
        <v>2491</v>
      </c>
      <c r="AM2" t="s">
        <v>2492</v>
      </c>
      <c r="AN2" t="s">
        <v>2493</v>
      </c>
      <c r="AO2" t="s">
        <v>153</v>
      </c>
      <c r="AP2" t="s">
        <v>2494</v>
      </c>
      <c r="AQ2" t="s">
        <v>2495</v>
      </c>
      <c r="AR2" t="s">
        <v>2496</v>
      </c>
      <c r="AS2" t="s">
        <v>2497</v>
      </c>
      <c r="AT2" t="s">
        <v>2498</v>
      </c>
      <c r="AU2" t="s">
        <v>2499</v>
      </c>
      <c r="AV2" t="s">
        <v>1418</v>
      </c>
      <c r="AW2" t="s">
        <v>2500</v>
      </c>
      <c r="AX2" t="s">
        <v>2501</v>
      </c>
      <c r="AY2" t="s">
        <v>2502</v>
      </c>
      <c r="AZ2" t="s">
        <v>2503</v>
      </c>
      <c r="BA2" t="s">
        <v>2504</v>
      </c>
      <c r="BB2" t="s">
        <v>2505</v>
      </c>
      <c r="BC2" t="s">
        <v>2506</v>
      </c>
      <c r="BD2" t="s">
        <v>2507</v>
      </c>
      <c r="BE2" t="s">
        <v>2508</v>
      </c>
      <c r="BF2" t="s">
        <v>2509</v>
      </c>
      <c r="BG2" t="s">
        <v>2510</v>
      </c>
      <c r="BH2" t="s">
        <v>2008</v>
      </c>
      <c r="BI2" t="s">
        <v>2511</v>
      </c>
      <c r="BJ2" t="s">
        <v>2512</v>
      </c>
      <c r="BK2" t="s">
        <v>2513</v>
      </c>
      <c r="BL2" t="s">
        <v>2514</v>
      </c>
      <c r="BM2" t="s">
        <v>3019</v>
      </c>
      <c r="BO2" t="s">
        <v>1750</v>
      </c>
    </row>
    <row r="3" spans="1:67">
      <c r="A3" s="6">
        <v>570</v>
      </c>
      <c r="B3" t="s">
        <v>12</v>
      </c>
      <c r="C3" t="s">
        <v>13</v>
      </c>
      <c r="D3" t="s">
        <v>1077</v>
      </c>
      <c r="E3" t="s">
        <v>14</v>
      </c>
      <c r="F3" t="s">
        <v>15</v>
      </c>
      <c r="G3" t="s">
        <v>16</v>
      </c>
      <c r="H3" t="s">
        <v>17</v>
      </c>
      <c r="I3" t="s">
        <v>1752</v>
      </c>
      <c r="J3" t="s">
        <v>18</v>
      </c>
      <c r="K3" t="s">
        <v>18</v>
      </c>
      <c r="L3" t="s">
        <v>3020</v>
      </c>
      <c r="M3" t="s">
        <v>1753</v>
      </c>
      <c r="N3" s="1">
        <v>17009</v>
      </c>
      <c r="O3" t="s">
        <v>1078</v>
      </c>
      <c r="Q3" t="b">
        <v>0</v>
      </c>
      <c r="R3" s="1">
        <v>41618</v>
      </c>
      <c r="S3" t="b">
        <v>0</v>
      </c>
      <c r="U3" t="b">
        <v>0</v>
      </c>
      <c r="X3" t="s">
        <v>2739</v>
      </c>
      <c r="Y3" s="1">
        <v>44277</v>
      </c>
      <c r="AA3" t="s">
        <v>2516</v>
      </c>
      <c r="AB3">
        <v>78</v>
      </c>
      <c r="AC3" t="b">
        <v>0</v>
      </c>
      <c r="AD3" t="b">
        <v>1</v>
      </c>
      <c r="AF3" t="s">
        <v>2517</v>
      </c>
      <c r="AH3" t="s">
        <v>2518</v>
      </c>
      <c r="AI3" t="b">
        <v>0</v>
      </c>
      <c r="AJ3" t="b">
        <v>0</v>
      </c>
      <c r="AK3" t="b">
        <v>0</v>
      </c>
      <c r="AL3" t="b">
        <v>0</v>
      </c>
      <c r="AM3" t="b">
        <v>0</v>
      </c>
      <c r="AN3" t="b">
        <v>1</v>
      </c>
      <c r="AO3" t="b">
        <v>1</v>
      </c>
      <c r="AP3" t="b">
        <v>0</v>
      </c>
      <c r="AQ3" t="b">
        <v>0</v>
      </c>
      <c r="AR3" t="b">
        <v>0</v>
      </c>
      <c r="AS3" t="b">
        <v>0</v>
      </c>
      <c r="AT3" t="b">
        <v>0</v>
      </c>
      <c r="AU3" t="b">
        <v>0</v>
      </c>
      <c r="AV3" t="b">
        <v>0</v>
      </c>
      <c r="AW3" t="b">
        <v>1</v>
      </c>
      <c r="AX3" t="b">
        <v>1</v>
      </c>
      <c r="AY3" t="b">
        <v>0</v>
      </c>
      <c r="AZ3" t="b">
        <v>0</v>
      </c>
      <c r="BA3" t="b">
        <v>0</v>
      </c>
      <c r="BB3" t="b">
        <v>0</v>
      </c>
      <c r="BC3" t="b">
        <v>0</v>
      </c>
      <c r="BD3" t="b">
        <v>0</v>
      </c>
      <c r="BE3" t="b">
        <v>1</v>
      </c>
      <c r="BF3" t="b">
        <v>1</v>
      </c>
      <c r="BG3" t="b">
        <v>0</v>
      </c>
      <c r="BH3" t="b">
        <v>0</v>
      </c>
      <c r="BI3" t="b">
        <v>0</v>
      </c>
      <c r="BJ3" t="b">
        <v>0</v>
      </c>
      <c r="BK3" t="b">
        <v>1</v>
      </c>
      <c r="BL3" t="b">
        <v>0</v>
      </c>
      <c r="BM3" t="s">
        <v>3021</v>
      </c>
      <c r="BO3" t="b">
        <v>1</v>
      </c>
    </row>
    <row r="4" spans="1:67">
      <c r="A4" s="6">
        <v>803</v>
      </c>
      <c r="B4" t="s">
        <v>22</v>
      </c>
      <c r="C4" t="s">
        <v>202</v>
      </c>
      <c r="D4" t="s">
        <v>1218</v>
      </c>
      <c r="E4" t="s">
        <v>23</v>
      </c>
      <c r="F4" t="s">
        <v>24</v>
      </c>
      <c r="G4" t="s">
        <v>25</v>
      </c>
      <c r="H4" t="s">
        <v>17</v>
      </c>
      <c r="I4" t="s">
        <v>1755</v>
      </c>
      <c r="J4" t="s">
        <v>26</v>
      </c>
      <c r="K4" t="s">
        <v>27</v>
      </c>
      <c r="L4" t="s">
        <v>2255</v>
      </c>
      <c r="M4" t="s">
        <v>28</v>
      </c>
      <c r="N4" s="1">
        <v>13707</v>
      </c>
      <c r="O4" t="s">
        <v>1219</v>
      </c>
      <c r="Q4" t="b">
        <v>0</v>
      </c>
      <c r="R4" s="1">
        <v>42577</v>
      </c>
      <c r="S4" t="b">
        <v>0</v>
      </c>
      <c r="U4" t="b">
        <v>0</v>
      </c>
      <c r="AB4">
        <v>87</v>
      </c>
      <c r="AC4" t="b">
        <v>0</v>
      </c>
      <c r="AD4" t="b">
        <v>1</v>
      </c>
      <c r="AF4" t="s">
        <v>2519</v>
      </c>
      <c r="AI4" t="b">
        <v>0</v>
      </c>
      <c r="AJ4" t="b">
        <v>0</v>
      </c>
      <c r="AK4" t="b">
        <v>0</v>
      </c>
      <c r="AL4" t="b">
        <v>1</v>
      </c>
      <c r="AM4" t="b">
        <v>0</v>
      </c>
      <c r="AN4" t="b">
        <v>0</v>
      </c>
      <c r="AO4" t="b">
        <v>0</v>
      </c>
      <c r="AP4" t="b">
        <v>0</v>
      </c>
      <c r="AQ4" t="b">
        <v>0</v>
      </c>
      <c r="AR4" t="b">
        <v>0</v>
      </c>
      <c r="AS4" t="b">
        <v>0</v>
      </c>
      <c r="AT4" t="b">
        <v>0</v>
      </c>
      <c r="AU4" t="b">
        <v>0</v>
      </c>
      <c r="AV4" t="b">
        <v>0</v>
      </c>
      <c r="AW4" t="b">
        <v>0</v>
      </c>
      <c r="AX4" t="b">
        <v>0</v>
      </c>
      <c r="AY4" t="b">
        <v>0</v>
      </c>
      <c r="AZ4" t="b">
        <v>0</v>
      </c>
      <c r="BA4" t="b">
        <v>0</v>
      </c>
      <c r="BB4" t="b">
        <v>0</v>
      </c>
      <c r="BC4" t="b">
        <v>0</v>
      </c>
      <c r="BD4" t="b">
        <v>0</v>
      </c>
      <c r="BE4" t="b">
        <v>0</v>
      </c>
      <c r="BF4" t="b">
        <v>0</v>
      </c>
      <c r="BG4" t="b">
        <v>0</v>
      </c>
      <c r="BH4" t="b">
        <v>0</v>
      </c>
      <c r="BI4" t="b">
        <v>0</v>
      </c>
      <c r="BJ4" t="b">
        <v>0</v>
      </c>
      <c r="BK4" t="b">
        <v>0</v>
      </c>
      <c r="BL4" t="b">
        <v>0</v>
      </c>
      <c r="BM4" t="s">
        <v>3022</v>
      </c>
      <c r="BO4" t="b">
        <v>1</v>
      </c>
    </row>
    <row r="5" spans="1:67">
      <c r="A5" s="6">
        <v>679</v>
      </c>
      <c r="B5" t="s">
        <v>29</v>
      </c>
      <c r="C5" t="s">
        <v>202</v>
      </c>
      <c r="D5" t="s">
        <v>1540</v>
      </c>
      <c r="E5" t="s">
        <v>30</v>
      </c>
      <c r="F5" t="s">
        <v>31</v>
      </c>
      <c r="G5" t="s">
        <v>32</v>
      </c>
      <c r="H5" t="s">
        <v>17</v>
      </c>
      <c r="I5" t="s">
        <v>1756</v>
      </c>
      <c r="J5" t="s">
        <v>33</v>
      </c>
      <c r="K5" t="s">
        <v>34</v>
      </c>
      <c r="L5" t="s">
        <v>35</v>
      </c>
      <c r="M5" t="s">
        <v>1606</v>
      </c>
      <c r="N5" s="1">
        <v>19873</v>
      </c>
      <c r="O5" t="s">
        <v>1478</v>
      </c>
      <c r="P5" t="s">
        <v>1757</v>
      </c>
      <c r="Q5" t="b">
        <v>0</v>
      </c>
      <c r="R5" s="1">
        <v>42108</v>
      </c>
      <c r="S5" t="b">
        <v>0</v>
      </c>
      <c r="U5" t="b">
        <v>0</v>
      </c>
      <c r="X5" t="s">
        <v>2520</v>
      </c>
      <c r="Y5" s="1">
        <v>44529</v>
      </c>
      <c r="AB5">
        <v>70</v>
      </c>
      <c r="AC5" t="b">
        <v>0</v>
      </c>
      <c r="AD5" t="b">
        <v>1</v>
      </c>
      <c r="AF5" t="s">
        <v>2521</v>
      </c>
      <c r="AI5" t="b">
        <v>1</v>
      </c>
      <c r="AJ5" t="b">
        <v>0</v>
      </c>
      <c r="AK5" t="b">
        <v>0</v>
      </c>
      <c r="AL5" t="b">
        <v>0</v>
      </c>
      <c r="AM5" t="b">
        <v>0</v>
      </c>
      <c r="AN5" t="b">
        <v>0</v>
      </c>
      <c r="AO5" t="b">
        <v>0</v>
      </c>
      <c r="AP5" t="b">
        <v>1</v>
      </c>
      <c r="AQ5" t="b">
        <v>0</v>
      </c>
      <c r="AR5" t="b">
        <v>0</v>
      </c>
      <c r="AS5" t="b">
        <v>0</v>
      </c>
      <c r="AT5" t="b">
        <v>0</v>
      </c>
      <c r="AU5" t="b">
        <v>1</v>
      </c>
      <c r="AV5" t="b">
        <v>0</v>
      </c>
      <c r="AW5" t="b">
        <v>0</v>
      </c>
      <c r="AX5" t="b">
        <v>0</v>
      </c>
      <c r="AY5" t="b">
        <v>0</v>
      </c>
      <c r="AZ5" t="b">
        <v>0</v>
      </c>
      <c r="BA5" t="b">
        <v>0</v>
      </c>
      <c r="BB5" t="b">
        <v>0</v>
      </c>
      <c r="BC5" t="b">
        <v>0</v>
      </c>
      <c r="BD5" t="b">
        <v>0</v>
      </c>
      <c r="BE5" t="b">
        <v>0</v>
      </c>
      <c r="BF5" t="b">
        <v>0</v>
      </c>
      <c r="BG5" t="b">
        <v>0</v>
      </c>
      <c r="BH5" t="b">
        <v>0</v>
      </c>
      <c r="BI5" t="b">
        <v>0</v>
      </c>
      <c r="BJ5" t="b">
        <v>0</v>
      </c>
      <c r="BK5" t="b">
        <v>0</v>
      </c>
      <c r="BL5" t="b">
        <v>0</v>
      </c>
      <c r="BM5" t="s">
        <v>3023</v>
      </c>
      <c r="BO5" t="b">
        <v>1</v>
      </c>
    </row>
    <row r="6" spans="1:67">
      <c r="A6" s="6">
        <v>688</v>
      </c>
      <c r="B6" t="s">
        <v>44</v>
      </c>
      <c r="C6" t="s">
        <v>45</v>
      </c>
      <c r="D6" t="s">
        <v>1367</v>
      </c>
      <c r="E6" t="s">
        <v>14</v>
      </c>
      <c r="F6" t="s">
        <v>46</v>
      </c>
      <c r="G6" t="s">
        <v>42</v>
      </c>
      <c r="H6" t="s">
        <v>17</v>
      </c>
      <c r="I6" t="s">
        <v>1758</v>
      </c>
      <c r="J6" t="s">
        <v>47</v>
      </c>
      <c r="L6" t="s">
        <v>48</v>
      </c>
      <c r="N6" s="1">
        <v>15491</v>
      </c>
      <c r="Q6" t="b">
        <v>0</v>
      </c>
      <c r="R6" s="1">
        <v>42199</v>
      </c>
      <c r="S6" t="b">
        <v>0</v>
      </c>
      <c r="U6" t="b">
        <v>0</v>
      </c>
      <c r="W6" t="s">
        <v>2527</v>
      </c>
      <c r="Y6" s="1">
        <v>44561</v>
      </c>
      <c r="AB6">
        <v>82</v>
      </c>
      <c r="AC6" t="b">
        <v>0</v>
      </c>
      <c r="AD6" t="b">
        <v>1</v>
      </c>
      <c r="AI6" t="b">
        <v>0</v>
      </c>
      <c r="AJ6" t="b">
        <v>0</v>
      </c>
      <c r="AK6" t="b">
        <v>0</v>
      </c>
      <c r="AL6" t="b">
        <v>0</v>
      </c>
      <c r="AM6" t="b">
        <v>0</v>
      </c>
      <c r="AN6" t="b">
        <v>0</v>
      </c>
      <c r="AO6" t="b">
        <v>0</v>
      </c>
      <c r="AP6" t="b">
        <v>1</v>
      </c>
      <c r="AQ6" t="b">
        <v>0</v>
      </c>
      <c r="AR6" t="b">
        <v>0</v>
      </c>
      <c r="AS6" t="b">
        <v>0</v>
      </c>
      <c r="AT6" t="b">
        <v>0</v>
      </c>
      <c r="AU6" t="b">
        <v>1</v>
      </c>
      <c r="AV6" t="b">
        <v>0</v>
      </c>
      <c r="AW6" t="b">
        <v>0</v>
      </c>
      <c r="AX6" t="b">
        <v>1</v>
      </c>
      <c r="AY6" t="b">
        <v>0</v>
      </c>
      <c r="AZ6" t="b">
        <v>0</v>
      </c>
      <c r="BA6" t="b">
        <v>0</v>
      </c>
      <c r="BB6" t="b">
        <v>0</v>
      </c>
      <c r="BC6" t="b">
        <v>0</v>
      </c>
      <c r="BD6" t="b">
        <v>1</v>
      </c>
      <c r="BE6" t="b">
        <v>0</v>
      </c>
      <c r="BF6" t="b">
        <v>0</v>
      </c>
      <c r="BG6" t="b">
        <v>0</v>
      </c>
      <c r="BH6" t="b">
        <v>0</v>
      </c>
      <c r="BI6" t="b">
        <v>0</v>
      </c>
      <c r="BJ6" t="b">
        <v>0</v>
      </c>
      <c r="BK6" t="b">
        <v>0</v>
      </c>
      <c r="BL6" t="b">
        <v>0</v>
      </c>
      <c r="BM6" t="s">
        <v>3024</v>
      </c>
      <c r="BO6" t="b">
        <v>1</v>
      </c>
    </row>
    <row r="7" spans="1:67">
      <c r="A7" s="6">
        <v>672</v>
      </c>
      <c r="B7" t="s">
        <v>49</v>
      </c>
      <c r="C7" t="s">
        <v>50</v>
      </c>
      <c r="D7" t="s">
        <v>1760</v>
      </c>
      <c r="E7" t="s">
        <v>51</v>
      </c>
      <c r="F7" t="s">
        <v>52</v>
      </c>
      <c r="G7" t="s">
        <v>53</v>
      </c>
      <c r="H7" t="s">
        <v>17</v>
      </c>
      <c r="I7" t="s">
        <v>1761</v>
      </c>
      <c r="J7" t="s">
        <v>54</v>
      </c>
      <c r="L7" t="s">
        <v>55</v>
      </c>
      <c r="M7" t="s">
        <v>1762</v>
      </c>
      <c r="N7" s="1">
        <v>14801</v>
      </c>
      <c r="P7" t="s">
        <v>2347</v>
      </c>
      <c r="Q7" t="b">
        <v>0</v>
      </c>
      <c r="R7" s="1">
        <v>42073</v>
      </c>
      <c r="S7" t="b">
        <v>0</v>
      </c>
      <c r="U7" t="b">
        <v>0</v>
      </c>
      <c r="AB7">
        <v>84</v>
      </c>
      <c r="AC7" t="b">
        <v>0</v>
      </c>
      <c r="AD7" t="b">
        <v>1</v>
      </c>
      <c r="AI7" t="b">
        <v>0</v>
      </c>
      <c r="AJ7" t="b">
        <v>0</v>
      </c>
      <c r="AK7" t="b">
        <v>0</v>
      </c>
      <c r="AL7" t="b">
        <v>1</v>
      </c>
      <c r="AM7" t="b">
        <v>0</v>
      </c>
      <c r="AN7" t="b">
        <v>0</v>
      </c>
      <c r="AO7" t="b">
        <v>0</v>
      </c>
      <c r="AP7" t="b">
        <v>0</v>
      </c>
      <c r="AQ7" t="b">
        <v>0</v>
      </c>
      <c r="AR7" t="b">
        <v>0</v>
      </c>
      <c r="AS7" t="b">
        <v>0</v>
      </c>
      <c r="AT7" t="b">
        <v>0</v>
      </c>
      <c r="AU7" t="b">
        <v>0</v>
      </c>
      <c r="AV7" t="b">
        <v>0</v>
      </c>
      <c r="AW7" t="b">
        <v>0</v>
      </c>
      <c r="AX7" t="b">
        <v>0</v>
      </c>
      <c r="AY7" t="b">
        <v>0</v>
      </c>
      <c r="AZ7" t="b">
        <v>0</v>
      </c>
      <c r="BA7" t="b">
        <v>0</v>
      </c>
      <c r="BB7" t="b">
        <v>0</v>
      </c>
      <c r="BC7" t="b">
        <v>0</v>
      </c>
      <c r="BD7" t="b">
        <v>0</v>
      </c>
      <c r="BE7" t="b">
        <v>0</v>
      </c>
      <c r="BF7" t="b">
        <v>0</v>
      </c>
      <c r="BG7" t="b">
        <v>0</v>
      </c>
      <c r="BH7" t="b">
        <v>0</v>
      </c>
      <c r="BI7" t="b">
        <v>0</v>
      </c>
      <c r="BJ7" t="b">
        <v>0</v>
      </c>
      <c r="BK7" t="b">
        <v>0</v>
      </c>
      <c r="BL7" t="b">
        <v>0</v>
      </c>
      <c r="BM7" t="s">
        <v>3025</v>
      </c>
      <c r="BO7" t="b">
        <v>1</v>
      </c>
    </row>
    <row r="8" spans="1:67">
      <c r="A8" s="6">
        <v>1063</v>
      </c>
      <c r="B8" t="s">
        <v>1763</v>
      </c>
      <c r="C8" t="s">
        <v>50</v>
      </c>
      <c r="D8" t="s">
        <v>1764</v>
      </c>
      <c r="E8" t="s">
        <v>457</v>
      </c>
      <c r="F8" t="s">
        <v>1765</v>
      </c>
      <c r="G8" t="s">
        <v>16</v>
      </c>
      <c r="H8" t="s">
        <v>17</v>
      </c>
      <c r="I8" t="s">
        <v>1752</v>
      </c>
      <c r="J8" t="s">
        <v>1766</v>
      </c>
      <c r="K8" t="s">
        <v>1767</v>
      </c>
      <c r="L8" t="s">
        <v>1768</v>
      </c>
      <c r="M8" t="s">
        <v>1769</v>
      </c>
      <c r="N8" s="1">
        <v>20311</v>
      </c>
      <c r="O8" t="s">
        <v>1770</v>
      </c>
      <c r="Q8" t="b">
        <v>0</v>
      </c>
      <c r="R8" s="1">
        <v>44664</v>
      </c>
      <c r="S8" t="b">
        <v>0</v>
      </c>
      <c r="U8" t="b">
        <v>0</v>
      </c>
      <c r="Y8" s="1">
        <v>44664</v>
      </c>
      <c r="AB8">
        <v>69</v>
      </c>
      <c r="AC8" t="b">
        <v>0</v>
      </c>
      <c r="AD8" t="b">
        <v>1</v>
      </c>
      <c r="AI8" t="b">
        <v>0</v>
      </c>
      <c r="AJ8" t="b">
        <v>0</v>
      </c>
      <c r="AK8" t="b">
        <v>0</v>
      </c>
      <c r="AL8" t="b">
        <v>0</v>
      </c>
      <c r="AM8" t="b">
        <v>0</v>
      </c>
      <c r="AN8" t="b">
        <v>0</v>
      </c>
      <c r="AO8" t="b">
        <v>0</v>
      </c>
      <c r="AP8" t="b">
        <v>0</v>
      </c>
      <c r="AQ8" t="b">
        <v>0</v>
      </c>
      <c r="AR8" t="b">
        <v>0</v>
      </c>
      <c r="AS8" t="b">
        <v>0</v>
      </c>
      <c r="AT8" t="b">
        <v>0</v>
      </c>
      <c r="AU8" t="b">
        <v>0</v>
      </c>
      <c r="AV8" t="b">
        <v>0</v>
      </c>
      <c r="AW8" t="b">
        <v>0</v>
      </c>
      <c r="AX8" t="b">
        <v>0</v>
      </c>
      <c r="AY8" t="b">
        <v>0</v>
      </c>
      <c r="AZ8" t="b">
        <v>0</v>
      </c>
      <c r="BA8" t="b">
        <v>0</v>
      </c>
      <c r="BB8" t="b">
        <v>0</v>
      </c>
      <c r="BC8" t="b">
        <v>0</v>
      </c>
      <c r="BD8" t="b">
        <v>0</v>
      </c>
      <c r="BE8" t="b">
        <v>0</v>
      </c>
      <c r="BF8" t="b">
        <v>0</v>
      </c>
      <c r="BG8" t="b">
        <v>0</v>
      </c>
      <c r="BH8" t="b">
        <v>0</v>
      </c>
      <c r="BI8" t="b">
        <v>0</v>
      </c>
      <c r="BJ8" t="b">
        <v>0</v>
      </c>
      <c r="BK8" t="b">
        <v>0</v>
      </c>
      <c r="BL8" t="b">
        <v>0</v>
      </c>
      <c r="BM8" t="s">
        <v>3026</v>
      </c>
      <c r="BO8" t="b">
        <v>1</v>
      </c>
    </row>
    <row r="9" spans="1:67">
      <c r="A9" s="6">
        <v>41</v>
      </c>
      <c r="B9" t="s">
        <v>57</v>
      </c>
      <c r="C9" t="s">
        <v>58</v>
      </c>
      <c r="D9" t="s">
        <v>1356</v>
      </c>
      <c r="E9" t="s">
        <v>59</v>
      </c>
      <c r="F9" t="s">
        <v>60</v>
      </c>
      <c r="G9" t="s">
        <v>25</v>
      </c>
      <c r="H9" t="s">
        <v>17</v>
      </c>
      <c r="I9" t="s">
        <v>1755</v>
      </c>
      <c r="J9" t="s">
        <v>61</v>
      </c>
      <c r="L9" t="s">
        <v>62</v>
      </c>
      <c r="N9" s="1">
        <v>15356</v>
      </c>
      <c r="P9" t="s">
        <v>2206</v>
      </c>
      <c r="Q9" t="b">
        <v>0</v>
      </c>
      <c r="R9" s="1">
        <v>37622</v>
      </c>
      <c r="S9" t="b">
        <v>0</v>
      </c>
      <c r="U9" t="b">
        <v>0</v>
      </c>
      <c r="AB9">
        <v>82</v>
      </c>
      <c r="AC9" t="b">
        <v>0</v>
      </c>
      <c r="AD9" t="b">
        <v>1</v>
      </c>
      <c r="AI9" t="b">
        <v>0</v>
      </c>
      <c r="AJ9" t="b">
        <v>0</v>
      </c>
      <c r="AK9" t="b">
        <v>0</v>
      </c>
      <c r="AL9" t="b">
        <v>0</v>
      </c>
      <c r="AM9" t="b">
        <v>0</v>
      </c>
      <c r="AN9" t="b">
        <v>0</v>
      </c>
      <c r="AO9" t="b">
        <v>0</v>
      </c>
      <c r="AP9" t="b">
        <v>1</v>
      </c>
      <c r="AQ9" t="b">
        <v>0</v>
      </c>
      <c r="AR9" t="b">
        <v>0</v>
      </c>
      <c r="AS9" t="b">
        <v>0</v>
      </c>
      <c r="AT9" t="b">
        <v>0</v>
      </c>
      <c r="AU9" t="b">
        <v>0</v>
      </c>
      <c r="AV9" t="b">
        <v>0</v>
      </c>
      <c r="AW9" t="b">
        <v>1</v>
      </c>
      <c r="AX9" t="b">
        <v>0</v>
      </c>
      <c r="AY9" t="b">
        <v>0</v>
      </c>
      <c r="AZ9" t="b">
        <v>0</v>
      </c>
      <c r="BA9" t="b">
        <v>0</v>
      </c>
      <c r="BB9" t="b">
        <v>0</v>
      </c>
      <c r="BC9" t="b">
        <v>0</v>
      </c>
      <c r="BD9" t="b">
        <v>0</v>
      </c>
      <c r="BE9" t="b">
        <v>0</v>
      </c>
      <c r="BF9" t="b">
        <v>0</v>
      </c>
      <c r="BG9" t="b">
        <v>0</v>
      </c>
      <c r="BH9" t="b">
        <v>0</v>
      </c>
      <c r="BI9" t="b">
        <v>0</v>
      </c>
      <c r="BJ9" t="b">
        <v>0</v>
      </c>
      <c r="BK9" t="b">
        <v>0</v>
      </c>
      <c r="BL9" t="b">
        <v>0</v>
      </c>
      <c r="BM9" t="s">
        <v>3027</v>
      </c>
      <c r="BO9" t="b">
        <v>1</v>
      </c>
    </row>
    <row r="10" spans="1:67">
      <c r="A10" s="6">
        <v>1057</v>
      </c>
      <c r="B10" t="s">
        <v>1736</v>
      </c>
      <c r="C10" t="s">
        <v>798</v>
      </c>
      <c r="D10" t="s">
        <v>1214</v>
      </c>
      <c r="E10" t="s">
        <v>1385</v>
      </c>
      <c r="F10" t="s">
        <v>1771</v>
      </c>
      <c r="G10" t="s">
        <v>83</v>
      </c>
      <c r="H10" t="s">
        <v>17</v>
      </c>
      <c r="I10" t="s">
        <v>1772</v>
      </c>
      <c r="J10" t="s">
        <v>1773</v>
      </c>
      <c r="K10" t="s">
        <v>1774</v>
      </c>
      <c r="L10" t="s">
        <v>1775</v>
      </c>
      <c r="N10" s="1">
        <v>14445</v>
      </c>
      <c r="Q10" t="b">
        <v>0</v>
      </c>
      <c r="R10" s="1">
        <v>44599</v>
      </c>
      <c r="S10" t="b">
        <v>0</v>
      </c>
      <c r="U10" t="b">
        <v>0</v>
      </c>
      <c r="Y10" s="1">
        <v>44601</v>
      </c>
      <c r="AB10">
        <v>85</v>
      </c>
      <c r="AC10" t="b">
        <v>0</v>
      </c>
      <c r="AD10" t="b">
        <v>1</v>
      </c>
      <c r="AF10" t="s">
        <v>2524</v>
      </c>
      <c r="AI10" t="b">
        <v>0</v>
      </c>
      <c r="AJ10" t="b">
        <v>0</v>
      </c>
      <c r="AK10" t="b">
        <v>0</v>
      </c>
      <c r="AL10" t="b">
        <v>1</v>
      </c>
      <c r="AM10" t="b">
        <v>0</v>
      </c>
      <c r="AN10" t="b">
        <v>0</v>
      </c>
      <c r="AO10" t="b">
        <v>0</v>
      </c>
      <c r="AP10" t="b">
        <v>0</v>
      </c>
      <c r="AQ10" t="b">
        <v>0</v>
      </c>
      <c r="AR10" t="b">
        <v>0</v>
      </c>
      <c r="AS10" t="b">
        <v>0</v>
      </c>
      <c r="AT10" t="b">
        <v>0</v>
      </c>
      <c r="AU10" t="b">
        <v>0</v>
      </c>
      <c r="AV10" t="b">
        <v>0</v>
      </c>
      <c r="AW10" t="b">
        <v>1</v>
      </c>
      <c r="AX10" t="b">
        <v>0</v>
      </c>
      <c r="AY10" t="b">
        <v>0</v>
      </c>
      <c r="AZ10" t="b">
        <v>0</v>
      </c>
      <c r="BA10" t="b">
        <v>0</v>
      </c>
      <c r="BB10" t="b">
        <v>0</v>
      </c>
      <c r="BC10" t="b">
        <v>0</v>
      </c>
      <c r="BD10" t="b">
        <v>0</v>
      </c>
      <c r="BE10" t="b">
        <v>0</v>
      </c>
      <c r="BF10" t="b">
        <v>0</v>
      </c>
      <c r="BG10" t="b">
        <v>0</v>
      </c>
      <c r="BH10" t="b">
        <v>0</v>
      </c>
      <c r="BI10" t="b">
        <v>0</v>
      </c>
      <c r="BJ10" t="b">
        <v>0</v>
      </c>
      <c r="BK10" t="b">
        <v>0</v>
      </c>
      <c r="BL10" t="b">
        <v>0</v>
      </c>
      <c r="BM10" t="s">
        <v>3028</v>
      </c>
      <c r="BO10" t="b">
        <v>1</v>
      </c>
    </row>
    <row r="11" spans="1:67">
      <c r="A11" s="6">
        <v>583</v>
      </c>
      <c r="B11" t="s">
        <v>63</v>
      </c>
      <c r="C11" t="s">
        <v>64</v>
      </c>
      <c r="D11" t="s">
        <v>1239</v>
      </c>
      <c r="E11" t="s">
        <v>77</v>
      </c>
      <c r="F11" t="s">
        <v>66</v>
      </c>
      <c r="G11" t="s">
        <v>67</v>
      </c>
      <c r="H11" t="s">
        <v>17</v>
      </c>
      <c r="I11" t="s">
        <v>1776</v>
      </c>
      <c r="J11" t="s">
        <v>68</v>
      </c>
      <c r="L11" t="s">
        <v>69</v>
      </c>
      <c r="N11" s="1">
        <v>18162</v>
      </c>
      <c r="O11" t="s">
        <v>3029</v>
      </c>
      <c r="Q11" t="b">
        <v>0</v>
      </c>
      <c r="R11" s="1">
        <v>41681</v>
      </c>
      <c r="S11" t="b">
        <v>0</v>
      </c>
      <c r="U11" t="b">
        <v>0</v>
      </c>
      <c r="AB11">
        <v>75</v>
      </c>
      <c r="AC11" t="b">
        <v>0</v>
      </c>
      <c r="AD11" t="b">
        <v>1</v>
      </c>
      <c r="AI11" t="b">
        <v>0</v>
      </c>
      <c r="AJ11" t="b">
        <v>0</v>
      </c>
      <c r="AK11" t="b">
        <v>0</v>
      </c>
      <c r="AL11" t="b">
        <v>0</v>
      </c>
      <c r="AM11" t="b">
        <v>0</v>
      </c>
      <c r="AN11" t="b">
        <v>0</v>
      </c>
      <c r="AO11" t="b">
        <v>0</v>
      </c>
      <c r="AP11" t="b">
        <v>0</v>
      </c>
      <c r="AQ11" t="b">
        <v>0</v>
      </c>
      <c r="AR11" t="b">
        <v>0</v>
      </c>
      <c r="AS11" t="b">
        <v>1</v>
      </c>
      <c r="AT11" t="b">
        <v>0</v>
      </c>
      <c r="AU11" t="b">
        <v>0</v>
      </c>
      <c r="AV11" t="b">
        <v>0</v>
      </c>
      <c r="AW11" t="b">
        <v>0</v>
      </c>
      <c r="AX11" t="b">
        <v>0</v>
      </c>
      <c r="AY11" t="b">
        <v>0</v>
      </c>
      <c r="AZ11" t="b">
        <v>0</v>
      </c>
      <c r="BA11" t="b">
        <v>0</v>
      </c>
      <c r="BB11" t="b">
        <v>0</v>
      </c>
      <c r="BC11" t="b">
        <v>0</v>
      </c>
      <c r="BD11" t="b">
        <v>0</v>
      </c>
      <c r="BE11" t="b">
        <v>1</v>
      </c>
      <c r="BF11" t="b">
        <v>0</v>
      </c>
      <c r="BG11" t="b">
        <v>1</v>
      </c>
      <c r="BH11" t="b">
        <v>0</v>
      </c>
      <c r="BI11" t="b">
        <v>0</v>
      </c>
      <c r="BJ11" t="b">
        <v>0</v>
      </c>
      <c r="BK11" t="b">
        <v>0</v>
      </c>
      <c r="BL11" t="b">
        <v>0</v>
      </c>
      <c r="BM11" t="s">
        <v>3030</v>
      </c>
      <c r="BO11" t="b">
        <v>1</v>
      </c>
    </row>
    <row r="12" spans="1:67">
      <c r="A12" s="6">
        <v>939</v>
      </c>
      <c r="B12" t="s">
        <v>76</v>
      </c>
      <c r="C12" t="s">
        <v>1644</v>
      </c>
      <c r="D12" t="s">
        <v>1082</v>
      </c>
      <c r="E12" t="s">
        <v>77</v>
      </c>
      <c r="F12" t="s">
        <v>78</v>
      </c>
      <c r="G12" t="s">
        <v>16</v>
      </c>
      <c r="H12" t="s">
        <v>17</v>
      </c>
      <c r="I12" t="s">
        <v>1752</v>
      </c>
      <c r="J12" t="s">
        <v>79</v>
      </c>
      <c r="L12" t="s">
        <v>80</v>
      </c>
      <c r="N12" s="1">
        <v>14149</v>
      </c>
      <c r="O12" t="s">
        <v>1249</v>
      </c>
      <c r="Q12" t="b">
        <v>0</v>
      </c>
      <c r="R12" s="1">
        <v>43473</v>
      </c>
      <c r="S12" t="b">
        <v>0</v>
      </c>
      <c r="U12" t="b">
        <v>0</v>
      </c>
      <c r="AB12">
        <v>86</v>
      </c>
      <c r="AC12" t="b">
        <v>0</v>
      </c>
      <c r="AD12" t="b">
        <v>1</v>
      </c>
      <c r="AF12" t="s">
        <v>2525</v>
      </c>
      <c r="AI12" t="b">
        <v>0</v>
      </c>
      <c r="AJ12" t="b">
        <v>0</v>
      </c>
      <c r="AK12" t="b">
        <v>0</v>
      </c>
      <c r="AL12" t="b">
        <v>0</v>
      </c>
      <c r="AM12" t="b">
        <v>0</v>
      </c>
      <c r="AN12" t="b">
        <v>0</v>
      </c>
      <c r="AO12" t="b">
        <v>0</v>
      </c>
      <c r="AP12" t="b">
        <v>0</v>
      </c>
      <c r="AQ12" t="b">
        <v>0</v>
      </c>
      <c r="AR12" t="b">
        <v>0</v>
      </c>
      <c r="AS12" t="b">
        <v>0</v>
      </c>
      <c r="AT12" t="b">
        <v>0</v>
      </c>
      <c r="AU12" t="b">
        <v>1</v>
      </c>
      <c r="AV12" t="b">
        <v>0</v>
      </c>
      <c r="AW12" t="b">
        <v>0</v>
      </c>
      <c r="AX12" t="b">
        <v>0</v>
      </c>
      <c r="AY12" t="b">
        <v>0</v>
      </c>
      <c r="AZ12" t="b">
        <v>0</v>
      </c>
      <c r="BA12" t="b">
        <v>0</v>
      </c>
      <c r="BB12" t="b">
        <v>0</v>
      </c>
      <c r="BC12" t="b">
        <v>0</v>
      </c>
      <c r="BD12" t="b">
        <v>0</v>
      </c>
      <c r="BE12" t="b">
        <v>0</v>
      </c>
      <c r="BF12" t="b">
        <v>0</v>
      </c>
      <c r="BG12" t="b">
        <v>0</v>
      </c>
      <c r="BH12" t="b">
        <v>0</v>
      </c>
      <c r="BI12" t="b">
        <v>0</v>
      </c>
      <c r="BJ12" t="b">
        <v>0</v>
      </c>
      <c r="BK12" t="b">
        <v>0</v>
      </c>
      <c r="BL12" t="b">
        <v>0</v>
      </c>
      <c r="BM12" t="s">
        <v>3031</v>
      </c>
      <c r="BO12" t="b">
        <v>1</v>
      </c>
    </row>
    <row r="13" spans="1:67">
      <c r="A13" s="6">
        <v>489</v>
      </c>
      <c r="B13" t="s">
        <v>84</v>
      </c>
      <c r="C13" t="s">
        <v>756</v>
      </c>
      <c r="D13" t="s">
        <v>1353</v>
      </c>
      <c r="E13" t="s">
        <v>85</v>
      </c>
      <c r="F13" t="s">
        <v>86</v>
      </c>
      <c r="G13" t="s">
        <v>87</v>
      </c>
      <c r="H13" t="s">
        <v>17</v>
      </c>
      <c r="I13" t="s">
        <v>1778</v>
      </c>
      <c r="J13" t="s">
        <v>88</v>
      </c>
      <c r="K13" t="s">
        <v>3032</v>
      </c>
      <c r="L13" t="s">
        <v>89</v>
      </c>
      <c r="N13" s="1">
        <v>15345</v>
      </c>
      <c r="O13" t="s">
        <v>1146</v>
      </c>
      <c r="Q13" t="b">
        <v>0</v>
      </c>
      <c r="R13" s="1">
        <v>40953</v>
      </c>
      <c r="S13" t="b">
        <v>0</v>
      </c>
      <c r="U13" t="b">
        <v>0</v>
      </c>
      <c r="AB13">
        <v>82</v>
      </c>
      <c r="AC13" t="b">
        <v>0</v>
      </c>
      <c r="AD13" t="b">
        <v>1</v>
      </c>
      <c r="AF13" t="s">
        <v>2526</v>
      </c>
      <c r="AI13" t="b">
        <v>0</v>
      </c>
      <c r="AJ13" t="b">
        <v>0</v>
      </c>
      <c r="AK13" t="b">
        <v>0</v>
      </c>
      <c r="AL13" t="b">
        <v>0</v>
      </c>
      <c r="AM13" t="b">
        <v>0</v>
      </c>
      <c r="AN13" t="b">
        <v>1</v>
      </c>
      <c r="AO13" t="b">
        <v>0</v>
      </c>
      <c r="AP13" t="b">
        <v>0</v>
      </c>
      <c r="AQ13" t="b">
        <v>1</v>
      </c>
      <c r="AR13" t="b">
        <v>0</v>
      </c>
      <c r="AS13" t="b">
        <v>0</v>
      </c>
      <c r="AT13" t="b">
        <v>0</v>
      </c>
      <c r="AU13" t="b">
        <v>0</v>
      </c>
      <c r="AV13" t="b">
        <v>0</v>
      </c>
      <c r="AW13" t="b">
        <v>0</v>
      </c>
      <c r="AX13" t="b">
        <v>0</v>
      </c>
      <c r="AY13" t="b">
        <v>0</v>
      </c>
      <c r="AZ13" t="b">
        <v>0</v>
      </c>
      <c r="BA13" t="b">
        <v>0</v>
      </c>
      <c r="BB13" t="b">
        <v>1</v>
      </c>
      <c r="BC13" t="b">
        <v>0</v>
      </c>
      <c r="BD13" t="b">
        <v>0</v>
      </c>
      <c r="BE13" t="b">
        <v>0</v>
      </c>
      <c r="BF13" t="b">
        <v>0</v>
      </c>
      <c r="BG13" t="b">
        <v>1</v>
      </c>
      <c r="BH13" t="b">
        <v>0</v>
      </c>
      <c r="BI13" t="b">
        <v>0</v>
      </c>
      <c r="BJ13" t="b">
        <v>0</v>
      </c>
      <c r="BK13" t="b">
        <v>0</v>
      </c>
      <c r="BL13" t="b">
        <v>0</v>
      </c>
      <c r="BM13" t="s">
        <v>3033</v>
      </c>
      <c r="BO13" t="b">
        <v>1</v>
      </c>
    </row>
    <row r="14" spans="1:67">
      <c r="A14" s="6">
        <v>902</v>
      </c>
      <c r="B14" t="s">
        <v>90</v>
      </c>
      <c r="C14" t="s">
        <v>91</v>
      </c>
      <c r="D14" t="s">
        <v>1268</v>
      </c>
      <c r="E14" t="s">
        <v>92</v>
      </c>
      <c r="F14" t="s">
        <v>93</v>
      </c>
      <c r="G14" t="s">
        <v>81</v>
      </c>
      <c r="H14" t="s">
        <v>17</v>
      </c>
      <c r="I14" t="s">
        <v>1779</v>
      </c>
      <c r="J14" t="s">
        <v>94</v>
      </c>
      <c r="K14" t="s">
        <v>95</v>
      </c>
      <c r="L14" t="s">
        <v>1412</v>
      </c>
      <c r="N14" s="1">
        <v>16141</v>
      </c>
      <c r="Q14" t="b">
        <v>0</v>
      </c>
      <c r="R14" s="1">
        <v>43018</v>
      </c>
      <c r="S14" t="b">
        <v>0</v>
      </c>
      <c r="U14" t="b">
        <v>0</v>
      </c>
      <c r="Y14" s="1">
        <v>44410</v>
      </c>
      <c r="AB14">
        <v>80</v>
      </c>
      <c r="AC14" t="b">
        <v>0</v>
      </c>
      <c r="AD14" t="b">
        <v>1</v>
      </c>
      <c r="AI14" t="b">
        <v>1</v>
      </c>
      <c r="AJ14" t="b">
        <v>0</v>
      </c>
      <c r="AK14" t="b">
        <v>0</v>
      </c>
      <c r="AL14" t="b">
        <v>0</v>
      </c>
      <c r="AM14" t="b">
        <v>0</v>
      </c>
      <c r="AN14" t="b">
        <v>0</v>
      </c>
      <c r="AO14" t="b">
        <v>0</v>
      </c>
      <c r="AP14" t="b">
        <v>0</v>
      </c>
      <c r="AQ14" t="b">
        <v>0</v>
      </c>
      <c r="AR14" t="b">
        <v>1</v>
      </c>
      <c r="AS14" t="b">
        <v>0</v>
      </c>
      <c r="AT14" t="b">
        <v>0</v>
      </c>
      <c r="AU14" t="b">
        <v>0</v>
      </c>
      <c r="AV14" t="b">
        <v>1</v>
      </c>
      <c r="AW14" t="b">
        <v>0</v>
      </c>
      <c r="AX14" t="b">
        <v>0</v>
      </c>
      <c r="AY14" t="b">
        <v>0</v>
      </c>
      <c r="AZ14" t="b">
        <v>0</v>
      </c>
      <c r="BA14" t="b">
        <v>0</v>
      </c>
      <c r="BB14" t="b">
        <v>0</v>
      </c>
      <c r="BC14" t="b">
        <v>0</v>
      </c>
      <c r="BD14" t="b">
        <v>0</v>
      </c>
      <c r="BE14" t="b">
        <v>0</v>
      </c>
      <c r="BF14" t="b">
        <v>0</v>
      </c>
      <c r="BG14" t="b">
        <v>0</v>
      </c>
      <c r="BH14" t="b">
        <v>0</v>
      </c>
      <c r="BI14" t="b">
        <v>0</v>
      </c>
      <c r="BJ14" t="b">
        <v>0</v>
      </c>
      <c r="BK14" t="b">
        <v>0</v>
      </c>
      <c r="BL14" t="b">
        <v>0</v>
      </c>
      <c r="BM14" t="s">
        <v>3034</v>
      </c>
      <c r="BO14" t="b">
        <v>1</v>
      </c>
    </row>
    <row r="15" spans="1:67">
      <c r="A15" s="6">
        <v>415</v>
      </c>
      <c r="B15" t="s">
        <v>97</v>
      </c>
      <c r="C15" t="s">
        <v>98</v>
      </c>
      <c r="D15" t="s">
        <v>1104</v>
      </c>
      <c r="E15" t="s">
        <v>99</v>
      </c>
      <c r="F15" t="s">
        <v>100</v>
      </c>
      <c r="G15" t="s">
        <v>25</v>
      </c>
      <c r="H15" t="s">
        <v>17</v>
      </c>
      <c r="I15" t="s">
        <v>1755</v>
      </c>
      <c r="J15" t="s">
        <v>101</v>
      </c>
      <c r="L15" t="s">
        <v>102</v>
      </c>
      <c r="N15" s="1">
        <v>17943</v>
      </c>
      <c r="O15" t="s">
        <v>1541</v>
      </c>
      <c r="Q15" t="b">
        <v>0</v>
      </c>
      <c r="R15" s="1">
        <v>40057</v>
      </c>
      <c r="S15" t="b">
        <v>0</v>
      </c>
      <c r="U15" t="b">
        <v>0</v>
      </c>
      <c r="AB15">
        <v>75</v>
      </c>
      <c r="AC15" t="b">
        <v>0</v>
      </c>
      <c r="AD15" t="b">
        <v>1</v>
      </c>
      <c r="AI15" t="b">
        <v>0</v>
      </c>
      <c r="AJ15" t="b">
        <v>0</v>
      </c>
      <c r="AK15" t="b">
        <v>0</v>
      </c>
      <c r="AL15" t="b">
        <v>0</v>
      </c>
      <c r="AM15" t="b">
        <v>0</v>
      </c>
      <c r="AN15" t="b">
        <v>0</v>
      </c>
      <c r="AO15" t="b">
        <v>0</v>
      </c>
      <c r="AP15" t="b">
        <v>0</v>
      </c>
      <c r="AQ15" t="b">
        <v>0</v>
      </c>
      <c r="AR15" t="b">
        <v>0</v>
      </c>
      <c r="AS15" t="b">
        <v>0</v>
      </c>
      <c r="AT15" t="b">
        <v>0</v>
      </c>
      <c r="AU15" t="b">
        <v>0</v>
      </c>
      <c r="AV15" t="b">
        <v>0</v>
      </c>
      <c r="AW15" t="b">
        <v>0</v>
      </c>
      <c r="AX15" t="b">
        <v>0</v>
      </c>
      <c r="AY15" t="b">
        <v>0</v>
      </c>
      <c r="AZ15" t="b">
        <v>0</v>
      </c>
      <c r="BA15" t="b">
        <v>0</v>
      </c>
      <c r="BB15" t="b">
        <v>1</v>
      </c>
      <c r="BC15" t="b">
        <v>0</v>
      </c>
      <c r="BD15" t="b">
        <v>0</v>
      </c>
      <c r="BE15" t="b">
        <v>0</v>
      </c>
      <c r="BF15" t="b">
        <v>0</v>
      </c>
      <c r="BG15" t="b">
        <v>0</v>
      </c>
      <c r="BH15" t="b">
        <v>0</v>
      </c>
      <c r="BI15" t="b">
        <v>0</v>
      </c>
      <c r="BJ15" t="b">
        <v>0</v>
      </c>
      <c r="BK15" t="b">
        <v>0</v>
      </c>
      <c r="BL15" t="b">
        <v>0</v>
      </c>
      <c r="BM15" t="s">
        <v>3035</v>
      </c>
      <c r="BO15" t="b">
        <v>1</v>
      </c>
    </row>
    <row r="16" spans="1:67">
      <c r="A16" s="6">
        <v>523</v>
      </c>
      <c r="B16" t="s">
        <v>103</v>
      </c>
      <c r="C16" t="s">
        <v>1632</v>
      </c>
      <c r="D16" t="s">
        <v>1434</v>
      </c>
      <c r="E16" t="s">
        <v>23</v>
      </c>
      <c r="F16" t="s">
        <v>105</v>
      </c>
      <c r="G16" t="s">
        <v>25</v>
      </c>
      <c r="H16" t="s">
        <v>17</v>
      </c>
      <c r="I16" t="s">
        <v>1755</v>
      </c>
      <c r="J16" t="s">
        <v>106</v>
      </c>
      <c r="K16" t="s">
        <v>1435</v>
      </c>
      <c r="L16" t="s">
        <v>2122</v>
      </c>
      <c r="N16" s="1">
        <v>16435</v>
      </c>
      <c r="O16" t="s">
        <v>1383</v>
      </c>
      <c r="Q16" t="b">
        <v>0</v>
      </c>
      <c r="R16" s="1">
        <v>41306</v>
      </c>
      <c r="S16" t="b">
        <v>0</v>
      </c>
      <c r="U16" t="b">
        <v>0</v>
      </c>
      <c r="W16" t="s">
        <v>2555</v>
      </c>
      <c r="Y16" s="1">
        <v>44863</v>
      </c>
      <c r="AB16">
        <v>80</v>
      </c>
      <c r="AC16" t="b">
        <v>0</v>
      </c>
      <c r="AD16" t="b">
        <v>1</v>
      </c>
      <c r="AI16" t="b">
        <v>0</v>
      </c>
      <c r="AJ16" t="b">
        <v>0</v>
      </c>
      <c r="AK16" t="b">
        <v>0</v>
      </c>
      <c r="AL16" t="b">
        <v>0</v>
      </c>
      <c r="AM16" t="b">
        <v>0</v>
      </c>
      <c r="AN16" t="b">
        <v>0</v>
      </c>
      <c r="AO16" t="b">
        <v>1</v>
      </c>
      <c r="AP16" t="b">
        <v>0</v>
      </c>
      <c r="AQ16" t="b">
        <v>1</v>
      </c>
      <c r="AR16" t="b">
        <v>0</v>
      </c>
      <c r="AS16" t="b">
        <v>0</v>
      </c>
      <c r="AT16" t="b">
        <v>0</v>
      </c>
      <c r="AU16" t="b">
        <v>1</v>
      </c>
      <c r="AV16" t="b">
        <v>0</v>
      </c>
      <c r="AW16" t="b">
        <v>0</v>
      </c>
      <c r="AX16" t="b">
        <v>1</v>
      </c>
      <c r="AY16" t="b">
        <v>0</v>
      </c>
      <c r="AZ16" t="b">
        <v>0</v>
      </c>
      <c r="BA16" t="b">
        <v>0</v>
      </c>
      <c r="BB16" t="b">
        <v>0</v>
      </c>
      <c r="BC16" t="b">
        <v>0</v>
      </c>
      <c r="BD16" t="b">
        <v>1</v>
      </c>
      <c r="BE16" t="b">
        <v>0</v>
      </c>
      <c r="BF16" t="b">
        <v>0</v>
      </c>
      <c r="BG16" t="b">
        <v>0</v>
      </c>
      <c r="BH16" t="b">
        <v>0</v>
      </c>
      <c r="BI16" t="b">
        <v>0</v>
      </c>
      <c r="BJ16" t="b">
        <v>0</v>
      </c>
      <c r="BK16" t="b">
        <v>1</v>
      </c>
      <c r="BL16" t="b">
        <v>0</v>
      </c>
      <c r="BM16" t="s">
        <v>3036</v>
      </c>
      <c r="BO16" t="b">
        <v>1</v>
      </c>
    </row>
    <row r="17" spans="1:67">
      <c r="A17" s="6">
        <v>957</v>
      </c>
      <c r="B17" t="s">
        <v>107</v>
      </c>
      <c r="C17" t="s">
        <v>144</v>
      </c>
      <c r="D17" t="s">
        <v>1542</v>
      </c>
      <c r="E17" t="s">
        <v>77</v>
      </c>
      <c r="F17" t="s">
        <v>1781</v>
      </c>
      <c r="G17" t="s">
        <v>25</v>
      </c>
      <c r="H17" t="s">
        <v>17</v>
      </c>
      <c r="I17" t="s">
        <v>1755</v>
      </c>
      <c r="J17" t="s">
        <v>108</v>
      </c>
      <c r="K17" t="s">
        <v>109</v>
      </c>
      <c r="L17" t="s">
        <v>110</v>
      </c>
      <c r="N17" s="1">
        <v>18014</v>
      </c>
      <c r="O17" t="s">
        <v>1543</v>
      </c>
      <c r="Q17" t="b">
        <v>0</v>
      </c>
      <c r="R17" s="1">
        <v>43564</v>
      </c>
      <c r="S17" t="b">
        <v>0</v>
      </c>
      <c r="U17" t="b">
        <v>0</v>
      </c>
      <c r="X17" t="s">
        <v>3037</v>
      </c>
      <c r="AB17">
        <v>75</v>
      </c>
      <c r="AC17" t="b">
        <v>0</v>
      </c>
      <c r="AD17" t="b">
        <v>1</v>
      </c>
      <c r="AF17" t="s">
        <v>2529</v>
      </c>
      <c r="AI17" t="b">
        <v>0</v>
      </c>
      <c r="AJ17" t="b">
        <v>0</v>
      </c>
      <c r="AK17" t="b">
        <v>0</v>
      </c>
      <c r="AL17" t="b">
        <v>0</v>
      </c>
      <c r="AM17" t="b">
        <v>0</v>
      </c>
      <c r="AN17" t="b">
        <v>0</v>
      </c>
      <c r="AO17" t="b">
        <v>0</v>
      </c>
      <c r="AP17" t="b">
        <v>0</v>
      </c>
      <c r="AQ17" t="b">
        <v>0</v>
      </c>
      <c r="AR17" t="b">
        <v>1</v>
      </c>
      <c r="AS17" t="b">
        <v>0</v>
      </c>
      <c r="AT17" t="b">
        <v>0</v>
      </c>
      <c r="AU17" t="b">
        <v>0</v>
      </c>
      <c r="AV17" t="b">
        <v>1</v>
      </c>
      <c r="AW17" t="b">
        <v>0</v>
      </c>
      <c r="AX17" t="b">
        <v>0</v>
      </c>
      <c r="AY17" t="b">
        <v>0</v>
      </c>
      <c r="AZ17" t="b">
        <v>0</v>
      </c>
      <c r="BA17" t="b">
        <v>0</v>
      </c>
      <c r="BB17" t="b">
        <v>0</v>
      </c>
      <c r="BC17" t="b">
        <v>0</v>
      </c>
      <c r="BD17" t="b">
        <v>1</v>
      </c>
      <c r="BE17" t="b">
        <v>0</v>
      </c>
      <c r="BF17" t="b">
        <v>0</v>
      </c>
      <c r="BG17" t="b">
        <v>0</v>
      </c>
      <c r="BH17" t="b">
        <v>0</v>
      </c>
      <c r="BI17" t="b">
        <v>0</v>
      </c>
      <c r="BJ17" t="b">
        <v>0</v>
      </c>
      <c r="BK17" t="b">
        <v>0</v>
      </c>
      <c r="BL17" t="b">
        <v>0</v>
      </c>
      <c r="BM17" t="s">
        <v>3038</v>
      </c>
      <c r="BO17" t="b">
        <v>1</v>
      </c>
    </row>
    <row r="18" spans="1:67">
      <c r="A18" s="6">
        <v>501</v>
      </c>
      <c r="B18" t="s">
        <v>117</v>
      </c>
      <c r="C18" t="s">
        <v>2038</v>
      </c>
      <c r="D18" t="s">
        <v>1214</v>
      </c>
      <c r="E18" t="s">
        <v>118</v>
      </c>
      <c r="F18" t="s">
        <v>119</v>
      </c>
      <c r="G18" t="s">
        <v>120</v>
      </c>
      <c r="H18" t="s">
        <v>17</v>
      </c>
      <c r="I18" t="s">
        <v>1782</v>
      </c>
      <c r="J18" t="s">
        <v>121</v>
      </c>
      <c r="L18" t="s">
        <v>122</v>
      </c>
      <c r="N18" s="1">
        <v>16623</v>
      </c>
      <c r="O18" t="s">
        <v>1448</v>
      </c>
      <c r="Q18" t="b">
        <v>0</v>
      </c>
      <c r="R18" s="1">
        <v>41030</v>
      </c>
      <c r="S18" t="b">
        <v>0</v>
      </c>
      <c r="U18" t="b">
        <v>0</v>
      </c>
      <c r="AB18">
        <v>79</v>
      </c>
      <c r="AC18" t="b">
        <v>0</v>
      </c>
      <c r="AD18" t="b">
        <v>1</v>
      </c>
      <c r="AF18" t="s">
        <v>2526</v>
      </c>
      <c r="AI18" t="b">
        <v>0</v>
      </c>
      <c r="AJ18" t="b">
        <v>0</v>
      </c>
      <c r="AK18" t="b">
        <v>0</v>
      </c>
      <c r="AL18" t="b">
        <v>0</v>
      </c>
      <c r="AM18" t="b">
        <v>0</v>
      </c>
      <c r="AN18" t="b">
        <v>0</v>
      </c>
      <c r="AO18" t="b">
        <v>0</v>
      </c>
      <c r="AP18" t="b">
        <v>0</v>
      </c>
      <c r="AQ18" t="b">
        <v>0</v>
      </c>
      <c r="AR18" t="b">
        <v>0</v>
      </c>
      <c r="AS18" t="b">
        <v>0</v>
      </c>
      <c r="AT18" t="b">
        <v>0</v>
      </c>
      <c r="AU18" t="b">
        <v>0</v>
      </c>
      <c r="AV18" t="b">
        <v>0</v>
      </c>
      <c r="AW18" t="b">
        <v>0</v>
      </c>
      <c r="AX18" t="b">
        <v>0</v>
      </c>
      <c r="AY18" t="b">
        <v>0</v>
      </c>
      <c r="AZ18" t="b">
        <v>0</v>
      </c>
      <c r="BA18" t="b">
        <v>0</v>
      </c>
      <c r="BB18" t="b">
        <v>0</v>
      </c>
      <c r="BC18" t="b">
        <v>0</v>
      </c>
      <c r="BD18" t="b">
        <v>0</v>
      </c>
      <c r="BE18" t="b">
        <v>0</v>
      </c>
      <c r="BF18" t="b">
        <v>0</v>
      </c>
      <c r="BG18" t="b">
        <v>1</v>
      </c>
      <c r="BH18" t="b">
        <v>0</v>
      </c>
      <c r="BI18" t="b">
        <v>0</v>
      </c>
      <c r="BJ18" t="b">
        <v>0</v>
      </c>
      <c r="BK18" t="b">
        <v>0</v>
      </c>
      <c r="BL18" t="b">
        <v>0</v>
      </c>
      <c r="BM18" t="s">
        <v>3039</v>
      </c>
      <c r="BO18" t="b">
        <v>1</v>
      </c>
    </row>
    <row r="19" spans="1:67">
      <c r="A19" s="6">
        <v>775</v>
      </c>
      <c r="B19" t="s">
        <v>123</v>
      </c>
      <c r="C19" t="s">
        <v>144</v>
      </c>
      <c r="D19" t="s">
        <v>1250</v>
      </c>
      <c r="E19" t="s">
        <v>124</v>
      </c>
      <c r="F19" t="s">
        <v>2207</v>
      </c>
      <c r="G19" t="s">
        <v>42</v>
      </c>
      <c r="H19" t="s">
        <v>17</v>
      </c>
      <c r="I19" t="s">
        <v>1758</v>
      </c>
      <c r="J19" t="s">
        <v>125</v>
      </c>
      <c r="K19" t="s">
        <v>126</v>
      </c>
      <c r="L19" t="s">
        <v>127</v>
      </c>
      <c r="N19" s="1">
        <v>20298</v>
      </c>
      <c r="Q19" t="b">
        <v>0</v>
      </c>
      <c r="R19" s="1">
        <v>42409</v>
      </c>
      <c r="S19" t="b">
        <v>0</v>
      </c>
      <c r="U19" t="b">
        <v>0</v>
      </c>
      <c r="W19" t="s">
        <v>2531</v>
      </c>
      <c r="Y19" s="1">
        <v>44561</v>
      </c>
      <c r="AB19">
        <v>69</v>
      </c>
      <c r="AC19" t="b">
        <v>0</v>
      </c>
      <c r="AD19" t="b">
        <v>1</v>
      </c>
      <c r="AF19" t="s">
        <v>2517</v>
      </c>
      <c r="AI19" t="b">
        <v>0</v>
      </c>
      <c r="AJ19" t="b">
        <v>0</v>
      </c>
      <c r="AK19" t="b">
        <v>0</v>
      </c>
      <c r="AL19" t="b">
        <v>0</v>
      </c>
      <c r="AM19" t="b">
        <v>0</v>
      </c>
      <c r="AN19" t="b">
        <v>1</v>
      </c>
      <c r="AO19" t="b">
        <v>1</v>
      </c>
      <c r="AP19" t="b">
        <v>1</v>
      </c>
      <c r="AQ19" t="b">
        <v>1</v>
      </c>
      <c r="AR19" t="b">
        <v>0</v>
      </c>
      <c r="AS19" t="b">
        <v>1</v>
      </c>
      <c r="AT19" t="b">
        <v>0</v>
      </c>
      <c r="AU19" t="b">
        <v>1</v>
      </c>
      <c r="AV19" t="b">
        <v>1</v>
      </c>
      <c r="AW19" t="b">
        <v>1</v>
      </c>
      <c r="AX19" t="b">
        <v>1</v>
      </c>
      <c r="AY19" t="b">
        <v>0</v>
      </c>
      <c r="AZ19" t="b">
        <v>0</v>
      </c>
      <c r="BA19" t="b">
        <v>0</v>
      </c>
      <c r="BB19" t="b">
        <v>0</v>
      </c>
      <c r="BC19" t="b">
        <v>0</v>
      </c>
      <c r="BD19" t="b">
        <v>1</v>
      </c>
      <c r="BE19" t="b">
        <v>1</v>
      </c>
      <c r="BF19" t="b">
        <v>0</v>
      </c>
      <c r="BG19" t="b">
        <v>0</v>
      </c>
      <c r="BH19" t="b">
        <v>0</v>
      </c>
      <c r="BI19" t="b">
        <v>0</v>
      </c>
      <c r="BJ19" t="b">
        <v>0</v>
      </c>
      <c r="BK19" t="b">
        <v>1</v>
      </c>
      <c r="BL19" t="b">
        <v>0</v>
      </c>
      <c r="BM19" t="s">
        <v>3040</v>
      </c>
      <c r="BO19" t="b">
        <v>1</v>
      </c>
    </row>
    <row r="20" spans="1:67">
      <c r="A20" s="6">
        <v>960</v>
      </c>
      <c r="B20" t="s">
        <v>128</v>
      </c>
      <c r="C20" t="s">
        <v>2098</v>
      </c>
      <c r="D20" t="s">
        <v>1434</v>
      </c>
      <c r="E20" t="s">
        <v>129</v>
      </c>
      <c r="F20" t="s">
        <v>1616</v>
      </c>
      <c r="G20" t="s">
        <v>136</v>
      </c>
      <c r="H20" t="s">
        <v>17</v>
      </c>
      <c r="I20" t="s">
        <v>1783</v>
      </c>
      <c r="J20" t="s">
        <v>131</v>
      </c>
      <c r="L20" t="s">
        <v>132</v>
      </c>
      <c r="N20" s="1">
        <v>23362</v>
      </c>
      <c r="O20" t="s">
        <v>1387</v>
      </c>
      <c r="Q20" t="b">
        <v>0</v>
      </c>
      <c r="R20" s="1">
        <v>43599</v>
      </c>
      <c r="S20" t="b">
        <v>0</v>
      </c>
      <c r="U20" t="b">
        <v>0</v>
      </c>
      <c r="X20" t="s">
        <v>2532</v>
      </c>
      <c r="Y20" s="1">
        <v>44160</v>
      </c>
      <c r="AB20">
        <v>61</v>
      </c>
      <c r="AC20" t="b">
        <v>0</v>
      </c>
      <c r="AD20" t="b">
        <v>1</v>
      </c>
      <c r="AF20" t="s">
        <v>2521</v>
      </c>
      <c r="AI20" t="b">
        <v>0</v>
      </c>
      <c r="AJ20" t="b">
        <v>0</v>
      </c>
      <c r="AK20" t="b">
        <v>0</v>
      </c>
      <c r="AL20" t="b">
        <v>0</v>
      </c>
      <c r="AM20" t="b">
        <v>0</v>
      </c>
      <c r="AN20" t="b">
        <v>0</v>
      </c>
      <c r="AO20" t="b">
        <v>0</v>
      </c>
      <c r="AP20" t="b">
        <v>0</v>
      </c>
      <c r="AQ20" t="b">
        <v>0</v>
      </c>
      <c r="AR20" t="b">
        <v>0</v>
      </c>
      <c r="AS20" t="b">
        <v>0</v>
      </c>
      <c r="AT20" t="b">
        <v>0</v>
      </c>
      <c r="AU20" t="b">
        <v>0</v>
      </c>
      <c r="AV20" t="b">
        <v>0</v>
      </c>
      <c r="AW20" t="b">
        <v>0</v>
      </c>
      <c r="AX20" t="b">
        <v>0</v>
      </c>
      <c r="AY20" t="b">
        <v>0</v>
      </c>
      <c r="AZ20" t="b">
        <v>0</v>
      </c>
      <c r="BA20" t="b">
        <v>0</v>
      </c>
      <c r="BB20" t="b">
        <v>0</v>
      </c>
      <c r="BC20" t="b">
        <v>0</v>
      </c>
      <c r="BD20" t="b">
        <v>0</v>
      </c>
      <c r="BE20" t="b">
        <v>0</v>
      </c>
      <c r="BF20" t="b">
        <v>0</v>
      </c>
      <c r="BG20" t="b">
        <v>0</v>
      </c>
      <c r="BH20" t="b">
        <v>0</v>
      </c>
      <c r="BI20" t="b">
        <v>0</v>
      </c>
      <c r="BJ20" t="b">
        <v>0</v>
      </c>
      <c r="BK20" t="b">
        <v>0</v>
      </c>
      <c r="BL20" t="b">
        <v>0</v>
      </c>
      <c r="BM20" t="s">
        <v>3041</v>
      </c>
      <c r="BO20" t="b">
        <v>1</v>
      </c>
    </row>
    <row r="21" spans="1:67">
      <c r="A21" s="6">
        <v>1120</v>
      </c>
      <c r="B21" t="s">
        <v>2735</v>
      </c>
      <c r="C21" t="s">
        <v>861</v>
      </c>
      <c r="D21" t="s">
        <v>1403</v>
      </c>
      <c r="E21" t="s">
        <v>124</v>
      </c>
      <c r="F21" t="s">
        <v>2740</v>
      </c>
      <c r="G21" t="s">
        <v>213</v>
      </c>
      <c r="H21" t="s">
        <v>17</v>
      </c>
      <c r="I21" t="s">
        <v>1804</v>
      </c>
      <c r="J21" t="s">
        <v>2741</v>
      </c>
      <c r="K21" t="s">
        <v>2741</v>
      </c>
      <c r="L21" t="s">
        <v>2742</v>
      </c>
      <c r="M21" t="s">
        <v>2743</v>
      </c>
      <c r="N21" s="1">
        <v>20290</v>
      </c>
      <c r="O21" t="s">
        <v>2744</v>
      </c>
      <c r="Q21" t="b">
        <v>0</v>
      </c>
      <c r="R21" s="1">
        <v>45287</v>
      </c>
      <c r="S21" t="b">
        <v>0</v>
      </c>
      <c r="U21" t="b">
        <v>0</v>
      </c>
      <c r="Y21" s="1">
        <v>45288.36891203704</v>
      </c>
      <c r="AB21">
        <v>69</v>
      </c>
      <c r="AC21" t="b">
        <v>0</v>
      </c>
      <c r="AD21" t="b">
        <v>1</v>
      </c>
      <c r="AI21" t="b">
        <v>0</v>
      </c>
      <c r="AJ21" t="b">
        <v>0</v>
      </c>
      <c r="AK21" t="b">
        <v>0</v>
      </c>
      <c r="AL21" t="b">
        <v>0</v>
      </c>
      <c r="AM21" t="b">
        <v>0</v>
      </c>
      <c r="AN21" t="b">
        <v>0</v>
      </c>
      <c r="AO21" t="b">
        <v>0</v>
      </c>
      <c r="AP21" t="b">
        <v>0</v>
      </c>
      <c r="AQ21" t="b">
        <v>1</v>
      </c>
      <c r="AR21" t="b">
        <v>0</v>
      </c>
      <c r="AS21" t="b">
        <v>1</v>
      </c>
      <c r="AT21" t="b">
        <v>0</v>
      </c>
      <c r="AU21" t="b">
        <v>0</v>
      </c>
      <c r="AV21" t="b">
        <v>0</v>
      </c>
      <c r="AW21" t="b">
        <v>1</v>
      </c>
      <c r="AX21" t="b">
        <v>0</v>
      </c>
      <c r="AY21" t="b">
        <v>0</v>
      </c>
      <c r="AZ21" t="b">
        <v>0</v>
      </c>
      <c r="BA21" t="b">
        <v>0</v>
      </c>
      <c r="BB21" t="b">
        <v>0</v>
      </c>
      <c r="BC21" t="b">
        <v>0</v>
      </c>
      <c r="BD21" t="b">
        <v>0</v>
      </c>
      <c r="BE21" t="b">
        <v>0</v>
      </c>
      <c r="BF21" t="b">
        <v>0</v>
      </c>
      <c r="BG21" t="b">
        <v>0</v>
      </c>
      <c r="BH21" t="b">
        <v>0</v>
      </c>
      <c r="BI21" t="b">
        <v>0</v>
      </c>
      <c r="BJ21" t="b">
        <v>0</v>
      </c>
      <c r="BK21" t="b">
        <v>0</v>
      </c>
      <c r="BL21" t="b">
        <v>0</v>
      </c>
      <c r="BM21" t="s">
        <v>3026</v>
      </c>
      <c r="BO21" t="b">
        <v>1</v>
      </c>
    </row>
    <row r="22" spans="1:67">
      <c r="A22" s="6">
        <v>50</v>
      </c>
      <c r="B22" t="s">
        <v>134</v>
      </c>
      <c r="C22" t="s">
        <v>13</v>
      </c>
      <c r="D22" t="s">
        <v>1104</v>
      </c>
      <c r="E22" t="s">
        <v>51</v>
      </c>
      <c r="F22" t="s">
        <v>135</v>
      </c>
      <c r="G22" t="s">
        <v>136</v>
      </c>
      <c r="H22" t="s">
        <v>17</v>
      </c>
      <c r="I22" t="s">
        <v>1783</v>
      </c>
      <c r="J22" t="s">
        <v>137</v>
      </c>
      <c r="L22" t="s">
        <v>138</v>
      </c>
      <c r="M22" t="s">
        <v>1191</v>
      </c>
      <c r="N22" s="1">
        <v>13486</v>
      </c>
      <c r="Q22" t="b">
        <v>0</v>
      </c>
      <c r="R22" s="1">
        <v>38534</v>
      </c>
      <c r="S22" t="b">
        <v>0</v>
      </c>
      <c r="U22" t="b">
        <v>0</v>
      </c>
      <c r="AB22">
        <v>88</v>
      </c>
      <c r="AC22" t="b">
        <v>0</v>
      </c>
      <c r="AD22" t="b">
        <v>1</v>
      </c>
      <c r="AF22" t="s">
        <v>2517</v>
      </c>
      <c r="AI22" t="b">
        <v>0</v>
      </c>
      <c r="AJ22" t="b">
        <v>0</v>
      </c>
      <c r="AK22" t="b">
        <v>0</v>
      </c>
      <c r="AL22" t="b">
        <v>0</v>
      </c>
      <c r="AM22" t="b">
        <v>0</v>
      </c>
      <c r="AN22" t="b">
        <v>0</v>
      </c>
      <c r="AO22" t="b">
        <v>0</v>
      </c>
      <c r="AP22" t="b">
        <v>0</v>
      </c>
      <c r="AQ22" t="b">
        <v>0</v>
      </c>
      <c r="AR22" t="b">
        <v>1</v>
      </c>
      <c r="AS22" t="b">
        <v>0</v>
      </c>
      <c r="AT22" t="b">
        <v>0</v>
      </c>
      <c r="AU22" t="b">
        <v>0</v>
      </c>
      <c r="AV22" t="b">
        <v>1</v>
      </c>
      <c r="AW22" t="b">
        <v>1</v>
      </c>
      <c r="AX22" t="b">
        <v>0</v>
      </c>
      <c r="AY22" t="b">
        <v>0</v>
      </c>
      <c r="AZ22" t="b">
        <v>0</v>
      </c>
      <c r="BA22" t="b">
        <v>0</v>
      </c>
      <c r="BB22" t="b">
        <v>0</v>
      </c>
      <c r="BC22" t="b">
        <v>0</v>
      </c>
      <c r="BD22" t="b">
        <v>1</v>
      </c>
      <c r="BE22" t="b">
        <v>0</v>
      </c>
      <c r="BF22" t="b">
        <v>0</v>
      </c>
      <c r="BG22" t="b">
        <v>0</v>
      </c>
      <c r="BH22" t="b">
        <v>0</v>
      </c>
      <c r="BI22" t="b">
        <v>0</v>
      </c>
      <c r="BJ22" t="b">
        <v>0</v>
      </c>
      <c r="BK22" t="b">
        <v>0</v>
      </c>
      <c r="BL22" t="b">
        <v>0</v>
      </c>
      <c r="BM22" t="s">
        <v>3042</v>
      </c>
      <c r="BO22" t="b">
        <v>1</v>
      </c>
    </row>
    <row r="23" spans="1:67">
      <c r="A23" s="6">
        <v>51</v>
      </c>
      <c r="B23" t="s">
        <v>139</v>
      </c>
      <c r="C23" t="s">
        <v>140</v>
      </c>
      <c r="D23" t="s">
        <v>1084</v>
      </c>
      <c r="E23" t="s">
        <v>141</v>
      </c>
      <c r="F23" t="s">
        <v>142</v>
      </c>
      <c r="G23" t="s">
        <v>25</v>
      </c>
      <c r="H23" t="s">
        <v>17</v>
      </c>
      <c r="I23" t="s">
        <v>1755</v>
      </c>
      <c r="J23" t="s">
        <v>143</v>
      </c>
      <c r="L23" t="s">
        <v>1784</v>
      </c>
      <c r="N23" s="1">
        <v>12759</v>
      </c>
      <c r="Q23" t="b">
        <v>0</v>
      </c>
      <c r="R23" s="1">
        <v>35551</v>
      </c>
      <c r="S23" t="b">
        <v>0</v>
      </c>
      <c r="U23" t="b">
        <v>0</v>
      </c>
      <c r="Y23" s="1">
        <v>44277</v>
      </c>
      <c r="AA23" t="s">
        <v>2533</v>
      </c>
      <c r="AB23">
        <v>90</v>
      </c>
      <c r="AC23" t="b">
        <v>0</v>
      </c>
      <c r="AD23" t="b">
        <v>1</v>
      </c>
      <c r="AI23" t="b">
        <v>0</v>
      </c>
      <c r="AJ23" t="b">
        <v>0</v>
      </c>
      <c r="AK23" t="b">
        <v>0</v>
      </c>
      <c r="AL23" t="b">
        <v>0</v>
      </c>
      <c r="AM23" t="b">
        <v>0</v>
      </c>
      <c r="AN23" t="b">
        <v>0</v>
      </c>
      <c r="AO23" t="b">
        <v>0</v>
      </c>
      <c r="AP23" t="b">
        <v>0</v>
      </c>
      <c r="AQ23" t="b">
        <v>0</v>
      </c>
      <c r="AR23" t="b">
        <v>1</v>
      </c>
      <c r="AS23" t="b">
        <v>0</v>
      </c>
      <c r="AT23" t="b">
        <v>0</v>
      </c>
      <c r="AU23" t="b">
        <v>1</v>
      </c>
      <c r="AV23" t="b">
        <v>0</v>
      </c>
      <c r="AW23" t="b">
        <v>0</v>
      </c>
      <c r="AX23" t="b">
        <v>0</v>
      </c>
      <c r="AY23" t="b">
        <v>0</v>
      </c>
      <c r="AZ23" t="b">
        <v>0</v>
      </c>
      <c r="BA23" t="b">
        <v>0</v>
      </c>
      <c r="BB23" t="b">
        <v>0</v>
      </c>
      <c r="BC23" t="b">
        <v>0</v>
      </c>
      <c r="BD23" t="b">
        <v>0</v>
      </c>
      <c r="BE23" t="b">
        <v>1</v>
      </c>
      <c r="BF23" t="b">
        <v>1</v>
      </c>
      <c r="BG23" t="b">
        <v>0</v>
      </c>
      <c r="BH23" t="b">
        <v>0</v>
      </c>
      <c r="BI23" t="b">
        <v>0</v>
      </c>
      <c r="BJ23" t="b">
        <v>0</v>
      </c>
      <c r="BK23" t="b">
        <v>0</v>
      </c>
      <c r="BL23" t="b">
        <v>0</v>
      </c>
      <c r="BM23" t="s">
        <v>3043</v>
      </c>
      <c r="BO23" t="b">
        <v>1</v>
      </c>
    </row>
    <row r="24" spans="1:67">
      <c r="A24" s="6">
        <v>1046</v>
      </c>
      <c r="B24" t="s">
        <v>1678</v>
      </c>
      <c r="C24" t="s">
        <v>144</v>
      </c>
      <c r="D24" t="s">
        <v>1240</v>
      </c>
      <c r="E24" t="s">
        <v>640</v>
      </c>
      <c r="F24" t="s">
        <v>1786</v>
      </c>
      <c r="G24" t="s">
        <v>777</v>
      </c>
      <c r="H24" t="s">
        <v>17</v>
      </c>
      <c r="I24" t="s">
        <v>1787</v>
      </c>
      <c r="J24" t="s">
        <v>1679</v>
      </c>
      <c r="K24" t="s">
        <v>1679</v>
      </c>
      <c r="L24" t="s">
        <v>1680</v>
      </c>
      <c r="N24" s="1">
        <v>18460</v>
      </c>
      <c r="Q24" t="b">
        <v>0</v>
      </c>
      <c r="R24" s="1">
        <v>43872</v>
      </c>
      <c r="S24" t="b">
        <v>0</v>
      </c>
      <c r="U24" t="b">
        <v>0</v>
      </c>
      <c r="Y24" s="1">
        <v>44649</v>
      </c>
      <c r="AB24">
        <v>74</v>
      </c>
      <c r="AC24" t="b">
        <v>0</v>
      </c>
      <c r="AD24" t="b">
        <v>1</v>
      </c>
      <c r="AI24" t="b">
        <v>0</v>
      </c>
      <c r="AJ24" t="b">
        <v>0</v>
      </c>
      <c r="AK24" t="b">
        <v>0</v>
      </c>
      <c r="AL24" t="b">
        <v>0</v>
      </c>
      <c r="AM24" t="b">
        <v>0</v>
      </c>
      <c r="AN24" t="b">
        <v>0</v>
      </c>
      <c r="AO24" t="b">
        <v>0</v>
      </c>
      <c r="AP24" t="b">
        <v>1</v>
      </c>
      <c r="AQ24" t="b">
        <v>0</v>
      </c>
      <c r="AR24" t="b">
        <v>0</v>
      </c>
      <c r="AS24" t="b">
        <v>0</v>
      </c>
      <c r="AT24" t="b">
        <v>0</v>
      </c>
      <c r="AU24" t="b">
        <v>0</v>
      </c>
      <c r="AV24" t="b">
        <v>1</v>
      </c>
      <c r="AW24" t="b">
        <v>0</v>
      </c>
      <c r="AX24" t="b">
        <v>0</v>
      </c>
      <c r="AY24" t="b">
        <v>0</v>
      </c>
      <c r="AZ24" t="b">
        <v>0</v>
      </c>
      <c r="BA24" t="b">
        <v>0</v>
      </c>
      <c r="BB24" t="b">
        <v>0</v>
      </c>
      <c r="BC24" t="b">
        <v>0</v>
      </c>
      <c r="BD24" t="b">
        <v>0</v>
      </c>
      <c r="BE24" t="b">
        <v>0</v>
      </c>
      <c r="BF24" t="b">
        <v>0</v>
      </c>
      <c r="BG24" t="b">
        <v>0</v>
      </c>
      <c r="BH24" t="b">
        <v>0</v>
      </c>
      <c r="BI24" t="b">
        <v>0</v>
      </c>
      <c r="BJ24" t="b">
        <v>0</v>
      </c>
      <c r="BK24" t="b">
        <v>0</v>
      </c>
      <c r="BL24" t="b">
        <v>0</v>
      </c>
      <c r="BM24" t="s">
        <v>3044</v>
      </c>
      <c r="BO24" t="b">
        <v>1</v>
      </c>
    </row>
    <row r="25" spans="1:67">
      <c r="A25" s="6">
        <v>62</v>
      </c>
      <c r="B25" t="s">
        <v>145</v>
      </c>
      <c r="C25" t="s">
        <v>146</v>
      </c>
      <c r="D25" t="s">
        <v>1137</v>
      </c>
      <c r="E25" t="s">
        <v>147</v>
      </c>
      <c r="F25" t="s">
        <v>148</v>
      </c>
      <c r="G25" t="s">
        <v>149</v>
      </c>
      <c r="H25" t="s">
        <v>17</v>
      </c>
      <c r="I25" t="s">
        <v>1759</v>
      </c>
      <c r="J25" t="s">
        <v>150</v>
      </c>
      <c r="K25" t="s">
        <v>1138</v>
      </c>
      <c r="L25" t="s">
        <v>151</v>
      </c>
      <c r="M25" t="s">
        <v>1139</v>
      </c>
      <c r="N25" s="1">
        <v>12288</v>
      </c>
      <c r="Q25" t="b">
        <v>0</v>
      </c>
      <c r="R25" s="1">
        <v>39417</v>
      </c>
      <c r="S25" t="b">
        <v>0</v>
      </c>
      <c r="U25" t="b">
        <v>0</v>
      </c>
      <c r="Y25" s="1">
        <v>44160</v>
      </c>
      <c r="AB25">
        <v>91</v>
      </c>
      <c r="AC25" t="b">
        <v>0</v>
      </c>
      <c r="AD25" t="b">
        <v>1</v>
      </c>
      <c r="AI25" t="b">
        <v>0</v>
      </c>
      <c r="AJ25" t="b">
        <v>0</v>
      </c>
      <c r="AK25" t="b">
        <v>0</v>
      </c>
      <c r="AL25" t="b">
        <v>0</v>
      </c>
      <c r="AM25" t="b">
        <v>0</v>
      </c>
      <c r="AN25" t="b">
        <v>0</v>
      </c>
      <c r="AO25" t="b">
        <v>0</v>
      </c>
      <c r="AP25" t="b">
        <v>1</v>
      </c>
      <c r="AQ25" t="b">
        <v>1</v>
      </c>
      <c r="AR25" t="b">
        <v>0</v>
      </c>
      <c r="AS25" t="b">
        <v>0</v>
      </c>
      <c r="AT25" t="b">
        <v>0</v>
      </c>
      <c r="AU25" t="b">
        <v>1</v>
      </c>
      <c r="AV25" t="b">
        <v>0</v>
      </c>
      <c r="AW25" t="b">
        <v>1</v>
      </c>
      <c r="AX25" t="b">
        <v>0</v>
      </c>
      <c r="AY25" t="b">
        <v>0</v>
      </c>
      <c r="AZ25" t="b">
        <v>1</v>
      </c>
      <c r="BA25" t="b">
        <v>0</v>
      </c>
      <c r="BB25" t="b">
        <v>0</v>
      </c>
      <c r="BC25" t="b">
        <v>0</v>
      </c>
      <c r="BD25" t="b">
        <v>1</v>
      </c>
      <c r="BE25" t="b">
        <v>0</v>
      </c>
      <c r="BF25" t="b">
        <v>0</v>
      </c>
      <c r="BG25" t="b">
        <v>0</v>
      </c>
      <c r="BH25" t="b">
        <v>0</v>
      </c>
      <c r="BI25" t="b">
        <v>0</v>
      </c>
      <c r="BJ25" t="b">
        <v>0</v>
      </c>
      <c r="BK25" t="b">
        <v>0</v>
      </c>
      <c r="BL25" t="b">
        <v>0</v>
      </c>
      <c r="BM25" t="s">
        <v>3045</v>
      </c>
      <c r="BO25" t="b">
        <v>1</v>
      </c>
    </row>
    <row r="26" spans="1:67">
      <c r="A26" s="6">
        <v>956</v>
      </c>
      <c r="B26" t="s">
        <v>152</v>
      </c>
      <c r="C26" t="s">
        <v>56</v>
      </c>
      <c r="D26" t="s">
        <v>1144</v>
      </c>
      <c r="E26" t="s">
        <v>153</v>
      </c>
      <c r="F26" t="s">
        <v>154</v>
      </c>
      <c r="G26" t="s">
        <v>155</v>
      </c>
      <c r="H26" t="s">
        <v>17</v>
      </c>
      <c r="I26" t="s">
        <v>1788</v>
      </c>
      <c r="J26" t="s">
        <v>156</v>
      </c>
      <c r="K26" t="s">
        <v>157</v>
      </c>
      <c r="L26" t="s">
        <v>158</v>
      </c>
      <c r="M26" t="s">
        <v>1321</v>
      </c>
      <c r="N26" s="1">
        <v>15057</v>
      </c>
      <c r="O26" t="s">
        <v>1322</v>
      </c>
      <c r="Q26" t="b">
        <v>0</v>
      </c>
      <c r="R26" s="1">
        <v>43564</v>
      </c>
      <c r="S26" t="b">
        <v>0</v>
      </c>
      <c r="U26" t="b">
        <v>0</v>
      </c>
      <c r="Y26" s="1">
        <v>44160</v>
      </c>
      <c r="AB26">
        <v>83</v>
      </c>
      <c r="AC26" t="b">
        <v>0</v>
      </c>
      <c r="AD26" t="b">
        <v>1</v>
      </c>
      <c r="AF26" t="s">
        <v>2525</v>
      </c>
      <c r="AI26" t="b">
        <v>0</v>
      </c>
      <c r="AJ26" t="b">
        <v>0</v>
      </c>
      <c r="AK26" t="b">
        <v>0</v>
      </c>
      <c r="AL26" t="b">
        <v>0</v>
      </c>
      <c r="AM26" t="b">
        <v>0</v>
      </c>
      <c r="AN26" t="b">
        <v>0</v>
      </c>
      <c r="AO26" t="b">
        <v>0</v>
      </c>
      <c r="AP26" t="b">
        <v>0</v>
      </c>
      <c r="AQ26" t="b">
        <v>0</v>
      </c>
      <c r="AR26" t="b">
        <v>0</v>
      </c>
      <c r="AS26" t="b">
        <v>0</v>
      </c>
      <c r="AT26" t="b">
        <v>0</v>
      </c>
      <c r="AU26" t="b">
        <v>1</v>
      </c>
      <c r="AV26" t="b">
        <v>0</v>
      </c>
      <c r="AW26" t="b">
        <v>1</v>
      </c>
      <c r="AX26" t="b">
        <v>0</v>
      </c>
      <c r="AY26" t="b">
        <v>0</v>
      </c>
      <c r="AZ26" t="b">
        <v>0</v>
      </c>
      <c r="BA26" t="b">
        <v>0</v>
      </c>
      <c r="BB26" t="b">
        <v>0</v>
      </c>
      <c r="BC26" t="b">
        <v>0</v>
      </c>
      <c r="BD26" t="b">
        <v>0</v>
      </c>
      <c r="BE26" t="b">
        <v>0</v>
      </c>
      <c r="BF26" t="b">
        <v>0</v>
      </c>
      <c r="BG26" t="b">
        <v>0</v>
      </c>
      <c r="BH26" t="b">
        <v>0</v>
      </c>
      <c r="BI26" t="b">
        <v>0</v>
      </c>
      <c r="BJ26" t="b">
        <v>0</v>
      </c>
      <c r="BK26" t="b">
        <v>0</v>
      </c>
      <c r="BL26" t="b">
        <v>0</v>
      </c>
      <c r="BM26" t="s">
        <v>3046</v>
      </c>
      <c r="BO26" t="b">
        <v>1</v>
      </c>
    </row>
    <row r="27" spans="1:67">
      <c r="A27" s="6">
        <v>1126</v>
      </c>
      <c r="B27" t="s">
        <v>2998</v>
      </c>
      <c r="C27" t="s">
        <v>533</v>
      </c>
      <c r="D27" t="s">
        <v>1601</v>
      </c>
      <c r="E27" t="s">
        <v>231</v>
      </c>
      <c r="F27" t="s">
        <v>3047</v>
      </c>
      <c r="G27" t="s">
        <v>2723</v>
      </c>
      <c r="H27" t="s">
        <v>17</v>
      </c>
      <c r="I27" t="s">
        <v>2724</v>
      </c>
      <c r="K27" t="s">
        <v>3048</v>
      </c>
      <c r="L27" t="s">
        <v>3049</v>
      </c>
      <c r="N27" s="1">
        <v>14304</v>
      </c>
      <c r="O27" t="s">
        <v>3050</v>
      </c>
      <c r="Q27" t="b">
        <v>0</v>
      </c>
      <c r="R27" s="1">
        <v>45403</v>
      </c>
      <c r="S27" t="b">
        <v>0</v>
      </c>
      <c r="U27" t="b">
        <v>0</v>
      </c>
      <c r="Y27" s="1">
        <v>45407.268229166664</v>
      </c>
      <c r="AB27">
        <v>85</v>
      </c>
      <c r="AC27" t="b">
        <v>0</v>
      </c>
      <c r="AD27" t="b">
        <v>0</v>
      </c>
      <c r="AF27" t="s">
        <v>2570</v>
      </c>
      <c r="AI27" t="b">
        <v>0</v>
      </c>
      <c r="AJ27" t="b">
        <v>1</v>
      </c>
      <c r="AK27" t="b">
        <v>0</v>
      </c>
      <c r="AL27" t="b">
        <v>0</v>
      </c>
      <c r="AM27" t="b">
        <v>0</v>
      </c>
      <c r="AN27" t="b">
        <v>0</v>
      </c>
      <c r="AO27" t="b">
        <v>0</v>
      </c>
      <c r="AP27" t="b">
        <v>0</v>
      </c>
      <c r="AQ27" t="b">
        <v>0</v>
      </c>
      <c r="AR27" t="b">
        <v>0</v>
      </c>
      <c r="AS27" t="b">
        <v>0</v>
      </c>
      <c r="AT27" t="b">
        <v>0</v>
      </c>
      <c r="AU27" t="b">
        <v>1</v>
      </c>
      <c r="AV27" t="b">
        <v>0</v>
      </c>
      <c r="AW27" t="b">
        <v>0</v>
      </c>
      <c r="AX27" t="b">
        <v>0</v>
      </c>
      <c r="AY27" t="b">
        <v>0</v>
      </c>
      <c r="AZ27" t="b">
        <v>0</v>
      </c>
      <c r="BA27" t="b">
        <v>0</v>
      </c>
      <c r="BB27" t="b">
        <v>0</v>
      </c>
      <c r="BC27" t="b">
        <v>0</v>
      </c>
      <c r="BD27" t="b">
        <v>0</v>
      </c>
      <c r="BE27" t="b">
        <v>1</v>
      </c>
      <c r="BF27" t="b">
        <v>0</v>
      </c>
      <c r="BG27" t="b">
        <v>0</v>
      </c>
      <c r="BH27" t="b">
        <v>0</v>
      </c>
      <c r="BI27" t="b">
        <v>0</v>
      </c>
      <c r="BJ27" t="b">
        <v>0</v>
      </c>
      <c r="BK27" t="b">
        <v>0</v>
      </c>
      <c r="BL27" t="b">
        <v>0</v>
      </c>
      <c r="BM27" t="s">
        <v>3026</v>
      </c>
      <c r="BO27" t="b">
        <v>1</v>
      </c>
    </row>
    <row r="28" spans="1:67">
      <c r="A28" s="6">
        <v>66</v>
      </c>
      <c r="B28" t="s">
        <v>160</v>
      </c>
      <c r="C28" t="s">
        <v>56</v>
      </c>
      <c r="D28" t="s">
        <v>1107</v>
      </c>
      <c r="E28" t="s">
        <v>51</v>
      </c>
      <c r="F28" t="s">
        <v>162</v>
      </c>
      <c r="G28" t="s">
        <v>25</v>
      </c>
      <c r="H28" t="s">
        <v>17</v>
      </c>
      <c r="I28" t="s">
        <v>1755</v>
      </c>
      <c r="N28" s="1">
        <v>11365</v>
      </c>
      <c r="P28" t="s">
        <v>1789</v>
      </c>
      <c r="Q28" t="b">
        <v>0</v>
      </c>
      <c r="R28" s="1">
        <v>36557</v>
      </c>
      <c r="S28" t="b">
        <v>0</v>
      </c>
      <c r="U28" t="b">
        <v>0</v>
      </c>
      <c r="AB28">
        <v>93</v>
      </c>
      <c r="AC28" t="b">
        <v>0</v>
      </c>
      <c r="AD28" t="b">
        <v>0</v>
      </c>
      <c r="AF28" t="s">
        <v>2534</v>
      </c>
      <c r="AI28" t="b">
        <v>0</v>
      </c>
      <c r="AJ28" t="b">
        <v>0</v>
      </c>
      <c r="AK28" t="b">
        <v>0</v>
      </c>
      <c r="AL28" t="b">
        <v>0</v>
      </c>
      <c r="AM28" t="b">
        <v>0</v>
      </c>
      <c r="AN28" t="b">
        <v>0</v>
      </c>
      <c r="AO28" t="b">
        <v>0</v>
      </c>
      <c r="AP28" t="b">
        <v>0</v>
      </c>
      <c r="AQ28" t="b">
        <v>0</v>
      </c>
      <c r="AR28" t="b">
        <v>0</v>
      </c>
      <c r="AS28" t="b">
        <v>0</v>
      </c>
      <c r="AT28" t="b">
        <v>0</v>
      </c>
      <c r="AU28" t="b">
        <v>0</v>
      </c>
      <c r="AV28" t="b">
        <v>0</v>
      </c>
      <c r="AW28" t="b">
        <v>0</v>
      </c>
      <c r="AX28" t="b">
        <v>0</v>
      </c>
      <c r="AY28" t="b">
        <v>0</v>
      </c>
      <c r="AZ28" t="b">
        <v>0</v>
      </c>
      <c r="BA28" t="b">
        <v>0</v>
      </c>
      <c r="BB28" t="b">
        <v>0</v>
      </c>
      <c r="BC28" t="b">
        <v>0</v>
      </c>
      <c r="BD28" t="b">
        <v>0</v>
      </c>
      <c r="BE28" t="b">
        <v>0</v>
      </c>
      <c r="BF28" t="b">
        <v>0</v>
      </c>
      <c r="BG28" t="b">
        <v>0</v>
      </c>
      <c r="BH28" t="b">
        <v>0</v>
      </c>
      <c r="BI28" t="b">
        <v>0</v>
      </c>
      <c r="BJ28" t="b">
        <v>0</v>
      </c>
      <c r="BK28" t="b">
        <v>0</v>
      </c>
      <c r="BL28" t="b">
        <v>0</v>
      </c>
      <c r="BM28" t="s">
        <v>3026</v>
      </c>
      <c r="BO28" t="b">
        <v>1</v>
      </c>
    </row>
    <row r="29" spans="1:67">
      <c r="A29" s="6">
        <v>1110</v>
      </c>
      <c r="B29" t="s">
        <v>2410</v>
      </c>
      <c r="C29" t="s">
        <v>202</v>
      </c>
      <c r="D29" t="s">
        <v>1211</v>
      </c>
      <c r="E29" t="s">
        <v>153</v>
      </c>
      <c r="F29" t="s">
        <v>2536</v>
      </c>
      <c r="G29" t="s">
        <v>583</v>
      </c>
      <c r="H29" t="s">
        <v>17</v>
      </c>
      <c r="I29" t="s">
        <v>1895</v>
      </c>
      <c r="J29" t="s">
        <v>2413</v>
      </c>
      <c r="K29" t="s">
        <v>2413</v>
      </c>
      <c r="L29" t="s">
        <v>2537</v>
      </c>
      <c r="M29" t="s">
        <v>2538</v>
      </c>
      <c r="N29" s="1">
        <v>20323</v>
      </c>
      <c r="O29" t="s">
        <v>2160</v>
      </c>
      <c r="Q29" t="b">
        <v>0</v>
      </c>
      <c r="R29" s="1">
        <v>45215</v>
      </c>
      <c r="S29" t="b">
        <v>0</v>
      </c>
      <c r="U29" t="b">
        <v>0</v>
      </c>
      <c r="Y29" s="1">
        <v>45219.668275462966</v>
      </c>
      <c r="AB29">
        <v>69</v>
      </c>
      <c r="AC29" t="b">
        <v>0</v>
      </c>
      <c r="AD29" t="b">
        <v>1</v>
      </c>
      <c r="AF29" t="s">
        <v>2258</v>
      </c>
      <c r="AI29" t="b">
        <v>0</v>
      </c>
      <c r="AJ29" t="b">
        <v>0</v>
      </c>
      <c r="AK29" t="b">
        <v>0</v>
      </c>
      <c r="AL29" t="b">
        <v>0</v>
      </c>
      <c r="AM29" t="b">
        <v>0</v>
      </c>
      <c r="AN29" t="b">
        <v>1</v>
      </c>
      <c r="AO29" t="b">
        <v>0</v>
      </c>
      <c r="AP29" t="b">
        <v>0</v>
      </c>
      <c r="AQ29" t="b">
        <v>0</v>
      </c>
      <c r="AR29" t="b">
        <v>0</v>
      </c>
      <c r="AS29" t="b">
        <v>0</v>
      </c>
      <c r="AT29" t="b">
        <v>0</v>
      </c>
      <c r="AU29" t="b">
        <v>0</v>
      </c>
      <c r="AV29" t="b">
        <v>1</v>
      </c>
      <c r="AW29" t="b">
        <v>0</v>
      </c>
      <c r="AX29" t="b">
        <v>0</v>
      </c>
      <c r="AY29" t="b">
        <v>0</v>
      </c>
      <c r="AZ29" t="b">
        <v>0</v>
      </c>
      <c r="BA29" t="b">
        <v>0</v>
      </c>
      <c r="BB29" t="b">
        <v>0</v>
      </c>
      <c r="BC29" t="b">
        <v>0</v>
      </c>
      <c r="BD29" t="b">
        <v>0</v>
      </c>
      <c r="BE29" t="b">
        <v>0</v>
      </c>
      <c r="BF29" t="b">
        <v>0</v>
      </c>
      <c r="BG29" t="b">
        <v>0</v>
      </c>
      <c r="BH29" t="b">
        <v>0</v>
      </c>
      <c r="BI29" t="b">
        <v>0</v>
      </c>
      <c r="BJ29" t="b">
        <v>0</v>
      </c>
      <c r="BK29" t="b">
        <v>0</v>
      </c>
      <c r="BL29" t="b">
        <v>0</v>
      </c>
      <c r="BM29" t="s">
        <v>3026</v>
      </c>
      <c r="BO29" t="b">
        <v>1</v>
      </c>
    </row>
    <row r="30" spans="1:67">
      <c r="A30" s="6">
        <v>562</v>
      </c>
      <c r="B30" t="s">
        <v>167</v>
      </c>
      <c r="C30" t="s">
        <v>2108</v>
      </c>
      <c r="D30" t="s">
        <v>1105</v>
      </c>
      <c r="E30" t="s">
        <v>168</v>
      </c>
      <c r="F30" t="s">
        <v>169</v>
      </c>
      <c r="G30" t="s">
        <v>32</v>
      </c>
      <c r="H30" t="s">
        <v>17</v>
      </c>
      <c r="I30" t="s">
        <v>1756</v>
      </c>
      <c r="J30" t="s">
        <v>170</v>
      </c>
      <c r="K30" t="s">
        <v>1349</v>
      </c>
      <c r="L30" t="s">
        <v>171</v>
      </c>
      <c r="M30" t="s">
        <v>1790</v>
      </c>
      <c r="N30" s="1">
        <v>15260</v>
      </c>
      <c r="O30" t="s">
        <v>1350</v>
      </c>
      <c r="Q30" t="b">
        <v>0</v>
      </c>
      <c r="R30" s="1">
        <v>41560</v>
      </c>
      <c r="S30" t="b">
        <v>0</v>
      </c>
      <c r="U30" t="b">
        <v>0</v>
      </c>
      <c r="Y30" s="1">
        <v>44160</v>
      </c>
      <c r="AB30">
        <v>83</v>
      </c>
      <c r="AC30" t="b">
        <v>0</v>
      </c>
      <c r="AD30" t="b">
        <v>1</v>
      </c>
      <c r="AF30" t="s">
        <v>2534</v>
      </c>
      <c r="AI30" t="b">
        <v>0</v>
      </c>
      <c r="AJ30" t="b">
        <v>0</v>
      </c>
      <c r="AK30" t="b">
        <v>0</v>
      </c>
      <c r="AL30" t="b">
        <v>0</v>
      </c>
      <c r="AM30" t="b">
        <v>0</v>
      </c>
      <c r="AN30" t="b">
        <v>0</v>
      </c>
      <c r="AO30" t="b">
        <v>0</v>
      </c>
      <c r="AP30" t="b">
        <v>0</v>
      </c>
      <c r="AQ30" t="b">
        <v>0</v>
      </c>
      <c r="AR30" t="b">
        <v>0</v>
      </c>
      <c r="AS30" t="b">
        <v>0</v>
      </c>
      <c r="AT30" t="b">
        <v>0</v>
      </c>
      <c r="AU30" t="b">
        <v>0</v>
      </c>
      <c r="AV30" t="b">
        <v>0</v>
      </c>
      <c r="AW30" t="b">
        <v>0</v>
      </c>
      <c r="AX30" t="b">
        <v>0</v>
      </c>
      <c r="AY30" t="b">
        <v>0</v>
      </c>
      <c r="AZ30" t="b">
        <v>0</v>
      </c>
      <c r="BA30" t="b">
        <v>0</v>
      </c>
      <c r="BB30" t="b">
        <v>0</v>
      </c>
      <c r="BC30" t="b">
        <v>0</v>
      </c>
      <c r="BD30" t="b">
        <v>0</v>
      </c>
      <c r="BE30" t="b">
        <v>0</v>
      </c>
      <c r="BF30" t="b">
        <v>0</v>
      </c>
      <c r="BG30" t="b">
        <v>0</v>
      </c>
      <c r="BH30" t="b">
        <v>0</v>
      </c>
      <c r="BI30" t="b">
        <v>0</v>
      </c>
      <c r="BJ30" t="b">
        <v>0</v>
      </c>
      <c r="BK30" t="b">
        <v>0</v>
      </c>
      <c r="BL30" t="b">
        <v>0</v>
      </c>
      <c r="BM30" t="s">
        <v>3051</v>
      </c>
      <c r="BO30" t="b">
        <v>1</v>
      </c>
    </row>
    <row r="31" spans="1:67">
      <c r="A31" s="6">
        <v>68</v>
      </c>
      <c r="B31" t="s">
        <v>167</v>
      </c>
      <c r="C31" t="s">
        <v>172</v>
      </c>
      <c r="D31" t="s">
        <v>1153</v>
      </c>
      <c r="E31" t="s">
        <v>153</v>
      </c>
      <c r="F31" t="s">
        <v>173</v>
      </c>
      <c r="G31" t="s">
        <v>120</v>
      </c>
      <c r="H31" t="s">
        <v>17</v>
      </c>
      <c r="I31" t="s">
        <v>1782</v>
      </c>
      <c r="J31" t="s">
        <v>174</v>
      </c>
      <c r="L31" t="s">
        <v>175</v>
      </c>
      <c r="N31" s="1">
        <v>12692</v>
      </c>
      <c r="Q31" t="b">
        <v>0</v>
      </c>
      <c r="R31" s="1">
        <v>36495</v>
      </c>
      <c r="S31" t="b">
        <v>1</v>
      </c>
      <c r="U31" t="b">
        <v>0</v>
      </c>
      <c r="AB31">
        <v>90</v>
      </c>
      <c r="AC31" t="b">
        <v>0</v>
      </c>
      <c r="AD31" t="b">
        <v>1</v>
      </c>
      <c r="AH31" t="s">
        <v>2518</v>
      </c>
      <c r="AI31" t="b">
        <v>0</v>
      </c>
      <c r="AJ31" t="b">
        <v>0</v>
      </c>
      <c r="AK31" t="b">
        <v>0</v>
      </c>
      <c r="AL31" t="b">
        <v>0</v>
      </c>
      <c r="AM31" t="b">
        <v>0</v>
      </c>
      <c r="AN31" t="b">
        <v>0</v>
      </c>
      <c r="AO31" t="b">
        <v>0</v>
      </c>
      <c r="AP31" t="b">
        <v>0</v>
      </c>
      <c r="AQ31" t="b">
        <v>1</v>
      </c>
      <c r="AR31" t="b">
        <v>0</v>
      </c>
      <c r="AS31" t="b">
        <v>1</v>
      </c>
      <c r="AT31" t="b">
        <v>0</v>
      </c>
      <c r="AU31" t="b">
        <v>1</v>
      </c>
      <c r="AV31" t="b">
        <v>0</v>
      </c>
      <c r="AW31" t="b">
        <v>0</v>
      </c>
      <c r="AX31" t="b">
        <v>0</v>
      </c>
      <c r="AY31" t="b">
        <v>0</v>
      </c>
      <c r="AZ31" t="b">
        <v>0</v>
      </c>
      <c r="BA31" t="b">
        <v>0</v>
      </c>
      <c r="BB31" t="b">
        <v>0</v>
      </c>
      <c r="BC31" t="b">
        <v>0</v>
      </c>
      <c r="BD31" t="b">
        <v>1</v>
      </c>
      <c r="BE31" t="b">
        <v>0</v>
      </c>
      <c r="BF31" t="b">
        <v>0</v>
      </c>
      <c r="BG31" t="b">
        <v>0</v>
      </c>
      <c r="BH31" t="b">
        <v>0</v>
      </c>
      <c r="BI31" t="b">
        <v>0</v>
      </c>
      <c r="BJ31" t="b">
        <v>0</v>
      </c>
      <c r="BK31" t="b">
        <v>0</v>
      </c>
      <c r="BL31" t="b">
        <v>0</v>
      </c>
      <c r="BM31" t="s">
        <v>3052</v>
      </c>
      <c r="BO31" t="b">
        <v>1</v>
      </c>
    </row>
    <row r="32" spans="1:67">
      <c r="A32" s="6">
        <v>69</v>
      </c>
      <c r="B32" t="s">
        <v>176</v>
      </c>
      <c r="C32" t="s">
        <v>2099</v>
      </c>
      <c r="D32" t="s">
        <v>1361</v>
      </c>
      <c r="E32" t="s">
        <v>20</v>
      </c>
      <c r="F32" t="s">
        <v>177</v>
      </c>
      <c r="G32" t="s">
        <v>120</v>
      </c>
      <c r="H32" t="s">
        <v>17</v>
      </c>
      <c r="I32" t="s">
        <v>1782</v>
      </c>
      <c r="J32" t="s">
        <v>178</v>
      </c>
      <c r="L32" t="s">
        <v>1681</v>
      </c>
      <c r="N32" s="1">
        <v>15429</v>
      </c>
      <c r="P32" t="s">
        <v>1791</v>
      </c>
      <c r="Q32" t="b">
        <v>0</v>
      </c>
      <c r="R32" s="1">
        <v>39083</v>
      </c>
      <c r="S32" t="b">
        <v>0</v>
      </c>
      <c r="U32" t="b">
        <v>0</v>
      </c>
      <c r="Y32" s="1">
        <v>44277</v>
      </c>
      <c r="AB32">
        <v>82</v>
      </c>
      <c r="AC32" t="b">
        <v>0</v>
      </c>
      <c r="AD32" t="b">
        <v>1</v>
      </c>
      <c r="AF32" t="s">
        <v>2539</v>
      </c>
      <c r="AI32" t="b">
        <v>0</v>
      </c>
      <c r="AJ32" t="b">
        <v>0</v>
      </c>
      <c r="AK32" t="b">
        <v>0</v>
      </c>
      <c r="AL32" t="b">
        <v>0</v>
      </c>
      <c r="AM32" t="b">
        <v>0</v>
      </c>
      <c r="AN32" t="b">
        <v>0</v>
      </c>
      <c r="AO32" t="b">
        <v>0</v>
      </c>
      <c r="AP32" t="b">
        <v>0</v>
      </c>
      <c r="AQ32" t="b">
        <v>0</v>
      </c>
      <c r="AR32" t="b">
        <v>0</v>
      </c>
      <c r="AS32" t="b">
        <v>1</v>
      </c>
      <c r="AT32" t="b">
        <v>0</v>
      </c>
      <c r="AU32" t="b">
        <v>0</v>
      </c>
      <c r="AV32" t="b">
        <v>0</v>
      </c>
      <c r="AW32" t="b">
        <v>0</v>
      </c>
      <c r="AX32" t="b">
        <v>0</v>
      </c>
      <c r="AY32" t="b">
        <v>0</v>
      </c>
      <c r="AZ32" t="b">
        <v>0</v>
      </c>
      <c r="BA32" t="b">
        <v>0</v>
      </c>
      <c r="BB32" t="b">
        <v>0</v>
      </c>
      <c r="BC32" t="b">
        <v>0</v>
      </c>
      <c r="BD32" t="b">
        <v>0</v>
      </c>
      <c r="BE32" t="b">
        <v>0</v>
      </c>
      <c r="BF32" t="b">
        <v>0</v>
      </c>
      <c r="BG32" t="b">
        <v>0</v>
      </c>
      <c r="BH32" t="b">
        <v>0</v>
      </c>
      <c r="BI32" t="b">
        <v>0</v>
      </c>
      <c r="BJ32" t="b">
        <v>0</v>
      </c>
      <c r="BK32" t="b">
        <v>0</v>
      </c>
      <c r="BL32" t="b">
        <v>0</v>
      </c>
      <c r="BM32" t="s">
        <v>3053</v>
      </c>
      <c r="BO32" t="b">
        <v>1</v>
      </c>
    </row>
    <row r="33" spans="1:67">
      <c r="A33" s="6">
        <v>73</v>
      </c>
      <c r="B33" t="s">
        <v>180</v>
      </c>
      <c r="C33" t="s">
        <v>58</v>
      </c>
      <c r="D33" t="s">
        <v>1364</v>
      </c>
      <c r="E33" t="s">
        <v>181</v>
      </c>
      <c r="F33" t="s">
        <v>182</v>
      </c>
      <c r="G33" t="s">
        <v>16</v>
      </c>
      <c r="H33" t="s">
        <v>17</v>
      </c>
      <c r="I33" t="s">
        <v>1752</v>
      </c>
      <c r="J33" t="s">
        <v>183</v>
      </c>
      <c r="L33" t="s">
        <v>184</v>
      </c>
      <c r="N33" s="1">
        <v>15480</v>
      </c>
      <c r="Q33" t="b">
        <v>0</v>
      </c>
      <c r="R33" s="1">
        <v>38657</v>
      </c>
      <c r="S33" t="b">
        <v>0</v>
      </c>
      <c r="U33" t="b">
        <v>0</v>
      </c>
      <c r="X33" t="s">
        <v>2540</v>
      </c>
      <c r="AB33">
        <v>82</v>
      </c>
      <c r="AC33" t="b">
        <v>0</v>
      </c>
      <c r="AD33" t="b">
        <v>1</v>
      </c>
      <c r="AF33" t="s">
        <v>2525</v>
      </c>
      <c r="AI33" t="b">
        <v>0</v>
      </c>
      <c r="AJ33" t="b">
        <v>0</v>
      </c>
      <c r="AK33" t="b">
        <v>0</v>
      </c>
      <c r="AL33" t="b">
        <v>0</v>
      </c>
      <c r="AM33" t="b">
        <v>0</v>
      </c>
      <c r="AN33" t="b">
        <v>0</v>
      </c>
      <c r="AO33" t="b">
        <v>0</v>
      </c>
      <c r="AP33" t="b">
        <v>0</v>
      </c>
      <c r="AQ33" t="b">
        <v>0</v>
      </c>
      <c r="AR33" t="b">
        <v>0</v>
      </c>
      <c r="AS33" t="b">
        <v>0</v>
      </c>
      <c r="AT33" t="b">
        <v>0</v>
      </c>
      <c r="AU33" t="b">
        <v>0</v>
      </c>
      <c r="AV33" t="b">
        <v>0</v>
      </c>
      <c r="AW33" t="b">
        <v>0</v>
      </c>
      <c r="AX33" t="b">
        <v>0</v>
      </c>
      <c r="AY33" t="b">
        <v>0</v>
      </c>
      <c r="AZ33" t="b">
        <v>0</v>
      </c>
      <c r="BA33" t="b">
        <v>0</v>
      </c>
      <c r="BB33" t="b">
        <v>0</v>
      </c>
      <c r="BC33" t="b">
        <v>0</v>
      </c>
      <c r="BD33" t="b">
        <v>0</v>
      </c>
      <c r="BE33" t="b">
        <v>0</v>
      </c>
      <c r="BF33" t="b">
        <v>0</v>
      </c>
      <c r="BG33" t="b">
        <v>1</v>
      </c>
      <c r="BH33" t="b">
        <v>0</v>
      </c>
      <c r="BI33" t="b">
        <v>0</v>
      </c>
      <c r="BJ33" t="b">
        <v>0</v>
      </c>
      <c r="BK33" t="b">
        <v>0</v>
      </c>
      <c r="BL33" t="b">
        <v>0</v>
      </c>
      <c r="BM33" t="s">
        <v>3054</v>
      </c>
      <c r="BO33" t="b">
        <v>1</v>
      </c>
    </row>
    <row r="34" spans="1:67">
      <c r="A34" s="6">
        <v>1054</v>
      </c>
      <c r="B34" t="s">
        <v>1664</v>
      </c>
      <c r="C34" t="s">
        <v>144</v>
      </c>
      <c r="D34" t="s">
        <v>1792</v>
      </c>
      <c r="E34" t="s">
        <v>77</v>
      </c>
      <c r="F34" t="s">
        <v>1793</v>
      </c>
      <c r="G34" t="s">
        <v>32</v>
      </c>
      <c r="H34" t="s">
        <v>17</v>
      </c>
      <c r="I34" t="s">
        <v>1756</v>
      </c>
      <c r="J34" t="s">
        <v>1682</v>
      </c>
      <c r="K34" t="s">
        <v>1683</v>
      </c>
      <c r="L34" t="s">
        <v>1684</v>
      </c>
      <c r="M34" t="s">
        <v>1794</v>
      </c>
      <c r="N34" s="1">
        <v>16033</v>
      </c>
      <c r="O34" t="s">
        <v>1177</v>
      </c>
      <c r="Q34" t="b">
        <v>0</v>
      </c>
      <c r="R34" s="1">
        <v>44552</v>
      </c>
      <c r="S34" t="b">
        <v>0</v>
      </c>
      <c r="U34" t="b">
        <v>0</v>
      </c>
      <c r="Y34" s="1">
        <v>44552</v>
      </c>
      <c r="AB34">
        <v>81</v>
      </c>
      <c r="AC34" t="b">
        <v>0</v>
      </c>
      <c r="AD34" t="b">
        <v>1</v>
      </c>
      <c r="AF34" t="s">
        <v>2541</v>
      </c>
      <c r="AI34" t="b">
        <v>0</v>
      </c>
      <c r="AJ34" t="b">
        <v>0</v>
      </c>
      <c r="AK34" t="b">
        <v>0</v>
      </c>
      <c r="AL34" t="b">
        <v>0</v>
      </c>
      <c r="AM34" t="b">
        <v>0</v>
      </c>
      <c r="AN34" t="b">
        <v>0</v>
      </c>
      <c r="AO34" t="b">
        <v>0</v>
      </c>
      <c r="AP34" t="b">
        <v>0</v>
      </c>
      <c r="AQ34" t="b">
        <v>0</v>
      </c>
      <c r="AR34" t="b">
        <v>0</v>
      </c>
      <c r="AS34" t="b">
        <v>0</v>
      </c>
      <c r="AT34" t="b">
        <v>0</v>
      </c>
      <c r="AU34" t="b">
        <v>0</v>
      </c>
      <c r="AV34" t="b">
        <v>0</v>
      </c>
      <c r="AW34" t="b">
        <v>0</v>
      </c>
      <c r="AX34" t="b">
        <v>0</v>
      </c>
      <c r="AY34" t="b">
        <v>0</v>
      </c>
      <c r="AZ34" t="b">
        <v>0</v>
      </c>
      <c r="BA34" t="b">
        <v>0</v>
      </c>
      <c r="BB34" t="b">
        <v>0</v>
      </c>
      <c r="BC34" t="b">
        <v>0</v>
      </c>
      <c r="BD34" t="b">
        <v>1</v>
      </c>
      <c r="BE34" t="b">
        <v>0</v>
      </c>
      <c r="BF34" t="b">
        <v>0</v>
      </c>
      <c r="BG34" t="b">
        <v>0</v>
      </c>
      <c r="BH34" t="b">
        <v>0</v>
      </c>
      <c r="BI34" t="b">
        <v>0</v>
      </c>
      <c r="BJ34" t="b">
        <v>0</v>
      </c>
      <c r="BK34" t="b">
        <v>0</v>
      </c>
      <c r="BL34" t="b">
        <v>0</v>
      </c>
      <c r="BM34" t="s">
        <v>3055</v>
      </c>
      <c r="BO34" t="b">
        <v>1</v>
      </c>
    </row>
    <row r="35" spans="1:67">
      <c r="A35" s="6">
        <v>518</v>
      </c>
      <c r="B35" t="s">
        <v>185</v>
      </c>
      <c r="C35" t="s">
        <v>186</v>
      </c>
      <c r="D35" t="s">
        <v>1476</v>
      </c>
      <c r="E35" t="s">
        <v>187</v>
      </c>
      <c r="F35" t="s">
        <v>188</v>
      </c>
      <c r="G35" t="s">
        <v>120</v>
      </c>
      <c r="H35" t="s">
        <v>17</v>
      </c>
      <c r="I35" t="s">
        <v>1782</v>
      </c>
      <c r="J35" t="s">
        <v>189</v>
      </c>
      <c r="K35" t="s">
        <v>190</v>
      </c>
      <c r="L35" t="s">
        <v>191</v>
      </c>
      <c r="M35" t="s">
        <v>1477</v>
      </c>
      <c r="N35" s="1">
        <v>17133</v>
      </c>
      <c r="P35" t="s">
        <v>1795</v>
      </c>
      <c r="Q35" t="b">
        <v>0</v>
      </c>
      <c r="R35" s="1">
        <v>41255</v>
      </c>
      <c r="S35" t="b">
        <v>0</v>
      </c>
      <c r="U35" t="b">
        <v>0</v>
      </c>
      <c r="W35" t="s">
        <v>2555</v>
      </c>
      <c r="X35" t="s">
        <v>2542</v>
      </c>
      <c r="Y35" s="1">
        <v>44277</v>
      </c>
      <c r="Z35" t="s">
        <v>2543</v>
      </c>
      <c r="AB35">
        <v>78</v>
      </c>
      <c r="AC35" t="b">
        <v>0</v>
      </c>
      <c r="AD35" t="b">
        <v>1</v>
      </c>
      <c r="AI35" t="b">
        <v>0</v>
      </c>
      <c r="AJ35" t="b">
        <v>0</v>
      </c>
      <c r="AK35" t="b">
        <v>0</v>
      </c>
      <c r="AL35" t="b">
        <v>0</v>
      </c>
      <c r="AM35" t="b">
        <v>0</v>
      </c>
      <c r="AN35" t="b">
        <v>0</v>
      </c>
      <c r="AO35" t="b">
        <v>0</v>
      </c>
      <c r="AP35" t="b">
        <v>0</v>
      </c>
      <c r="AQ35" t="b">
        <v>0</v>
      </c>
      <c r="AR35" t="b">
        <v>0</v>
      </c>
      <c r="AS35" t="b">
        <v>0</v>
      </c>
      <c r="AT35" t="b">
        <v>0</v>
      </c>
      <c r="AU35" t="b">
        <v>0</v>
      </c>
      <c r="AV35" t="b">
        <v>0</v>
      </c>
      <c r="AW35" t="b">
        <v>0</v>
      </c>
      <c r="AX35" t="b">
        <v>0</v>
      </c>
      <c r="AY35" t="b">
        <v>0</v>
      </c>
      <c r="AZ35" t="b">
        <v>0</v>
      </c>
      <c r="BA35" t="b">
        <v>0</v>
      </c>
      <c r="BB35" t="b">
        <v>0</v>
      </c>
      <c r="BC35" t="b">
        <v>0</v>
      </c>
      <c r="BD35" t="b">
        <v>0</v>
      </c>
      <c r="BE35" t="b">
        <v>0</v>
      </c>
      <c r="BF35" t="b">
        <v>0</v>
      </c>
      <c r="BG35" t="b">
        <v>0</v>
      </c>
      <c r="BH35" t="b">
        <v>0</v>
      </c>
      <c r="BI35" t="b">
        <v>0</v>
      </c>
      <c r="BJ35" t="b">
        <v>0</v>
      </c>
      <c r="BK35" t="b">
        <v>0</v>
      </c>
      <c r="BL35" t="b">
        <v>0</v>
      </c>
      <c r="BM35" t="s">
        <v>3056</v>
      </c>
      <c r="BO35" t="b">
        <v>1</v>
      </c>
    </row>
    <row r="36" spans="1:67">
      <c r="A36" s="6">
        <v>75</v>
      </c>
      <c r="B36" t="s">
        <v>2094</v>
      </c>
      <c r="C36" t="s">
        <v>64</v>
      </c>
      <c r="D36" t="s">
        <v>1117</v>
      </c>
      <c r="E36" t="s">
        <v>192</v>
      </c>
      <c r="F36" t="s">
        <v>193</v>
      </c>
      <c r="G36" t="s">
        <v>83</v>
      </c>
      <c r="H36" t="s">
        <v>17</v>
      </c>
      <c r="I36" t="s">
        <v>1772</v>
      </c>
      <c r="J36" t="s">
        <v>194</v>
      </c>
      <c r="L36" t="s">
        <v>195</v>
      </c>
      <c r="M36" t="s">
        <v>1212</v>
      </c>
      <c r="N36" s="1">
        <v>13629</v>
      </c>
      <c r="O36" t="s">
        <v>1213</v>
      </c>
      <c r="P36" t="s">
        <v>1795</v>
      </c>
      <c r="Q36" t="b">
        <v>0</v>
      </c>
      <c r="R36" s="1">
        <v>36526</v>
      </c>
      <c r="S36" t="b">
        <v>0</v>
      </c>
      <c r="U36" t="b">
        <v>0</v>
      </c>
      <c r="W36" t="s">
        <v>2555</v>
      </c>
      <c r="Y36" s="1">
        <v>44277</v>
      </c>
      <c r="Z36" t="s">
        <v>2544</v>
      </c>
      <c r="AB36">
        <v>87</v>
      </c>
      <c r="AC36" t="b">
        <v>0</v>
      </c>
      <c r="AD36" t="b">
        <v>1</v>
      </c>
      <c r="AH36" t="s">
        <v>2518</v>
      </c>
      <c r="AI36" t="b">
        <v>1</v>
      </c>
      <c r="AJ36" t="b">
        <v>0</v>
      </c>
      <c r="AK36" t="b">
        <v>0</v>
      </c>
      <c r="AL36" t="b">
        <v>0</v>
      </c>
      <c r="AM36" t="b">
        <v>0</v>
      </c>
      <c r="AN36" t="b">
        <v>0</v>
      </c>
      <c r="AO36" t="b">
        <v>0</v>
      </c>
      <c r="AP36" t="b">
        <v>0</v>
      </c>
      <c r="AQ36" t="b">
        <v>0</v>
      </c>
      <c r="AR36" t="b">
        <v>1</v>
      </c>
      <c r="AS36" t="b">
        <v>0</v>
      </c>
      <c r="AT36" t="b">
        <v>0</v>
      </c>
      <c r="AU36" t="b">
        <v>0</v>
      </c>
      <c r="AV36" t="b">
        <v>0</v>
      </c>
      <c r="AW36" t="b">
        <v>0</v>
      </c>
      <c r="AX36" t="b">
        <v>0</v>
      </c>
      <c r="AY36" t="b">
        <v>0</v>
      </c>
      <c r="AZ36" t="b">
        <v>0</v>
      </c>
      <c r="BA36" t="b">
        <v>0</v>
      </c>
      <c r="BB36" t="b">
        <v>0</v>
      </c>
      <c r="BC36" t="b">
        <v>0</v>
      </c>
      <c r="BD36" t="b">
        <v>0</v>
      </c>
      <c r="BE36" t="b">
        <v>1</v>
      </c>
      <c r="BF36" t="b">
        <v>1</v>
      </c>
      <c r="BG36" t="b">
        <v>0</v>
      </c>
      <c r="BH36" t="b">
        <v>0</v>
      </c>
      <c r="BI36" t="b">
        <v>0</v>
      </c>
      <c r="BJ36" t="b">
        <v>0</v>
      </c>
      <c r="BK36" t="b">
        <v>0</v>
      </c>
      <c r="BL36" t="b">
        <v>0</v>
      </c>
      <c r="BM36" t="s">
        <v>3057</v>
      </c>
      <c r="BO36" t="b">
        <v>1</v>
      </c>
    </row>
    <row r="37" spans="1:67">
      <c r="A37" s="6">
        <v>904</v>
      </c>
      <c r="B37" t="s">
        <v>196</v>
      </c>
      <c r="C37" t="s">
        <v>13</v>
      </c>
      <c r="D37" t="s">
        <v>1577</v>
      </c>
      <c r="E37" t="s">
        <v>92</v>
      </c>
      <c r="F37" t="s">
        <v>197</v>
      </c>
      <c r="G37" t="s">
        <v>198</v>
      </c>
      <c r="H37" t="s">
        <v>17</v>
      </c>
      <c r="I37" t="s">
        <v>1796</v>
      </c>
      <c r="J37" t="s">
        <v>199</v>
      </c>
      <c r="K37" t="s">
        <v>200</v>
      </c>
      <c r="L37" t="s">
        <v>201</v>
      </c>
      <c r="M37" t="s">
        <v>1578</v>
      </c>
      <c r="N37" s="1">
        <v>19274</v>
      </c>
      <c r="O37" t="s">
        <v>1083</v>
      </c>
      <c r="Q37" t="b">
        <v>0</v>
      </c>
      <c r="R37" s="1">
        <v>43053</v>
      </c>
      <c r="S37" t="b">
        <v>0</v>
      </c>
      <c r="U37" t="b">
        <v>0</v>
      </c>
      <c r="X37" t="s">
        <v>2545</v>
      </c>
      <c r="AB37">
        <v>72</v>
      </c>
      <c r="AC37" t="b">
        <v>0</v>
      </c>
      <c r="AD37" t="b">
        <v>1</v>
      </c>
      <c r="AI37" t="b">
        <v>0</v>
      </c>
      <c r="AJ37" t="b">
        <v>0</v>
      </c>
      <c r="AK37" t="b">
        <v>0</v>
      </c>
      <c r="AL37" t="b">
        <v>0</v>
      </c>
      <c r="AM37" t="b">
        <v>0</v>
      </c>
      <c r="AN37" t="b">
        <v>0</v>
      </c>
      <c r="AO37" t="b">
        <v>0</v>
      </c>
      <c r="AP37" t="b">
        <v>0</v>
      </c>
      <c r="AQ37" t="b">
        <v>0</v>
      </c>
      <c r="AR37" t="b">
        <v>0</v>
      </c>
      <c r="AS37" t="b">
        <v>0</v>
      </c>
      <c r="AT37" t="b">
        <v>0</v>
      </c>
      <c r="AU37" t="b">
        <v>0</v>
      </c>
      <c r="AV37" t="b">
        <v>0</v>
      </c>
      <c r="AW37" t="b">
        <v>0</v>
      </c>
      <c r="AX37" t="b">
        <v>0</v>
      </c>
      <c r="AY37" t="b">
        <v>0</v>
      </c>
      <c r="AZ37" t="b">
        <v>0</v>
      </c>
      <c r="BA37" t="b">
        <v>0</v>
      </c>
      <c r="BB37" t="b">
        <v>0</v>
      </c>
      <c r="BC37" t="b">
        <v>0</v>
      </c>
      <c r="BD37" t="b">
        <v>0</v>
      </c>
      <c r="BE37" t="b">
        <v>0</v>
      </c>
      <c r="BF37" t="b">
        <v>0</v>
      </c>
      <c r="BG37" t="b">
        <v>0</v>
      </c>
      <c r="BH37" t="b">
        <v>0</v>
      </c>
      <c r="BI37" t="b">
        <v>1</v>
      </c>
      <c r="BJ37" t="b">
        <v>0</v>
      </c>
      <c r="BK37" t="b">
        <v>0</v>
      </c>
      <c r="BL37" t="b">
        <v>0</v>
      </c>
      <c r="BM37" t="s">
        <v>3058</v>
      </c>
      <c r="BO37" t="b">
        <v>1</v>
      </c>
    </row>
    <row r="38" spans="1:67">
      <c r="A38" s="6">
        <v>1061</v>
      </c>
      <c r="B38" t="s">
        <v>1739</v>
      </c>
      <c r="C38" t="s">
        <v>2095</v>
      </c>
      <c r="D38" t="s">
        <v>1105</v>
      </c>
      <c r="E38" t="s">
        <v>1220</v>
      </c>
      <c r="F38" t="s">
        <v>1797</v>
      </c>
      <c r="G38" t="s">
        <v>789</v>
      </c>
      <c r="H38" t="s">
        <v>17</v>
      </c>
      <c r="I38" t="s">
        <v>1798</v>
      </c>
      <c r="J38" t="s">
        <v>1799</v>
      </c>
      <c r="K38" t="s">
        <v>1800</v>
      </c>
      <c r="L38" t="s">
        <v>1801</v>
      </c>
      <c r="M38" t="s">
        <v>1802</v>
      </c>
      <c r="N38" s="1">
        <v>24597</v>
      </c>
      <c r="O38" t="s">
        <v>1803</v>
      </c>
      <c r="Q38" t="b">
        <v>0</v>
      </c>
      <c r="R38" s="1">
        <v>44639</v>
      </c>
      <c r="S38" t="b">
        <v>0</v>
      </c>
      <c r="U38" t="b">
        <v>0</v>
      </c>
      <c r="Y38" s="1">
        <v>44643</v>
      </c>
      <c r="AB38">
        <v>57</v>
      </c>
      <c r="AC38" t="b">
        <v>0</v>
      </c>
      <c r="AD38" t="b">
        <v>1</v>
      </c>
      <c r="AF38" t="s">
        <v>2525</v>
      </c>
      <c r="AI38" t="b">
        <v>0</v>
      </c>
      <c r="AJ38" t="b">
        <v>0</v>
      </c>
      <c r="AK38" t="b">
        <v>0</v>
      </c>
      <c r="AL38" t="b">
        <v>0</v>
      </c>
      <c r="AM38" t="b">
        <v>0</v>
      </c>
      <c r="AN38" t="b">
        <v>0</v>
      </c>
      <c r="AO38" t="b">
        <v>0</v>
      </c>
      <c r="AP38" t="b">
        <v>0</v>
      </c>
      <c r="AQ38" t="b">
        <v>0</v>
      </c>
      <c r="AR38" t="b">
        <v>0</v>
      </c>
      <c r="AS38" t="b">
        <v>0</v>
      </c>
      <c r="AT38" t="b">
        <v>0</v>
      </c>
      <c r="AU38" t="b">
        <v>0</v>
      </c>
      <c r="AV38" t="b">
        <v>0</v>
      </c>
      <c r="AW38" t="b">
        <v>0</v>
      </c>
      <c r="AX38" t="b">
        <v>0</v>
      </c>
      <c r="AY38" t="b">
        <v>0</v>
      </c>
      <c r="AZ38" t="b">
        <v>0</v>
      </c>
      <c r="BA38" t="b">
        <v>0</v>
      </c>
      <c r="BB38" t="b">
        <v>0</v>
      </c>
      <c r="BC38" t="b">
        <v>0</v>
      </c>
      <c r="BD38" t="b">
        <v>0</v>
      </c>
      <c r="BE38" t="b">
        <v>0</v>
      </c>
      <c r="BF38" t="b">
        <v>0</v>
      </c>
      <c r="BG38" t="b">
        <v>0</v>
      </c>
      <c r="BH38" t="b">
        <v>0</v>
      </c>
      <c r="BI38" t="b">
        <v>0</v>
      </c>
      <c r="BJ38" t="b">
        <v>0</v>
      </c>
      <c r="BK38" t="b">
        <v>0</v>
      </c>
      <c r="BL38" t="b">
        <v>0</v>
      </c>
      <c r="BM38" t="s">
        <v>3026</v>
      </c>
      <c r="BO38" t="b">
        <v>1</v>
      </c>
    </row>
    <row r="39" spans="1:67">
      <c r="A39" s="6">
        <v>78</v>
      </c>
      <c r="B39" t="s">
        <v>203</v>
      </c>
      <c r="C39" t="s">
        <v>13</v>
      </c>
      <c r="D39" t="s">
        <v>1104</v>
      </c>
      <c r="E39" t="s">
        <v>51</v>
      </c>
      <c r="F39" t="s">
        <v>204</v>
      </c>
      <c r="G39" t="s">
        <v>25</v>
      </c>
      <c r="H39" t="s">
        <v>17</v>
      </c>
      <c r="I39" t="s">
        <v>1755</v>
      </c>
      <c r="J39" t="s">
        <v>205</v>
      </c>
      <c r="L39" t="s">
        <v>206</v>
      </c>
      <c r="M39" t="s">
        <v>1284</v>
      </c>
      <c r="N39" s="1">
        <v>14698</v>
      </c>
      <c r="Q39" t="b">
        <v>0</v>
      </c>
      <c r="R39" s="1">
        <v>39387</v>
      </c>
      <c r="S39" t="b">
        <v>0</v>
      </c>
      <c r="U39" t="b">
        <v>0</v>
      </c>
      <c r="AB39">
        <v>84</v>
      </c>
      <c r="AC39" t="b">
        <v>0</v>
      </c>
      <c r="AD39" t="b">
        <v>1</v>
      </c>
      <c r="AI39" t="b">
        <v>0</v>
      </c>
      <c r="AJ39" t="b">
        <v>0</v>
      </c>
      <c r="AK39" t="b">
        <v>0</v>
      </c>
      <c r="AL39" t="b">
        <v>0</v>
      </c>
      <c r="AM39" t="b">
        <v>0</v>
      </c>
      <c r="AN39" t="b">
        <v>0</v>
      </c>
      <c r="AO39" t="b">
        <v>0</v>
      </c>
      <c r="AP39" t="b">
        <v>0</v>
      </c>
      <c r="AQ39" t="b">
        <v>0</v>
      </c>
      <c r="AR39" t="b">
        <v>1</v>
      </c>
      <c r="AS39" t="b">
        <v>0</v>
      </c>
      <c r="AT39" t="b">
        <v>0</v>
      </c>
      <c r="AU39" t="b">
        <v>0</v>
      </c>
      <c r="AV39" t="b">
        <v>0</v>
      </c>
      <c r="AW39" t="b">
        <v>0</v>
      </c>
      <c r="AX39" t="b">
        <v>0</v>
      </c>
      <c r="AY39" t="b">
        <v>0</v>
      </c>
      <c r="AZ39" t="b">
        <v>0</v>
      </c>
      <c r="BA39" t="b">
        <v>0</v>
      </c>
      <c r="BB39" t="b">
        <v>0</v>
      </c>
      <c r="BC39" t="b">
        <v>0</v>
      </c>
      <c r="BD39" t="b">
        <v>0</v>
      </c>
      <c r="BE39" t="b">
        <v>0</v>
      </c>
      <c r="BF39" t="b">
        <v>0</v>
      </c>
      <c r="BG39" t="b">
        <v>0</v>
      </c>
      <c r="BH39" t="b">
        <v>0</v>
      </c>
      <c r="BI39" t="b">
        <v>0</v>
      </c>
      <c r="BJ39" t="b">
        <v>0</v>
      </c>
      <c r="BK39" t="b">
        <v>0</v>
      </c>
      <c r="BL39" t="b">
        <v>0</v>
      </c>
      <c r="BM39" t="s">
        <v>3059</v>
      </c>
      <c r="BO39" t="b">
        <v>1</v>
      </c>
    </row>
    <row r="40" spans="1:67">
      <c r="A40" s="6">
        <v>846</v>
      </c>
      <c r="B40" t="s">
        <v>207</v>
      </c>
      <c r="C40" t="s">
        <v>45</v>
      </c>
      <c r="D40" t="s">
        <v>1077</v>
      </c>
      <c r="E40" t="s">
        <v>23</v>
      </c>
      <c r="F40" t="s">
        <v>208</v>
      </c>
      <c r="G40" t="s">
        <v>32</v>
      </c>
      <c r="H40" t="s">
        <v>17</v>
      </c>
      <c r="I40" t="s">
        <v>1756</v>
      </c>
      <c r="J40" t="s">
        <v>209</v>
      </c>
      <c r="K40" t="s">
        <v>1536</v>
      </c>
      <c r="L40" t="s">
        <v>210</v>
      </c>
      <c r="M40" t="s">
        <v>1537</v>
      </c>
      <c r="N40" s="1">
        <v>17793</v>
      </c>
      <c r="O40" t="s">
        <v>1383</v>
      </c>
      <c r="Q40" t="b">
        <v>0</v>
      </c>
      <c r="R40" s="1">
        <v>42745</v>
      </c>
      <c r="S40" t="b">
        <v>0</v>
      </c>
      <c r="U40" t="b">
        <v>0</v>
      </c>
      <c r="Y40" s="1">
        <v>44160</v>
      </c>
      <c r="AB40">
        <v>76</v>
      </c>
      <c r="AC40" t="b">
        <v>0</v>
      </c>
      <c r="AD40" t="b">
        <v>1</v>
      </c>
      <c r="AF40" t="s">
        <v>2519</v>
      </c>
      <c r="AI40" t="b">
        <v>0</v>
      </c>
      <c r="AJ40" t="b">
        <v>0</v>
      </c>
      <c r="AK40" t="b">
        <v>0</v>
      </c>
      <c r="AL40" t="b">
        <v>0</v>
      </c>
      <c r="AM40" t="b">
        <v>0</v>
      </c>
      <c r="AN40" t="b">
        <v>1</v>
      </c>
      <c r="AO40" t="b">
        <v>1</v>
      </c>
      <c r="AP40" t="b">
        <v>0</v>
      </c>
      <c r="AQ40" t="b">
        <v>0</v>
      </c>
      <c r="AR40" t="b">
        <v>0</v>
      </c>
      <c r="AS40" t="b">
        <v>1</v>
      </c>
      <c r="AT40" t="b">
        <v>0</v>
      </c>
      <c r="AU40" t="b">
        <v>1</v>
      </c>
      <c r="AV40" t="b">
        <v>1</v>
      </c>
      <c r="AW40" t="b">
        <v>0</v>
      </c>
      <c r="AX40" t="b">
        <v>0</v>
      </c>
      <c r="AY40" t="b">
        <v>0</v>
      </c>
      <c r="AZ40" t="b">
        <v>0</v>
      </c>
      <c r="BA40" t="b">
        <v>0</v>
      </c>
      <c r="BB40" t="b">
        <v>0</v>
      </c>
      <c r="BC40" t="b">
        <v>0</v>
      </c>
      <c r="BD40" t="b">
        <v>0</v>
      </c>
      <c r="BE40" t="b">
        <v>0</v>
      </c>
      <c r="BF40" t="b">
        <v>0</v>
      </c>
      <c r="BG40" t="b">
        <v>0</v>
      </c>
      <c r="BH40" t="b">
        <v>0</v>
      </c>
      <c r="BI40" t="b">
        <v>0</v>
      </c>
      <c r="BJ40" t="b">
        <v>0</v>
      </c>
      <c r="BK40" t="b">
        <v>0</v>
      </c>
      <c r="BL40" t="b">
        <v>0</v>
      </c>
      <c r="BM40" t="s">
        <v>3060</v>
      </c>
      <c r="BO40" t="b">
        <v>1</v>
      </c>
    </row>
    <row r="41" spans="1:67">
      <c r="A41" s="6">
        <v>998</v>
      </c>
      <c r="B41" t="s">
        <v>1263</v>
      </c>
      <c r="C41" t="s">
        <v>64</v>
      </c>
      <c r="D41" t="s">
        <v>1264</v>
      </c>
      <c r="E41" t="s">
        <v>85</v>
      </c>
      <c r="F41" t="s">
        <v>1265</v>
      </c>
      <c r="G41" t="s">
        <v>25</v>
      </c>
      <c r="H41" t="s">
        <v>17</v>
      </c>
      <c r="I41" t="s">
        <v>1755</v>
      </c>
      <c r="J41" t="s">
        <v>2229</v>
      </c>
      <c r="K41" t="s">
        <v>2229</v>
      </c>
      <c r="L41" t="s">
        <v>1266</v>
      </c>
      <c r="N41" s="1">
        <v>14364</v>
      </c>
      <c r="O41" t="s">
        <v>1267</v>
      </c>
      <c r="Q41" t="b">
        <v>0</v>
      </c>
      <c r="R41" s="1">
        <v>44333</v>
      </c>
      <c r="S41" t="b">
        <v>0</v>
      </c>
      <c r="U41" t="b">
        <v>0</v>
      </c>
      <c r="Y41" s="1">
        <v>44998</v>
      </c>
      <c r="AB41">
        <v>85</v>
      </c>
      <c r="AC41" t="b">
        <v>0</v>
      </c>
      <c r="AD41" t="b">
        <v>1</v>
      </c>
      <c r="AI41" t="b">
        <v>0</v>
      </c>
      <c r="AJ41" t="b">
        <v>0</v>
      </c>
      <c r="AK41" t="b">
        <v>0</v>
      </c>
      <c r="AL41" t="b">
        <v>0</v>
      </c>
      <c r="AM41" t="b">
        <v>0</v>
      </c>
      <c r="AN41" t="b">
        <v>0</v>
      </c>
      <c r="AO41" t="b">
        <v>0</v>
      </c>
      <c r="AP41" t="b">
        <v>1</v>
      </c>
      <c r="AQ41" t="b">
        <v>0</v>
      </c>
      <c r="AR41" t="b">
        <v>0</v>
      </c>
      <c r="AS41" t="b">
        <v>0</v>
      </c>
      <c r="AT41" t="b">
        <v>0</v>
      </c>
      <c r="AU41" t="b">
        <v>1</v>
      </c>
      <c r="AV41" t="b">
        <v>0</v>
      </c>
      <c r="AW41" t="b">
        <v>0</v>
      </c>
      <c r="AX41" t="b">
        <v>0</v>
      </c>
      <c r="AY41" t="b">
        <v>0</v>
      </c>
      <c r="AZ41" t="b">
        <v>0</v>
      </c>
      <c r="BA41" t="b">
        <v>0</v>
      </c>
      <c r="BB41" t="b">
        <v>0</v>
      </c>
      <c r="BC41" t="b">
        <v>0</v>
      </c>
      <c r="BD41" t="b">
        <v>0</v>
      </c>
      <c r="BE41" t="b">
        <v>0</v>
      </c>
      <c r="BF41" t="b">
        <v>0</v>
      </c>
      <c r="BG41" t="b">
        <v>0</v>
      </c>
      <c r="BH41" t="b">
        <v>0</v>
      </c>
      <c r="BI41" t="b">
        <v>0</v>
      </c>
      <c r="BJ41" t="b">
        <v>0</v>
      </c>
      <c r="BK41" t="b">
        <v>0</v>
      </c>
      <c r="BL41" t="b">
        <v>0</v>
      </c>
      <c r="BM41" t="s">
        <v>3062</v>
      </c>
      <c r="BO41" t="b">
        <v>1</v>
      </c>
    </row>
    <row r="42" spans="1:67">
      <c r="A42" s="6">
        <v>1103</v>
      </c>
      <c r="B42" t="s">
        <v>2291</v>
      </c>
      <c r="C42" t="s">
        <v>2346</v>
      </c>
      <c r="E42" t="s">
        <v>2345</v>
      </c>
      <c r="F42" t="s">
        <v>2344</v>
      </c>
      <c r="G42" t="s">
        <v>25</v>
      </c>
      <c r="H42" t="s">
        <v>17</v>
      </c>
      <c r="I42" t="s">
        <v>1755</v>
      </c>
      <c r="J42" t="s">
        <v>2343</v>
      </c>
      <c r="K42" t="s">
        <v>2343</v>
      </c>
      <c r="L42" t="s">
        <v>2342</v>
      </c>
      <c r="N42" s="1">
        <v>16403</v>
      </c>
      <c r="O42" t="s">
        <v>2341</v>
      </c>
      <c r="Q42" t="b">
        <v>0</v>
      </c>
      <c r="R42" s="1">
        <v>45098</v>
      </c>
      <c r="S42" t="b">
        <v>0</v>
      </c>
      <c r="U42" t="b">
        <v>0</v>
      </c>
      <c r="Y42" s="1">
        <v>45101</v>
      </c>
      <c r="AB42">
        <v>80</v>
      </c>
      <c r="AC42" t="b">
        <v>0</v>
      </c>
      <c r="AD42" t="b">
        <v>1</v>
      </c>
      <c r="AI42" t="b">
        <v>0</v>
      </c>
      <c r="AJ42" t="b">
        <v>0</v>
      </c>
      <c r="AK42" t="b">
        <v>0</v>
      </c>
      <c r="AL42" t="b">
        <v>0</v>
      </c>
      <c r="AM42" t="b">
        <v>0</v>
      </c>
      <c r="AN42" t="b">
        <v>0</v>
      </c>
      <c r="AO42" t="b">
        <v>0</v>
      </c>
      <c r="AP42" t="b">
        <v>1</v>
      </c>
      <c r="AQ42" t="b">
        <v>0</v>
      </c>
      <c r="AR42" t="b">
        <v>0</v>
      </c>
      <c r="AS42" t="b">
        <v>0</v>
      </c>
      <c r="AT42" t="b">
        <v>0</v>
      </c>
      <c r="AU42" t="b">
        <v>1</v>
      </c>
      <c r="AV42" t="b">
        <v>1</v>
      </c>
      <c r="AW42" t="b">
        <v>1</v>
      </c>
      <c r="AX42" t="b">
        <v>0</v>
      </c>
      <c r="AY42" t="b">
        <v>0</v>
      </c>
      <c r="AZ42" t="b">
        <v>0</v>
      </c>
      <c r="BA42" t="b">
        <v>0</v>
      </c>
      <c r="BB42" t="b">
        <v>0</v>
      </c>
      <c r="BC42" t="b">
        <v>0</v>
      </c>
      <c r="BD42" t="b">
        <v>1</v>
      </c>
      <c r="BE42" t="b">
        <v>1</v>
      </c>
      <c r="BF42" t="b">
        <v>0</v>
      </c>
      <c r="BG42" t="b">
        <v>0</v>
      </c>
      <c r="BH42" t="b">
        <v>0</v>
      </c>
      <c r="BI42" t="b">
        <v>0</v>
      </c>
      <c r="BJ42" t="b">
        <v>0</v>
      </c>
      <c r="BK42" t="b">
        <v>0</v>
      </c>
      <c r="BL42" t="b">
        <v>0</v>
      </c>
      <c r="BM42" t="s">
        <v>3063</v>
      </c>
      <c r="BO42" t="b">
        <v>1</v>
      </c>
    </row>
    <row r="43" spans="1:67">
      <c r="A43" s="6">
        <v>1014</v>
      </c>
      <c r="B43" t="s">
        <v>1531</v>
      </c>
      <c r="C43" t="s">
        <v>144</v>
      </c>
      <c r="D43" t="s">
        <v>1144</v>
      </c>
      <c r="E43" t="s">
        <v>85</v>
      </c>
      <c r="F43" t="s">
        <v>1532</v>
      </c>
      <c r="G43" t="s">
        <v>87</v>
      </c>
      <c r="H43" t="s">
        <v>17</v>
      </c>
      <c r="I43" t="s">
        <v>1778</v>
      </c>
      <c r="K43" t="s">
        <v>3064</v>
      </c>
      <c r="L43" t="s">
        <v>3065</v>
      </c>
      <c r="N43" s="1">
        <v>17708</v>
      </c>
      <c r="O43" t="s">
        <v>1380</v>
      </c>
      <c r="Q43" t="b">
        <v>0</v>
      </c>
      <c r="R43" s="1">
        <v>44375</v>
      </c>
      <c r="S43" t="b">
        <v>0</v>
      </c>
      <c r="U43" t="b">
        <v>0</v>
      </c>
      <c r="Y43" s="1">
        <v>45375</v>
      </c>
      <c r="AB43">
        <v>76</v>
      </c>
      <c r="AC43" t="b">
        <v>0</v>
      </c>
      <c r="AD43" t="b">
        <v>1</v>
      </c>
      <c r="AF43" t="s">
        <v>2524</v>
      </c>
      <c r="AI43" t="b">
        <v>0</v>
      </c>
      <c r="AJ43" t="b">
        <v>0</v>
      </c>
      <c r="AK43" t="b">
        <v>0</v>
      </c>
      <c r="AL43" t="b">
        <v>0</v>
      </c>
      <c r="AM43" t="b">
        <v>0</v>
      </c>
      <c r="AN43" t="b">
        <v>0</v>
      </c>
      <c r="AO43" t="b">
        <v>0</v>
      </c>
      <c r="AP43" t="b">
        <v>0</v>
      </c>
      <c r="AQ43" t="b">
        <v>0</v>
      </c>
      <c r="AR43" t="b">
        <v>0</v>
      </c>
      <c r="AS43" t="b">
        <v>0</v>
      </c>
      <c r="AT43" t="b">
        <v>0</v>
      </c>
      <c r="AU43" t="b">
        <v>0</v>
      </c>
      <c r="AV43" t="b">
        <v>0</v>
      </c>
      <c r="AW43" t="b">
        <v>0</v>
      </c>
      <c r="AX43" t="b">
        <v>0</v>
      </c>
      <c r="AY43" t="b">
        <v>0</v>
      </c>
      <c r="AZ43" t="b">
        <v>0</v>
      </c>
      <c r="BA43" t="b">
        <v>0</v>
      </c>
      <c r="BB43" t="b">
        <v>0</v>
      </c>
      <c r="BC43" t="b">
        <v>0</v>
      </c>
      <c r="BD43" t="b">
        <v>0</v>
      </c>
      <c r="BE43" t="b">
        <v>0</v>
      </c>
      <c r="BF43" t="b">
        <v>0</v>
      </c>
      <c r="BG43" t="b">
        <v>0</v>
      </c>
      <c r="BH43" t="b">
        <v>0</v>
      </c>
      <c r="BI43" t="b">
        <v>0</v>
      </c>
      <c r="BJ43" t="b">
        <v>0</v>
      </c>
      <c r="BK43" t="b">
        <v>0</v>
      </c>
      <c r="BL43" t="b">
        <v>0</v>
      </c>
      <c r="BM43" t="s">
        <v>3026</v>
      </c>
      <c r="BO43" t="b">
        <v>1</v>
      </c>
    </row>
    <row r="44" spans="1:67">
      <c r="A44" s="6">
        <v>444</v>
      </c>
      <c r="B44" t="s">
        <v>221</v>
      </c>
      <c r="C44" t="s">
        <v>222</v>
      </c>
      <c r="D44" t="s">
        <v>1100</v>
      </c>
      <c r="E44" t="s">
        <v>30</v>
      </c>
      <c r="F44" t="s">
        <v>1806</v>
      </c>
      <c r="G44" t="s">
        <v>1807</v>
      </c>
      <c r="H44" t="s">
        <v>1808</v>
      </c>
      <c r="I44" t="s">
        <v>1809</v>
      </c>
      <c r="J44" t="s">
        <v>223</v>
      </c>
      <c r="L44" t="s">
        <v>224</v>
      </c>
      <c r="N44" s="1">
        <v>10799</v>
      </c>
      <c r="O44" t="s">
        <v>1083</v>
      </c>
      <c r="P44" t="s">
        <v>1795</v>
      </c>
      <c r="Q44" t="b">
        <v>0</v>
      </c>
      <c r="R44" s="1">
        <v>40391</v>
      </c>
      <c r="S44" t="b">
        <v>0</v>
      </c>
      <c r="U44" t="b">
        <v>0</v>
      </c>
      <c r="W44" t="s">
        <v>2555</v>
      </c>
      <c r="Y44" s="1">
        <v>44277</v>
      </c>
      <c r="Z44" t="s">
        <v>2546</v>
      </c>
      <c r="AB44">
        <v>95</v>
      </c>
      <c r="AC44" t="b">
        <v>0</v>
      </c>
      <c r="AD44" t="b">
        <v>1</v>
      </c>
      <c r="AI44" t="b">
        <v>0</v>
      </c>
      <c r="AJ44" t="b">
        <v>0</v>
      </c>
      <c r="AK44" t="b">
        <v>0</v>
      </c>
      <c r="AL44" t="b">
        <v>0</v>
      </c>
      <c r="AM44" t="b">
        <v>0</v>
      </c>
      <c r="AN44" t="b">
        <v>0</v>
      </c>
      <c r="AO44" t="b">
        <v>0</v>
      </c>
      <c r="AP44" t="b">
        <v>0</v>
      </c>
      <c r="AQ44" t="b">
        <v>0</v>
      </c>
      <c r="AR44" t="b">
        <v>0</v>
      </c>
      <c r="AS44" t="b">
        <v>0</v>
      </c>
      <c r="AT44" t="b">
        <v>0</v>
      </c>
      <c r="AU44" t="b">
        <v>0</v>
      </c>
      <c r="AV44" t="b">
        <v>0</v>
      </c>
      <c r="AW44" t="b">
        <v>0</v>
      </c>
      <c r="AX44" t="b">
        <v>0</v>
      </c>
      <c r="AY44" t="b">
        <v>0</v>
      </c>
      <c r="AZ44" t="b">
        <v>0</v>
      </c>
      <c r="BA44" t="b">
        <v>0</v>
      </c>
      <c r="BB44" t="b">
        <v>0</v>
      </c>
      <c r="BC44" t="b">
        <v>0</v>
      </c>
      <c r="BD44" t="b">
        <v>0</v>
      </c>
      <c r="BE44" t="b">
        <v>0</v>
      </c>
      <c r="BF44" t="b">
        <v>0</v>
      </c>
      <c r="BG44" t="b">
        <v>0</v>
      </c>
      <c r="BH44" t="b">
        <v>0</v>
      </c>
      <c r="BI44" t="b">
        <v>0</v>
      </c>
      <c r="BJ44" t="b">
        <v>0</v>
      </c>
      <c r="BK44" t="b">
        <v>0</v>
      </c>
      <c r="BL44" t="b">
        <v>0</v>
      </c>
      <c r="BM44" t="s">
        <v>3066</v>
      </c>
      <c r="BO44" t="b">
        <v>1</v>
      </c>
    </row>
    <row r="45" spans="1:67">
      <c r="A45" s="6">
        <v>759</v>
      </c>
      <c r="B45" t="s">
        <v>225</v>
      </c>
      <c r="C45" t="s">
        <v>91</v>
      </c>
      <c r="D45" t="s">
        <v>1165</v>
      </c>
      <c r="E45" t="s">
        <v>129</v>
      </c>
      <c r="F45" t="s">
        <v>226</v>
      </c>
      <c r="G45" t="s">
        <v>32</v>
      </c>
      <c r="H45" t="s">
        <v>17</v>
      </c>
      <c r="I45" t="s">
        <v>1756</v>
      </c>
      <c r="J45" t="s">
        <v>227</v>
      </c>
      <c r="K45" t="s">
        <v>228</v>
      </c>
      <c r="L45" t="s">
        <v>229</v>
      </c>
      <c r="N45" s="1">
        <v>13182</v>
      </c>
      <c r="O45" t="s">
        <v>1166</v>
      </c>
      <c r="Q45" t="b">
        <v>0</v>
      </c>
      <c r="R45" s="1">
        <v>42318</v>
      </c>
      <c r="S45" t="b">
        <v>0</v>
      </c>
      <c r="U45" t="b">
        <v>0</v>
      </c>
      <c r="AB45">
        <v>88</v>
      </c>
      <c r="AC45" t="b">
        <v>0</v>
      </c>
      <c r="AD45" t="b">
        <v>1</v>
      </c>
      <c r="AI45" t="b">
        <v>0</v>
      </c>
      <c r="AJ45" t="b">
        <v>0</v>
      </c>
      <c r="AK45" t="b">
        <v>0</v>
      </c>
      <c r="AL45" t="b">
        <v>0</v>
      </c>
      <c r="AM45" t="b">
        <v>0</v>
      </c>
      <c r="AN45" t="b">
        <v>0</v>
      </c>
      <c r="AO45" t="b">
        <v>0</v>
      </c>
      <c r="AP45" t="b">
        <v>0</v>
      </c>
      <c r="AQ45" t="b">
        <v>0</v>
      </c>
      <c r="AR45" t="b">
        <v>0</v>
      </c>
      <c r="AS45" t="b">
        <v>0</v>
      </c>
      <c r="AT45" t="b">
        <v>0</v>
      </c>
      <c r="AU45" t="b">
        <v>0</v>
      </c>
      <c r="AV45" t="b">
        <v>0</v>
      </c>
      <c r="AW45" t="b">
        <v>0</v>
      </c>
      <c r="AX45" t="b">
        <v>0</v>
      </c>
      <c r="AY45" t="b">
        <v>0</v>
      </c>
      <c r="AZ45" t="b">
        <v>0</v>
      </c>
      <c r="BA45" t="b">
        <v>0</v>
      </c>
      <c r="BB45" t="b">
        <v>0</v>
      </c>
      <c r="BC45" t="b">
        <v>0</v>
      </c>
      <c r="BD45" t="b">
        <v>0</v>
      </c>
      <c r="BE45" t="b">
        <v>0</v>
      </c>
      <c r="BF45" t="b">
        <v>0</v>
      </c>
      <c r="BG45" t="b">
        <v>0</v>
      </c>
      <c r="BH45" t="b">
        <v>0</v>
      </c>
      <c r="BI45" t="b">
        <v>0</v>
      </c>
      <c r="BJ45" t="b">
        <v>0</v>
      </c>
      <c r="BK45" t="b">
        <v>0</v>
      </c>
      <c r="BL45" t="b">
        <v>0</v>
      </c>
      <c r="BM45" t="s">
        <v>3067</v>
      </c>
      <c r="BO45" t="b">
        <v>1</v>
      </c>
    </row>
    <row r="46" spans="1:67">
      <c r="A46" s="6">
        <v>949</v>
      </c>
      <c r="B46" t="s">
        <v>230</v>
      </c>
      <c r="C46" t="s">
        <v>1642</v>
      </c>
      <c r="D46" t="s">
        <v>1147</v>
      </c>
      <c r="E46" t="s">
        <v>231</v>
      </c>
      <c r="F46" t="s">
        <v>232</v>
      </c>
      <c r="G46" t="s">
        <v>136</v>
      </c>
      <c r="H46" t="s">
        <v>17</v>
      </c>
      <c r="I46" t="s">
        <v>1783</v>
      </c>
      <c r="J46" t="s">
        <v>233</v>
      </c>
      <c r="L46" t="s">
        <v>234</v>
      </c>
      <c r="N46" s="1">
        <v>12446</v>
      </c>
      <c r="O46" t="s">
        <v>1148</v>
      </c>
      <c r="Q46" t="b">
        <v>0</v>
      </c>
      <c r="R46" s="1">
        <v>43536</v>
      </c>
      <c r="S46" t="b">
        <v>1</v>
      </c>
      <c r="U46" t="b">
        <v>0</v>
      </c>
      <c r="AB46">
        <v>90</v>
      </c>
      <c r="AC46" t="b">
        <v>0</v>
      </c>
      <c r="AD46" t="b">
        <v>1</v>
      </c>
      <c r="AF46" t="s">
        <v>2534</v>
      </c>
      <c r="AI46" t="b">
        <v>0</v>
      </c>
      <c r="AJ46" t="b">
        <v>0</v>
      </c>
      <c r="AK46" t="b">
        <v>0</v>
      </c>
      <c r="AL46" t="b">
        <v>0</v>
      </c>
      <c r="AM46" t="b">
        <v>0</v>
      </c>
      <c r="AN46" t="b">
        <v>0</v>
      </c>
      <c r="AO46" t="b">
        <v>0</v>
      </c>
      <c r="AP46" t="b">
        <v>0</v>
      </c>
      <c r="AQ46" t="b">
        <v>0</v>
      </c>
      <c r="AR46" t="b">
        <v>0</v>
      </c>
      <c r="AS46" t="b">
        <v>0</v>
      </c>
      <c r="AT46" t="b">
        <v>0</v>
      </c>
      <c r="AU46" t="b">
        <v>0</v>
      </c>
      <c r="AV46" t="b">
        <v>0</v>
      </c>
      <c r="AW46" t="b">
        <v>0</v>
      </c>
      <c r="AX46" t="b">
        <v>0</v>
      </c>
      <c r="AY46" t="b">
        <v>0</v>
      </c>
      <c r="AZ46" t="b">
        <v>0</v>
      </c>
      <c r="BA46" t="b">
        <v>0</v>
      </c>
      <c r="BB46" t="b">
        <v>0</v>
      </c>
      <c r="BC46" t="b">
        <v>0</v>
      </c>
      <c r="BD46" t="b">
        <v>0</v>
      </c>
      <c r="BE46" t="b">
        <v>0</v>
      </c>
      <c r="BF46" t="b">
        <v>0</v>
      </c>
      <c r="BG46" t="b">
        <v>1</v>
      </c>
      <c r="BH46" t="b">
        <v>0</v>
      </c>
      <c r="BI46" t="b">
        <v>0</v>
      </c>
      <c r="BJ46" t="b">
        <v>0</v>
      </c>
      <c r="BK46" t="b">
        <v>0</v>
      </c>
      <c r="BL46" t="b">
        <v>0</v>
      </c>
      <c r="BM46" t="s">
        <v>3068</v>
      </c>
      <c r="BO46" t="b">
        <v>1</v>
      </c>
    </row>
    <row r="47" spans="1:67">
      <c r="A47" s="6">
        <v>85</v>
      </c>
      <c r="B47" t="s">
        <v>235</v>
      </c>
      <c r="C47" t="s">
        <v>2036</v>
      </c>
      <c r="D47" t="s">
        <v>1225</v>
      </c>
      <c r="E47" t="s">
        <v>72</v>
      </c>
      <c r="F47" t="s">
        <v>2348</v>
      </c>
      <c r="G47" t="s">
        <v>2349</v>
      </c>
      <c r="H47" t="s">
        <v>17</v>
      </c>
      <c r="I47" t="s">
        <v>2350</v>
      </c>
      <c r="J47" t="s">
        <v>2351</v>
      </c>
      <c r="K47" t="s">
        <v>1226</v>
      </c>
      <c r="L47" t="s">
        <v>1227</v>
      </c>
      <c r="N47" s="1">
        <v>13895</v>
      </c>
      <c r="Q47" t="b">
        <v>0</v>
      </c>
      <c r="R47" s="1">
        <v>38827</v>
      </c>
      <c r="S47" t="b">
        <v>0</v>
      </c>
      <c r="U47" t="b">
        <v>0</v>
      </c>
      <c r="AB47">
        <v>86</v>
      </c>
      <c r="AC47" t="b">
        <v>0</v>
      </c>
      <c r="AD47" t="b">
        <v>1</v>
      </c>
      <c r="AF47" t="s">
        <v>2525</v>
      </c>
      <c r="AI47" t="b">
        <v>0</v>
      </c>
      <c r="AJ47" t="b">
        <v>0</v>
      </c>
      <c r="AK47" t="b">
        <v>0</v>
      </c>
      <c r="AL47" t="b">
        <v>0</v>
      </c>
      <c r="AM47" t="b">
        <v>0</v>
      </c>
      <c r="AN47" t="b">
        <v>0</v>
      </c>
      <c r="AO47" t="b">
        <v>1</v>
      </c>
      <c r="AP47" t="b">
        <v>1</v>
      </c>
      <c r="AQ47" t="b">
        <v>0</v>
      </c>
      <c r="AR47" t="b">
        <v>0</v>
      </c>
      <c r="AS47" t="b">
        <v>0</v>
      </c>
      <c r="AT47" t="b">
        <v>0</v>
      </c>
      <c r="AU47" t="b">
        <v>1</v>
      </c>
      <c r="AV47" t="b">
        <v>0</v>
      </c>
      <c r="AW47" t="b">
        <v>0</v>
      </c>
      <c r="AX47" t="b">
        <v>0</v>
      </c>
      <c r="AY47" t="b">
        <v>0</v>
      </c>
      <c r="AZ47" t="b">
        <v>0</v>
      </c>
      <c r="BA47" t="b">
        <v>0</v>
      </c>
      <c r="BB47" t="b">
        <v>0</v>
      </c>
      <c r="BC47" t="b">
        <v>0</v>
      </c>
      <c r="BD47" t="b">
        <v>0</v>
      </c>
      <c r="BE47" t="b">
        <v>0</v>
      </c>
      <c r="BF47" t="b">
        <v>0</v>
      </c>
      <c r="BG47" t="b">
        <v>0</v>
      </c>
      <c r="BH47" t="b">
        <v>0</v>
      </c>
      <c r="BI47" t="b">
        <v>0</v>
      </c>
      <c r="BJ47" t="b">
        <v>0</v>
      </c>
      <c r="BK47" t="b">
        <v>0</v>
      </c>
      <c r="BL47" t="b">
        <v>0</v>
      </c>
      <c r="BM47" t="s">
        <v>3069</v>
      </c>
      <c r="BO47" t="b">
        <v>1</v>
      </c>
    </row>
    <row r="48" spans="1:67">
      <c r="A48" s="6">
        <v>1112</v>
      </c>
      <c r="B48" t="s">
        <v>2427</v>
      </c>
      <c r="C48" t="s">
        <v>352</v>
      </c>
      <c r="D48" t="s">
        <v>2432</v>
      </c>
      <c r="E48" t="s">
        <v>2434</v>
      </c>
      <c r="F48" t="s">
        <v>2433</v>
      </c>
      <c r="G48" t="s">
        <v>96</v>
      </c>
      <c r="H48" t="s">
        <v>17</v>
      </c>
      <c r="I48" t="s">
        <v>1822</v>
      </c>
      <c r="J48" t="s">
        <v>2548</v>
      </c>
      <c r="K48" t="s">
        <v>2548</v>
      </c>
      <c r="L48" t="s">
        <v>2431</v>
      </c>
      <c r="M48" t="s">
        <v>2549</v>
      </c>
      <c r="N48" s="1">
        <v>20339</v>
      </c>
      <c r="O48" t="s">
        <v>1083</v>
      </c>
      <c r="Q48" t="b">
        <v>0</v>
      </c>
      <c r="R48" s="1">
        <v>45223</v>
      </c>
      <c r="S48" t="b">
        <v>0</v>
      </c>
      <c r="U48" t="b">
        <v>0</v>
      </c>
      <c r="Y48" s="1">
        <v>45224.277037037034</v>
      </c>
      <c r="AB48">
        <v>69</v>
      </c>
      <c r="AC48" t="b">
        <v>0</v>
      </c>
      <c r="AD48" t="b">
        <v>1</v>
      </c>
      <c r="AI48" t="b">
        <v>0</v>
      </c>
      <c r="AJ48" t="b">
        <v>0</v>
      </c>
      <c r="AK48" t="b">
        <v>0</v>
      </c>
      <c r="AL48" t="b">
        <v>0</v>
      </c>
      <c r="AM48" t="b">
        <v>0</v>
      </c>
      <c r="AN48" t="b">
        <v>1</v>
      </c>
      <c r="AO48" t="b">
        <v>1</v>
      </c>
      <c r="AP48" t="b">
        <v>0</v>
      </c>
      <c r="AQ48" t="b">
        <v>0</v>
      </c>
      <c r="AR48" t="b">
        <v>0</v>
      </c>
      <c r="AS48" t="b">
        <v>1</v>
      </c>
      <c r="AT48" t="b">
        <v>0</v>
      </c>
      <c r="AU48" t="b">
        <v>0</v>
      </c>
      <c r="AV48" t="b">
        <v>1</v>
      </c>
      <c r="AW48" t="b">
        <v>0</v>
      </c>
      <c r="AX48" t="b">
        <v>0</v>
      </c>
      <c r="AY48" t="b">
        <v>0</v>
      </c>
      <c r="AZ48" t="b">
        <v>0</v>
      </c>
      <c r="BA48" t="b">
        <v>0</v>
      </c>
      <c r="BB48" t="b">
        <v>0</v>
      </c>
      <c r="BC48" t="b">
        <v>0</v>
      </c>
      <c r="BD48" t="b">
        <v>0</v>
      </c>
      <c r="BE48" t="b">
        <v>1</v>
      </c>
      <c r="BF48" t="b">
        <v>0</v>
      </c>
      <c r="BG48" t="b">
        <v>0</v>
      </c>
      <c r="BH48" t="b">
        <v>0</v>
      </c>
      <c r="BI48" t="b">
        <v>0</v>
      </c>
      <c r="BJ48" t="b">
        <v>0</v>
      </c>
      <c r="BK48" t="b">
        <v>0</v>
      </c>
      <c r="BL48" t="b">
        <v>0</v>
      </c>
      <c r="BM48" t="s">
        <v>3070</v>
      </c>
      <c r="BO48" t="b">
        <v>1</v>
      </c>
    </row>
    <row r="49" spans="1:67">
      <c r="A49" s="6">
        <v>1111</v>
      </c>
      <c r="B49" t="s">
        <v>2418</v>
      </c>
      <c r="C49" t="s">
        <v>2415</v>
      </c>
      <c r="D49" t="s">
        <v>2419</v>
      </c>
      <c r="E49" t="s">
        <v>23</v>
      </c>
      <c r="F49" t="s">
        <v>2550</v>
      </c>
      <c r="G49" t="s">
        <v>81</v>
      </c>
      <c r="H49" t="s">
        <v>2551</v>
      </c>
      <c r="I49" t="s">
        <v>1779</v>
      </c>
      <c r="J49" t="s">
        <v>2422</v>
      </c>
      <c r="K49" t="s">
        <v>2422</v>
      </c>
      <c r="L49" t="s">
        <v>2552</v>
      </c>
      <c r="N49" s="1">
        <v>17170</v>
      </c>
      <c r="Q49" t="b">
        <v>0</v>
      </c>
      <c r="R49" s="1">
        <v>45222</v>
      </c>
      <c r="S49" t="b">
        <v>0</v>
      </c>
      <c r="U49" t="b">
        <v>0</v>
      </c>
      <c r="Y49" s="1">
        <v>45222.69604166667</v>
      </c>
      <c r="AB49">
        <v>77</v>
      </c>
      <c r="AC49" t="b">
        <v>0</v>
      </c>
      <c r="AD49" t="b">
        <v>1</v>
      </c>
      <c r="AI49" t="b">
        <v>0</v>
      </c>
      <c r="AJ49" t="b">
        <v>0</v>
      </c>
      <c r="AK49" t="b">
        <v>0</v>
      </c>
      <c r="AL49" t="b">
        <v>1</v>
      </c>
      <c r="AM49" t="b">
        <v>0</v>
      </c>
      <c r="AN49" t="b">
        <v>0</v>
      </c>
      <c r="AO49" t="b">
        <v>0</v>
      </c>
      <c r="AP49" t="b">
        <v>0</v>
      </c>
      <c r="AQ49" t="b">
        <v>1</v>
      </c>
      <c r="AR49" t="b">
        <v>0</v>
      </c>
      <c r="AS49" t="b">
        <v>0</v>
      </c>
      <c r="AT49" t="b">
        <v>0</v>
      </c>
      <c r="AU49" t="b">
        <v>1</v>
      </c>
      <c r="AV49" t="b">
        <v>0</v>
      </c>
      <c r="AW49" t="b">
        <v>0</v>
      </c>
      <c r="AX49" t="b">
        <v>0</v>
      </c>
      <c r="AY49" t="b">
        <v>0</v>
      </c>
      <c r="AZ49" t="b">
        <v>0</v>
      </c>
      <c r="BA49" t="b">
        <v>0</v>
      </c>
      <c r="BB49" t="b">
        <v>0</v>
      </c>
      <c r="BC49" t="b">
        <v>0</v>
      </c>
      <c r="BD49" t="b">
        <v>0</v>
      </c>
      <c r="BE49" t="b">
        <v>0</v>
      </c>
      <c r="BF49" t="b">
        <v>0</v>
      </c>
      <c r="BG49" t="b">
        <v>0</v>
      </c>
      <c r="BH49" t="b">
        <v>0</v>
      </c>
      <c r="BI49" t="b">
        <v>0</v>
      </c>
      <c r="BJ49" t="b">
        <v>0</v>
      </c>
      <c r="BK49" t="b">
        <v>0</v>
      </c>
      <c r="BL49" t="b">
        <v>0</v>
      </c>
      <c r="BM49" t="s">
        <v>3071</v>
      </c>
      <c r="BO49" t="b">
        <v>1</v>
      </c>
    </row>
    <row r="50" spans="1:67" ht="15.5">
      <c r="A50" s="6">
        <v>959</v>
      </c>
      <c r="B50" s="641" t="s">
        <v>236</v>
      </c>
      <c r="C50" s="641" t="s">
        <v>577</v>
      </c>
      <c r="D50" s="641" t="s">
        <v>1082</v>
      </c>
      <c r="E50" s="641"/>
      <c r="F50" s="641" t="s">
        <v>237</v>
      </c>
      <c r="G50" s="641" t="s">
        <v>238</v>
      </c>
      <c r="H50" s="641" t="s">
        <v>133</v>
      </c>
      <c r="I50" s="641" t="s">
        <v>1810</v>
      </c>
      <c r="J50" s="641" t="s">
        <v>239</v>
      </c>
      <c r="K50" s="641" t="s">
        <v>240</v>
      </c>
      <c r="L50" s="641" t="s">
        <v>241</v>
      </c>
      <c r="N50" s="1">
        <v>12415</v>
      </c>
      <c r="Q50" t="b">
        <v>0</v>
      </c>
      <c r="R50" s="1">
        <v>43599</v>
      </c>
      <c r="S50" t="b">
        <v>0</v>
      </c>
      <c r="U50" t="b">
        <v>0</v>
      </c>
      <c r="AB50">
        <v>91</v>
      </c>
      <c r="AC50" t="b">
        <v>0</v>
      </c>
      <c r="AD50" t="b">
        <v>1</v>
      </c>
      <c r="AF50" t="s">
        <v>2521</v>
      </c>
      <c r="AI50" t="b">
        <v>0</v>
      </c>
      <c r="AJ50" t="b">
        <v>0</v>
      </c>
      <c r="AK50" t="b">
        <v>0</v>
      </c>
      <c r="AL50" t="b">
        <v>0</v>
      </c>
      <c r="AM50" t="b">
        <v>0</v>
      </c>
      <c r="AN50" t="b">
        <v>0</v>
      </c>
      <c r="AO50" t="b">
        <v>0</v>
      </c>
      <c r="AP50" t="b">
        <v>0</v>
      </c>
      <c r="AQ50" t="b">
        <v>0</v>
      </c>
      <c r="AR50" t="b">
        <v>0</v>
      </c>
      <c r="AS50" t="b">
        <v>0</v>
      </c>
      <c r="AT50" t="b">
        <v>0</v>
      </c>
      <c r="AU50" t="b">
        <v>1</v>
      </c>
      <c r="AV50" t="b">
        <v>0</v>
      </c>
      <c r="AW50" t="b">
        <v>0</v>
      </c>
      <c r="AX50" t="b">
        <v>0</v>
      </c>
      <c r="AY50" t="b">
        <v>0</v>
      </c>
      <c r="AZ50" t="b">
        <v>0</v>
      </c>
      <c r="BA50" t="b">
        <v>0</v>
      </c>
      <c r="BB50" t="b">
        <v>0</v>
      </c>
      <c r="BC50" t="b">
        <v>0</v>
      </c>
      <c r="BD50" t="b">
        <v>0</v>
      </c>
      <c r="BE50" t="b">
        <v>0</v>
      </c>
      <c r="BF50" t="b">
        <v>0</v>
      </c>
      <c r="BG50" t="b">
        <v>0</v>
      </c>
      <c r="BH50" t="b">
        <v>0</v>
      </c>
      <c r="BI50" t="b">
        <v>0</v>
      </c>
      <c r="BJ50" t="b">
        <v>0</v>
      </c>
      <c r="BK50" t="b">
        <v>0</v>
      </c>
      <c r="BL50" t="b">
        <v>0</v>
      </c>
      <c r="BM50" t="s">
        <v>3072</v>
      </c>
      <c r="BO50" t="b">
        <v>1</v>
      </c>
    </row>
    <row r="51" spans="1:67">
      <c r="A51" s="6">
        <v>1087</v>
      </c>
      <c r="B51" t="s">
        <v>2112</v>
      </c>
      <c r="C51" t="s">
        <v>2256</v>
      </c>
      <c r="D51" t="s">
        <v>2123</v>
      </c>
      <c r="E51" t="s">
        <v>23</v>
      </c>
      <c r="F51" t="s">
        <v>2124</v>
      </c>
      <c r="G51" t="s">
        <v>16</v>
      </c>
      <c r="H51" t="s">
        <v>17</v>
      </c>
      <c r="I51" t="s">
        <v>1752</v>
      </c>
      <c r="J51" t="s">
        <v>2125</v>
      </c>
      <c r="K51" t="s">
        <v>2126</v>
      </c>
      <c r="L51" t="s">
        <v>2127</v>
      </c>
      <c r="M51" t="s">
        <v>2128</v>
      </c>
      <c r="N51" s="1">
        <v>13387</v>
      </c>
      <c r="O51" t="s">
        <v>861</v>
      </c>
      <c r="Q51" t="b">
        <v>0</v>
      </c>
      <c r="R51" s="1">
        <v>44908</v>
      </c>
      <c r="S51" t="b">
        <v>0</v>
      </c>
      <c r="U51" t="b">
        <v>0</v>
      </c>
      <c r="Y51" s="1">
        <v>44910</v>
      </c>
      <c r="AB51">
        <v>88</v>
      </c>
      <c r="AC51" t="b">
        <v>0</v>
      </c>
      <c r="AD51" t="b">
        <v>1</v>
      </c>
      <c r="AF51" t="s">
        <v>2553</v>
      </c>
      <c r="AI51" t="b">
        <v>0</v>
      </c>
      <c r="AJ51" t="b">
        <v>0</v>
      </c>
      <c r="AK51" t="b">
        <v>0</v>
      </c>
      <c r="AL51" t="b">
        <v>0</v>
      </c>
      <c r="AM51" t="b">
        <v>0</v>
      </c>
      <c r="AN51" t="b">
        <v>0</v>
      </c>
      <c r="AO51" t="b">
        <v>0</v>
      </c>
      <c r="AP51" t="b">
        <v>0</v>
      </c>
      <c r="AQ51" t="b">
        <v>0</v>
      </c>
      <c r="AR51" t="b">
        <v>0</v>
      </c>
      <c r="AS51" t="b">
        <v>0</v>
      </c>
      <c r="AT51" t="b">
        <v>0</v>
      </c>
      <c r="AU51" t="b">
        <v>0</v>
      </c>
      <c r="AV51" t="b">
        <v>0</v>
      </c>
      <c r="AW51" t="b">
        <v>0</v>
      </c>
      <c r="AX51" t="b">
        <v>0</v>
      </c>
      <c r="AY51" t="b">
        <v>0</v>
      </c>
      <c r="AZ51" t="b">
        <v>0</v>
      </c>
      <c r="BA51" t="b">
        <v>0</v>
      </c>
      <c r="BB51" t="b">
        <v>0</v>
      </c>
      <c r="BC51" t="b">
        <v>0</v>
      </c>
      <c r="BD51" t="b">
        <v>0</v>
      </c>
      <c r="BE51" t="b">
        <v>0</v>
      </c>
      <c r="BF51" t="b">
        <v>0</v>
      </c>
      <c r="BG51" t="b">
        <v>0</v>
      </c>
      <c r="BH51" t="b">
        <v>0</v>
      </c>
      <c r="BI51" t="b">
        <v>0</v>
      </c>
      <c r="BJ51" t="b">
        <v>0</v>
      </c>
      <c r="BK51" t="b">
        <v>0</v>
      </c>
      <c r="BL51" t="b">
        <v>0</v>
      </c>
      <c r="BM51" t="s">
        <v>3073</v>
      </c>
      <c r="BO51" t="b">
        <v>1</v>
      </c>
    </row>
    <row r="52" spans="1:67">
      <c r="A52" s="6">
        <v>90</v>
      </c>
      <c r="B52" t="s">
        <v>242</v>
      </c>
      <c r="C52" t="s">
        <v>91</v>
      </c>
      <c r="D52" t="s">
        <v>1108</v>
      </c>
      <c r="E52" t="s">
        <v>124</v>
      </c>
      <c r="F52" t="s">
        <v>243</v>
      </c>
      <c r="G52" t="s">
        <v>16</v>
      </c>
      <c r="H52" t="s">
        <v>17</v>
      </c>
      <c r="I52" t="s">
        <v>1752</v>
      </c>
      <c r="J52" t="s">
        <v>244</v>
      </c>
      <c r="L52" t="s">
        <v>245</v>
      </c>
      <c r="N52" s="1">
        <v>11414</v>
      </c>
      <c r="Q52" t="b">
        <v>0</v>
      </c>
      <c r="R52" s="1">
        <v>34001</v>
      </c>
      <c r="S52" t="b">
        <v>0</v>
      </c>
      <c r="U52" t="b">
        <v>0</v>
      </c>
      <c r="AB52">
        <v>93</v>
      </c>
      <c r="AC52" t="b">
        <v>0</v>
      </c>
      <c r="AD52" t="b">
        <v>1</v>
      </c>
      <c r="AI52" t="b">
        <v>0</v>
      </c>
      <c r="AJ52" t="b">
        <v>0</v>
      </c>
      <c r="AK52" t="b">
        <v>0</v>
      </c>
      <c r="AL52" t="b">
        <v>0</v>
      </c>
      <c r="AM52" t="b">
        <v>0</v>
      </c>
      <c r="AN52" t="b">
        <v>0</v>
      </c>
      <c r="AO52" t="b">
        <v>0</v>
      </c>
      <c r="AP52" t="b">
        <v>1</v>
      </c>
      <c r="AQ52" t="b">
        <v>1</v>
      </c>
      <c r="AR52" t="b">
        <v>0</v>
      </c>
      <c r="AS52" t="b">
        <v>0</v>
      </c>
      <c r="AT52" t="b">
        <v>0</v>
      </c>
      <c r="AU52" t="b">
        <v>1</v>
      </c>
      <c r="AV52" t="b">
        <v>1</v>
      </c>
      <c r="AW52" t="b">
        <v>0</v>
      </c>
      <c r="AX52" t="b">
        <v>0</v>
      </c>
      <c r="AY52" t="b">
        <v>0</v>
      </c>
      <c r="AZ52" t="b">
        <v>0</v>
      </c>
      <c r="BA52" t="b">
        <v>0</v>
      </c>
      <c r="BB52" t="b">
        <v>0</v>
      </c>
      <c r="BC52" t="b">
        <v>0</v>
      </c>
      <c r="BD52" t="b">
        <v>1</v>
      </c>
      <c r="BE52" t="b">
        <v>0</v>
      </c>
      <c r="BF52" t="b">
        <v>1</v>
      </c>
      <c r="BG52" t="b">
        <v>0</v>
      </c>
      <c r="BH52" t="b">
        <v>0</v>
      </c>
      <c r="BI52" t="b">
        <v>0</v>
      </c>
      <c r="BJ52" t="b">
        <v>0</v>
      </c>
      <c r="BK52" t="b">
        <v>0</v>
      </c>
      <c r="BL52" t="b">
        <v>0</v>
      </c>
      <c r="BM52" t="s">
        <v>3074</v>
      </c>
      <c r="BO52" t="b">
        <v>1</v>
      </c>
    </row>
    <row r="53" spans="1:67">
      <c r="A53" s="6">
        <v>1049</v>
      </c>
      <c r="B53" t="s">
        <v>1640</v>
      </c>
      <c r="C53" t="s">
        <v>1641</v>
      </c>
      <c r="D53" t="s">
        <v>1811</v>
      </c>
      <c r="E53" t="s">
        <v>1563</v>
      </c>
      <c r="F53" t="s">
        <v>1812</v>
      </c>
      <c r="G53" t="s">
        <v>789</v>
      </c>
      <c r="H53" t="s">
        <v>17</v>
      </c>
      <c r="I53" t="s">
        <v>1798</v>
      </c>
      <c r="J53" t="s">
        <v>1685</v>
      </c>
      <c r="K53" t="s">
        <v>1686</v>
      </c>
      <c r="L53" t="s">
        <v>1687</v>
      </c>
      <c r="M53" t="s">
        <v>1813</v>
      </c>
      <c r="N53" s="1">
        <v>16573</v>
      </c>
      <c r="O53" t="s">
        <v>1814</v>
      </c>
      <c r="Q53" t="b">
        <v>0</v>
      </c>
      <c r="R53" s="1">
        <v>44515</v>
      </c>
      <c r="S53" t="b">
        <v>0</v>
      </c>
      <c r="U53" t="b">
        <v>0</v>
      </c>
      <c r="Y53" s="1">
        <v>44530</v>
      </c>
      <c r="AB53">
        <v>79</v>
      </c>
      <c r="AC53" t="b">
        <v>0</v>
      </c>
      <c r="AD53" t="b">
        <v>0</v>
      </c>
      <c r="AI53" t="b">
        <v>0</v>
      </c>
      <c r="AJ53" t="b">
        <v>0</v>
      </c>
      <c r="AK53" t="b">
        <v>0</v>
      </c>
      <c r="AL53" t="b">
        <v>1</v>
      </c>
      <c r="AM53" t="b">
        <v>0</v>
      </c>
      <c r="AN53" t="b">
        <v>0</v>
      </c>
      <c r="AO53" t="b">
        <v>0</v>
      </c>
      <c r="AP53" t="b">
        <v>0</v>
      </c>
      <c r="AQ53" t="b">
        <v>0</v>
      </c>
      <c r="AR53" t="b">
        <v>0</v>
      </c>
      <c r="AS53" t="b">
        <v>0</v>
      </c>
      <c r="AT53" t="b">
        <v>0</v>
      </c>
      <c r="AU53" t="b">
        <v>0</v>
      </c>
      <c r="AV53" t="b">
        <v>0</v>
      </c>
      <c r="AW53" t="b">
        <v>0</v>
      </c>
      <c r="AX53" t="b">
        <v>0</v>
      </c>
      <c r="AY53" t="b">
        <v>0</v>
      </c>
      <c r="AZ53" t="b">
        <v>0</v>
      </c>
      <c r="BA53" t="b">
        <v>0</v>
      </c>
      <c r="BB53" t="b">
        <v>0</v>
      </c>
      <c r="BC53" t="b">
        <v>0</v>
      </c>
      <c r="BD53" t="b">
        <v>0</v>
      </c>
      <c r="BE53" t="b">
        <v>0</v>
      </c>
      <c r="BF53" t="b">
        <v>0</v>
      </c>
      <c r="BG53" t="b">
        <v>0</v>
      </c>
      <c r="BH53" t="b">
        <v>0</v>
      </c>
      <c r="BI53" t="b">
        <v>0</v>
      </c>
      <c r="BJ53" t="b">
        <v>0</v>
      </c>
      <c r="BK53" t="b">
        <v>0</v>
      </c>
      <c r="BL53" t="b">
        <v>0</v>
      </c>
      <c r="BM53" t="s">
        <v>3075</v>
      </c>
      <c r="BO53" t="b">
        <v>1</v>
      </c>
    </row>
    <row r="54" spans="1:67">
      <c r="A54" s="6">
        <v>1062</v>
      </c>
      <c r="B54" t="s">
        <v>1742</v>
      </c>
      <c r="C54" t="s">
        <v>2519</v>
      </c>
      <c r="D54" t="s">
        <v>1437</v>
      </c>
      <c r="E54" t="s">
        <v>1815</v>
      </c>
      <c r="F54" t="s">
        <v>1816</v>
      </c>
      <c r="G54" t="s">
        <v>130</v>
      </c>
      <c r="H54" t="s">
        <v>17</v>
      </c>
      <c r="I54" t="s">
        <v>1783</v>
      </c>
      <c r="J54" t="s">
        <v>1817</v>
      </c>
      <c r="K54" t="s">
        <v>1818</v>
      </c>
      <c r="L54" t="s">
        <v>1819</v>
      </c>
      <c r="M54" t="s">
        <v>1820</v>
      </c>
      <c r="N54" s="1">
        <v>14054</v>
      </c>
      <c r="O54" t="s">
        <v>1821</v>
      </c>
      <c r="Q54" t="b">
        <v>0</v>
      </c>
      <c r="R54" s="1">
        <v>44664</v>
      </c>
      <c r="S54" t="b">
        <v>0</v>
      </c>
      <c r="U54" t="b">
        <v>0</v>
      </c>
      <c r="Y54" s="1">
        <v>44664</v>
      </c>
      <c r="AB54">
        <v>86</v>
      </c>
      <c r="AC54" t="b">
        <v>0</v>
      </c>
      <c r="AD54" t="b">
        <v>1</v>
      </c>
      <c r="AF54" t="s">
        <v>45</v>
      </c>
      <c r="AH54" t="s">
        <v>2518</v>
      </c>
      <c r="AI54" t="b">
        <v>0</v>
      </c>
      <c r="AJ54" t="b">
        <v>0</v>
      </c>
      <c r="AK54" t="b">
        <v>0</v>
      </c>
      <c r="AL54" t="b">
        <v>0</v>
      </c>
      <c r="AM54" t="b">
        <v>0</v>
      </c>
      <c r="AN54" t="b">
        <v>1</v>
      </c>
      <c r="AO54" t="b">
        <v>1</v>
      </c>
      <c r="AP54" t="b">
        <v>1</v>
      </c>
      <c r="AQ54" t="b">
        <v>0</v>
      </c>
      <c r="AR54" t="b">
        <v>0</v>
      </c>
      <c r="AS54" t="b">
        <v>0</v>
      </c>
      <c r="AT54" t="b">
        <v>0</v>
      </c>
      <c r="AU54" t="b">
        <v>1</v>
      </c>
      <c r="AV54" t="b">
        <v>0</v>
      </c>
      <c r="AW54" t="b">
        <v>1</v>
      </c>
      <c r="AX54" t="b">
        <v>0</v>
      </c>
      <c r="AY54" t="b">
        <v>0</v>
      </c>
      <c r="AZ54" t="b">
        <v>0</v>
      </c>
      <c r="BA54" t="b">
        <v>0</v>
      </c>
      <c r="BB54" t="b">
        <v>0</v>
      </c>
      <c r="BC54" t="b">
        <v>0</v>
      </c>
      <c r="BD54" t="b">
        <v>1</v>
      </c>
      <c r="BE54" t="b">
        <v>1</v>
      </c>
      <c r="BF54" t="b">
        <v>1</v>
      </c>
      <c r="BG54" t="b">
        <v>0</v>
      </c>
      <c r="BH54" t="b">
        <v>0</v>
      </c>
      <c r="BI54" t="b">
        <v>0</v>
      </c>
      <c r="BJ54" t="b">
        <v>0</v>
      </c>
      <c r="BK54" t="b">
        <v>0</v>
      </c>
      <c r="BL54" t="b">
        <v>0</v>
      </c>
      <c r="BM54" t="s">
        <v>3076</v>
      </c>
      <c r="BO54" t="b">
        <v>1</v>
      </c>
    </row>
    <row r="55" spans="1:67">
      <c r="A55" s="6">
        <v>96</v>
      </c>
      <c r="B55" t="s">
        <v>248</v>
      </c>
      <c r="C55" t="s">
        <v>529</v>
      </c>
      <c r="D55" t="s">
        <v>1105</v>
      </c>
      <c r="E55" t="s">
        <v>51</v>
      </c>
      <c r="F55" t="s">
        <v>250</v>
      </c>
      <c r="G55" t="s">
        <v>96</v>
      </c>
      <c r="H55" t="s">
        <v>17</v>
      </c>
      <c r="I55" t="s">
        <v>1822</v>
      </c>
      <c r="J55" t="s">
        <v>251</v>
      </c>
      <c r="L55" t="s">
        <v>252</v>
      </c>
      <c r="M55" t="s">
        <v>252</v>
      </c>
      <c r="N55" s="1">
        <v>11151</v>
      </c>
      <c r="Q55" t="b">
        <v>0</v>
      </c>
      <c r="R55" s="1">
        <v>38018</v>
      </c>
      <c r="S55" t="b">
        <v>0</v>
      </c>
      <c r="U55" t="b">
        <v>0</v>
      </c>
      <c r="Y55" s="1">
        <v>44160</v>
      </c>
      <c r="AB55">
        <v>94</v>
      </c>
      <c r="AC55" t="b">
        <v>0</v>
      </c>
      <c r="AD55" t="b">
        <v>1</v>
      </c>
      <c r="AF55" t="s">
        <v>2554</v>
      </c>
      <c r="AI55" t="b">
        <v>0</v>
      </c>
      <c r="AJ55" t="b">
        <v>0</v>
      </c>
      <c r="AK55" t="b">
        <v>0</v>
      </c>
      <c r="AL55" t="b">
        <v>0</v>
      </c>
      <c r="AM55" t="b">
        <v>0</v>
      </c>
      <c r="AN55" t="b">
        <v>0</v>
      </c>
      <c r="AO55" t="b">
        <v>0</v>
      </c>
      <c r="AP55" t="b">
        <v>0</v>
      </c>
      <c r="AQ55" t="b">
        <v>0</v>
      </c>
      <c r="AR55" t="b">
        <v>0</v>
      </c>
      <c r="AS55" t="b">
        <v>0</v>
      </c>
      <c r="AT55" t="b">
        <v>0</v>
      </c>
      <c r="AU55" t="b">
        <v>0</v>
      </c>
      <c r="AV55" t="b">
        <v>0</v>
      </c>
      <c r="AW55" t="b">
        <v>0</v>
      </c>
      <c r="AX55" t="b">
        <v>0</v>
      </c>
      <c r="AY55" t="b">
        <v>0</v>
      </c>
      <c r="AZ55" t="b">
        <v>0</v>
      </c>
      <c r="BA55" t="b">
        <v>0</v>
      </c>
      <c r="BB55" t="b">
        <v>0</v>
      </c>
      <c r="BC55" t="b">
        <v>0</v>
      </c>
      <c r="BD55" t="b">
        <v>0</v>
      </c>
      <c r="BE55" t="b">
        <v>0</v>
      </c>
      <c r="BF55" t="b">
        <v>0</v>
      </c>
      <c r="BG55" t="b">
        <v>0</v>
      </c>
      <c r="BH55" t="b">
        <v>0</v>
      </c>
      <c r="BI55" t="b">
        <v>0</v>
      </c>
      <c r="BJ55" t="b">
        <v>0</v>
      </c>
      <c r="BK55" t="b">
        <v>0</v>
      </c>
      <c r="BL55" t="b">
        <v>0</v>
      </c>
      <c r="BM55" t="s">
        <v>3077</v>
      </c>
      <c r="BO55" t="b">
        <v>1</v>
      </c>
    </row>
    <row r="56" spans="1:67">
      <c r="A56" s="6">
        <v>535</v>
      </c>
      <c r="B56" t="s">
        <v>258</v>
      </c>
      <c r="C56" t="s">
        <v>259</v>
      </c>
      <c r="D56" t="s">
        <v>1082</v>
      </c>
      <c r="E56" t="s">
        <v>51</v>
      </c>
      <c r="F56" t="s">
        <v>260</v>
      </c>
      <c r="G56" t="s">
        <v>42</v>
      </c>
      <c r="H56" t="s">
        <v>17</v>
      </c>
      <c r="I56" t="s">
        <v>1758</v>
      </c>
      <c r="J56" t="s">
        <v>1823</v>
      </c>
      <c r="K56" t="s">
        <v>1823</v>
      </c>
      <c r="L56" t="s">
        <v>261</v>
      </c>
      <c r="M56" t="s">
        <v>1544</v>
      </c>
      <c r="N56" s="1">
        <v>18059</v>
      </c>
      <c r="O56" t="s">
        <v>1382</v>
      </c>
      <c r="P56" t="s">
        <v>1795</v>
      </c>
      <c r="Q56" t="b">
        <v>0</v>
      </c>
      <c r="R56" s="1">
        <v>41395</v>
      </c>
      <c r="S56" t="b">
        <v>0</v>
      </c>
      <c r="U56" t="b">
        <v>0</v>
      </c>
      <c r="W56" t="s">
        <v>2555</v>
      </c>
      <c r="X56" t="s">
        <v>2556</v>
      </c>
      <c r="Y56" s="1">
        <v>44561</v>
      </c>
      <c r="Z56" t="s">
        <v>2557</v>
      </c>
      <c r="AB56">
        <v>75</v>
      </c>
      <c r="AC56" t="b">
        <v>0</v>
      </c>
      <c r="AD56" t="b">
        <v>1</v>
      </c>
      <c r="AI56" t="b">
        <v>0</v>
      </c>
      <c r="AJ56" t="b">
        <v>0</v>
      </c>
      <c r="AK56" t="b">
        <v>0</v>
      </c>
      <c r="AL56" t="b">
        <v>0</v>
      </c>
      <c r="AM56" t="b">
        <v>0</v>
      </c>
      <c r="AN56" t="b">
        <v>0</v>
      </c>
      <c r="AO56" t="b">
        <v>0</v>
      </c>
      <c r="AP56" t="b">
        <v>0</v>
      </c>
      <c r="AQ56" t="b">
        <v>0</v>
      </c>
      <c r="AR56" t="b">
        <v>0</v>
      </c>
      <c r="AS56" t="b">
        <v>0</v>
      </c>
      <c r="AT56" t="b">
        <v>0</v>
      </c>
      <c r="AU56" t="b">
        <v>1</v>
      </c>
      <c r="AV56" t="b">
        <v>1</v>
      </c>
      <c r="AW56" t="b">
        <v>1</v>
      </c>
      <c r="AX56" t="b">
        <v>0</v>
      </c>
      <c r="AY56" t="b">
        <v>0</v>
      </c>
      <c r="AZ56" t="b">
        <v>0</v>
      </c>
      <c r="BA56" t="b">
        <v>0</v>
      </c>
      <c r="BB56" t="b">
        <v>0</v>
      </c>
      <c r="BC56" t="b">
        <v>0</v>
      </c>
      <c r="BD56" t="b">
        <v>0</v>
      </c>
      <c r="BE56" t="b">
        <v>1</v>
      </c>
      <c r="BF56" t="b">
        <v>0</v>
      </c>
      <c r="BG56" t="b">
        <v>0</v>
      </c>
      <c r="BH56" t="b">
        <v>0</v>
      </c>
      <c r="BI56" t="b">
        <v>0</v>
      </c>
      <c r="BJ56" t="b">
        <v>0</v>
      </c>
      <c r="BK56" t="b">
        <v>0</v>
      </c>
      <c r="BL56" t="b">
        <v>0</v>
      </c>
      <c r="BM56" t="s">
        <v>3078</v>
      </c>
      <c r="BO56" t="b">
        <v>1</v>
      </c>
    </row>
    <row r="57" spans="1:67">
      <c r="A57" s="6">
        <v>885</v>
      </c>
      <c r="B57" t="s">
        <v>262</v>
      </c>
      <c r="C57" t="s">
        <v>217</v>
      </c>
      <c r="D57" t="s">
        <v>1104</v>
      </c>
      <c r="E57" t="s">
        <v>51</v>
      </c>
      <c r="F57" t="s">
        <v>2208</v>
      </c>
      <c r="G57" t="s">
        <v>155</v>
      </c>
      <c r="H57" t="s">
        <v>17</v>
      </c>
      <c r="I57" t="s">
        <v>1788</v>
      </c>
      <c r="J57" t="s">
        <v>1439</v>
      </c>
      <c r="K57" t="s">
        <v>263</v>
      </c>
      <c r="L57" t="s">
        <v>264</v>
      </c>
      <c r="M57" t="s">
        <v>1440</v>
      </c>
      <c r="N57" s="1">
        <v>16472</v>
      </c>
      <c r="Q57" t="b">
        <v>0</v>
      </c>
      <c r="R57" s="1">
        <v>42865</v>
      </c>
      <c r="S57" t="b">
        <v>0</v>
      </c>
      <c r="U57" t="b">
        <v>0</v>
      </c>
      <c r="Y57" s="1">
        <v>44160</v>
      </c>
      <c r="AB57">
        <v>79</v>
      </c>
      <c r="AC57" t="b">
        <v>0</v>
      </c>
      <c r="AD57" t="b">
        <v>1</v>
      </c>
      <c r="AF57" t="s">
        <v>2525</v>
      </c>
      <c r="AI57" t="b">
        <v>0</v>
      </c>
      <c r="AJ57" t="b">
        <v>0</v>
      </c>
      <c r="AK57" t="b">
        <v>0</v>
      </c>
      <c r="AL57" t="b">
        <v>0</v>
      </c>
      <c r="AM57" t="b">
        <v>0</v>
      </c>
      <c r="AN57" t="b">
        <v>0</v>
      </c>
      <c r="AO57" t="b">
        <v>0</v>
      </c>
      <c r="AP57" t="b">
        <v>0</v>
      </c>
      <c r="AQ57" t="b">
        <v>0</v>
      </c>
      <c r="AR57" t="b">
        <v>0</v>
      </c>
      <c r="AS57" t="b">
        <v>0</v>
      </c>
      <c r="AT57" t="b">
        <v>0</v>
      </c>
      <c r="AU57" t="b">
        <v>1</v>
      </c>
      <c r="AV57" t="b">
        <v>1</v>
      </c>
      <c r="AW57" t="b">
        <v>1</v>
      </c>
      <c r="AX57" t="b">
        <v>0</v>
      </c>
      <c r="AY57" t="b">
        <v>0</v>
      </c>
      <c r="AZ57" t="b">
        <v>0</v>
      </c>
      <c r="BA57" t="b">
        <v>0</v>
      </c>
      <c r="BB57" t="b">
        <v>0</v>
      </c>
      <c r="BC57" t="b">
        <v>0</v>
      </c>
      <c r="BD57" t="b">
        <v>0</v>
      </c>
      <c r="BE57" t="b">
        <v>0</v>
      </c>
      <c r="BF57" t="b">
        <v>1</v>
      </c>
      <c r="BG57" t="b">
        <v>0</v>
      </c>
      <c r="BH57" t="b">
        <v>0</v>
      </c>
      <c r="BI57" t="b">
        <v>0</v>
      </c>
      <c r="BJ57" t="b">
        <v>0</v>
      </c>
      <c r="BK57" t="b">
        <v>0</v>
      </c>
      <c r="BL57" t="b">
        <v>0</v>
      </c>
      <c r="BM57" t="s">
        <v>3079</v>
      </c>
      <c r="BO57" t="b">
        <v>1</v>
      </c>
    </row>
    <row r="58" spans="1:67">
      <c r="A58" s="6">
        <v>97</v>
      </c>
      <c r="B58" t="s">
        <v>265</v>
      </c>
      <c r="C58" t="s">
        <v>266</v>
      </c>
      <c r="D58" t="s">
        <v>1120</v>
      </c>
      <c r="E58" t="s">
        <v>267</v>
      </c>
      <c r="F58" t="s">
        <v>268</v>
      </c>
      <c r="G58" t="s">
        <v>96</v>
      </c>
      <c r="H58" t="s">
        <v>17</v>
      </c>
      <c r="I58" t="s">
        <v>1822</v>
      </c>
      <c r="J58" t="s">
        <v>269</v>
      </c>
      <c r="K58" t="s">
        <v>270</v>
      </c>
      <c r="L58" t="s">
        <v>271</v>
      </c>
      <c r="M58" t="s">
        <v>1121</v>
      </c>
      <c r="N58" s="1">
        <v>11907</v>
      </c>
      <c r="Q58" t="b">
        <v>0</v>
      </c>
      <c r="R58" s="1">
        <v>38786</v>
      </c>
      <c r="S58" t="b">
        <v>0</v>
      </c>
      <c r="U58" t="b">
        <v>0</v>
      </c>
      <c r="AA58" t="s">
        <v>2557</v>
      </c>
      <c r="AB58">
        <v>92</v>
      </c>
      <c r="AC58" t="b">
        <v>0</v>
      </c>
      <c r="AD58" t="b">
        <v>1</v>
      </c>
      <c r="AI58" t="b">
        <v>0</v>
      </c>
      <c r="AJ58" t="b">
        <v>0</v>
      </c>
      <c r="AK58" t="b">
        <v>0</v>
      </c>
      <c r="AL58" t="b">
        <v>0</v>
      </c>
      <c r="AM58" t="b">
        <v>0</v>
      </c>
      <c r="AN58" t="b">
        <v>0</v>
      </c>
      <c r="AO58" t="b">
        <v>0</v>
      </c>
      <c r="AP58" t="b">
        <v>1</v>
      </c>
      <c r="AQ58" t="b">
        <v>0</v>
      </c>
      <c r="AR58" t="b">
        <v>0</v>
      </c>
      <c r="AS58" t="b">
        <v>0</v>
      </c>
      <c r="AT58" t="b">
        <v>0</v>
      </c>
      <c r="AU58" t="b">
        <v>0</v>
      </c>
      <c r="AV58" t="b">
        <v>0</v>
      </c>
      <c r="AW58" t="b">
        <v>0</v>
      </c>
      <c r="AX58" t="b">
        <v>0</v>
      </c>
      <c r="AY58" t="b">
        <v>0</v>
      </c>
      <c r="AZ58" t="b">
        <v>0</v>
      </c>
      <c r="BA58" t="b">
        <v>0</v>
      </c>
      <c r="BB58" t="b">
        <v>0</v>
      </c>
      <c r="BC58" t="b">
        <v>0</v>
      </c>
      <c r="BD58" t="b">
        <v>0</v>
      </c>
      <c r="BE58" t="b">
        <v>0</v>
      </c>
      <c r="BF58" t="b">
        <v>0</v>
      </c>
      <c r="BG58" t="b">
        <v>0</v>
      </c>
      <c r="BH58" t="b">
        <v>0</v>
      </c>
      <c r="BI58" t="b">
        <v>0</v>
      </c>
      <c r="BJ58" t="b">
        <v>0</v>
      </c>
      <c r="BK58" t="b">
        <v>0</v>
      </c>
      <c r="BL58" t="b">
        <v>0</v>
      </c>
      <c r="BM58" t="s">
        <v>3080</v>
      </c>
      <c r="BO58" t="b">
        <v>1</v>
      </c>
    </row>
    <row r="59" spans="1:67">
      <c r="A59" s="6">
        <v>883</v>
      </c>
      <c r="B59" t="s">
        <v>272</v>
      </c>
      <c r="C59" t="s">
        <v>1632</v>
      </c>
      <c r="E59" t="s">
        <v>36</v>
      </c>
      <c r="F59" t="s">
        <v>274</v>
      </c>
      <c r="G59" t="s">
        <v>136</v>
      </c>
      <c r="H59" t="s">
        <v>17</v>
      </c>
      <c r="I59" t="s">
        <v>1783</v>
      </c>
      <c r="J59" t="s">
        <v>275</v>
      </c>
      <c r="K59" t="s">
        <v>276</v>
      </c>
      <c r="L59" t="s">
        <v>277</v>
      </c>
      <c r="N59" s="1">
        <v>10945</v>
      </c>
      <c r="Q59" t="b">
        <v>0</v>
      </c>
      <c r="R59" s="1">
        <v>42836</v>
      </c>
      <c r="S59" t="b">
        <v>0</v>
      </c>
      <c r="U59" t="b">
        <v>0</v>
      </c>
      <c r="AB59">
        <v>95</v>
      </c>
      <c r="AC59" t="b">
        <v>0</v>
      </c>
      <c r="AD59" t="b">
        <v>1</v>
      </c>
      <c r="AF59" t="s">
        <v>2524</v>
      </c>
      <c r="AI59" t="b">
        <v>0</v>
      </c>
      <c r="AJ59" t="b">
        <v>0</v>
      </c>
      <c r="AK59" t="b">
        <v>0</v>
      </c>
      <c r="AL59" t="b">
        <v>1</v>
      </c>
      <c r="AM59" t="b">
        <v>0</v>
      </c>
      <c r="AN59" t="b">
        <v>0</v>
      </c>
      <c r="AO59" t="b">
        <v>0</v>
      </c>
      <c r="AP59" t="b">
        <v>0</v>
      </c>
      <c r="AQ59" t="b">
        <v>0</v>
      </c>
      <c r="AR59" t="b">
        <v>1</v>
      </c>
      <c r="AS59" t="b">
        <v>0</v>
      </c>
      <c r="AT59" t="b">
        <v>0</v>
      </c>
      <c r="AU59" t="b">
        <v>0</v>
      </c>
      <c r="AV59" t="b">
        <v>0</v>
      </c>
      <c r="AW59" t="b">
        <v>1</v>
      </c>
      <c r="AX59" t="b">
        <v>0</v>
      </c>
      <c r="AY59" t="b">
        <v>0</v>
      </c>
      <c r="AZ59" t="b">
        <v>0</v>
      </c>
      <c r="BA59" t="b">
        <v>0</v>
      </c>
      <c r="BB59" t="b">
        <v>0</v>
      </c>
      <c r="BC59" t="b">
        <v>0</v>
      </c>
      <c r="BD59" t="b">
        <v>0</v>
      </c>
      <c r="BE59" t="b">
        <v>0</v>
      </c>
      <c r="BF59" t="b">
        <v>0</v>
      </c>
      <c r="BG59" t="b">
        <v>0</v>
      </c>
      <c r="BH59" t="b">
        <v>0</v>
      </c>
      <c r="BI59" t="b">
        <v>0</v>
      </c>
      <c r="BJ59" t="b">
        <v>0</v>
      </c>
      <c r="BK59" t="b">
        <v>0</v>
      </c>
      <c r="BL59" t="b">
        <v>0</v>
      </c>
      <c r="BM59" t="s">
        <v>3081</v>
      </c>
      <c r="BO59" t="b">
        <v>1</v>
      </c>
    </row>
    <row r="60" spans="1:67">
      <c r="A60" s="6">
        <v>680</v>
      </c>
      <c r="B60" t="s">
        <v>278</v>
      </c>
      <c r="C60" t="s">
        <v>13</v>
      </c>
      <c r="D60" t="s">
        <v>1538</v>
      </c>
      <c r="E60" t="s">
        <v>279</v>
      </c>
      <c r="F60" t="s">
        <v>280</v>
      </c>
      <c r="G60" t="s">
        <v>67</v>
      </c>
      <c r="H60" t="s">
        <v>17</v>
      </c>
      <c r="I60" t="s">
        <v>1776</v>
      </c>
      <c r="J60" t="s">
        <v>281</v>
      </c>
      <c r="K60" t="s">
        <v>282</v>
      </c>
      <c r="L60" t="s">
        <v>283</v>
      </c>
      <c r="N60" s="1">
        <v>17813</v>
      </c>
      <c r="O60" t="s">
        <v>1539</v>
      </c>
      <c r="Q60" t="b">
        <v>0</v>
      </c>
      <c r="R60" s="1">
        <v>42136</v>
      </c>
      <c r="S60" t="b">
        <v>0</v>
      </c>
      <c r="U60" t="b">
        <v>0</v>
      </c>
      <c r="AB60">
        <v>76</v>
      </c>
      <c r="AC60" t="b">
        <v>0</v>
      </c>
      <c r="AD60" t="b">
        <v>1</v>
      </c>
      <c r="AI60" t="b">
        <v>0</v>
      </c>
      <c r="AJ60" t="b">
        <v>0</v>
      </c>
      <c r="AK60" t="b">
        <v>0</v>
      </c>
      <c r="AL60" t="b">
        <v>0</v>
      </c>
      <c r="AM60" t="b">
        <v>0</v>
      </c>
      <c r="AN60" t="b">
        <v>0</v>
      </c>
      <c r="AO60" t="b">
        <v>0</v>
      </c>
      <c r="AP60" t="b">
        <v>0</v>
      </c>
      <c r="AQ60" t="b">
        <v>0</v>
      </c>
      <c r="AR60" t="b">
        <v>0</v>
      </c>
      <c r="AS60" t="b">
        <v>0</v>
      </c>
      <c r="AT60" t="b">
        <v>0</v>
      </c>
      <c r="AU60" t="b">
        <v>0</v>
      </c>
      <c r="AV60" t="b">
        <v>0</v>
      </c>
      <c r="AW60" t="b">
        <v>0</v>
      </c>
      <c r="AX60" t="b">
        <v>0</v>
      </c>
      <c r="AY60" t="b">
        <v>0</v>
      </c>
      <c r="AZ60" t="b">
        <v>0</v>
      </c>
      <c r="BA60" t="b">
        <v>0</v>
      </c>
      <c r="BB60" t="b">
        <v>0</v>
      </c>
      <c r="BC60" t="b">
        <v>0</v>
      </c>
      <c r="BD60" t="b">
        <v>0</v>
      </c>
      <c r="BE60" t="b">
        <v>0</v>
      </c>
      <c r="BF60" t="b">
        <v>0</v>
      </c>
      <c r="BG60" t="b">
        <v>1</v>
      </c>
      <c r="BH60" t="b">
        <v>0</v>
      </c>
      <c r="BI60" t="b">
        <v>0</v>
      </c>
      <c r="BJ60" t="b">
        <v>0</v>
      </c>
      <c r="BK60" t="b">
        <v>0</v>
      </c>
      <c r="BL60" t="b">
        <v>0</v>
      </c>
      <c r="BM60" t="s">
        <v>3082</v>
      </c>
      <c r="BO60" t="b">
        <v>1</v>
      </c>
    </row>
    <row r="61" spans="1:67">
      <c r="A61" s="6">
        <v>624</v>
      </c>
      <c r="B61" t="s">
        <v>284</v>
      </c>
      <c r="C61" t="s">
        <v>266</v>
      </c>
      <c r="D61" t="s">
        <v>1101</v>
      </c>
      <c r="E61" t="s">
        <v>3083</v>
      </c>
      <c r="F61" t="s">
        <v>285</v>
      </c>
      <c r="G61" t="s">
        <v>286</v>
      </c>
      <c r="H61" t="s">
        <v>17</v>
      </c>
      <c r="I61" t="s">
        <v>1824</v>
      </c>
      <c r="J61" t="s">
        <v>3084</v>
      </c>
      <c r="K61" t="s">
        <v>3084</v>
      </c>
      <c r="L61" t="s">
        <v>288</v>
      </c>
      <c r="M61" t="s">
        <v>1389</v>
      </c>
      <c r="N61" s="1">
        <v>15791</v>
      </c>
      <c r="Q61" t="b">
        <v>0</v>
      </c>
      <c r="R61" s="1">
        <v>41926</v>
      </c>
      <c r="S61" t="b">
        <v>0</v>
      </c>
      <c r="U61" t="b">
        <v>0</v>
      </c>
      <c r="AB61">
        <v>81</v>
      </c>
      <c r="AC61" t="b">
        <v>0</v>
      </c>
      <c r="AD61" t="b">
        <v>1</v>
      </c>
      <c r="AI61" t="b">
        <v>0</v>
      </c>
      <c r="AJ61" t="b">
        <v>0</v>
      </c>
      <c r="AK61" t="b">
        <v>0</v>
      </c>
      <c r="AL61" t="b">
        <v>0</v>
      </c>
      <c r="AM61" t="b">
        <v>0</v>
      </c>
      <c r="AN61" t="b">
        <v>0</v>
      </c>
      <c r="AO61" t="b">
        <v>0</v>
      </c>
      <c r="AP61" t="b">
        <v>0</v>
      </c>
      <c r="AQ61" t="b">
        <v>0</v>
      </c>
      <c r="AR61" t="b">
        <v>0</v>
      </c>
      <c r="AS61" t="b">
        <v>0</v>
      </c>
      <c r="AT61" t="b">
        <v>0</v>
      </c>
      <c r="AU61" t="b">
        <v>1</v>
      </c>
      <c r="AV61" t="b">
        <v>0</v>
      </c>
      <c r="AW61" t="b">
        <v>0</v>
      </c>
      <c r="AX61" t="b">
        <v>0</v>
      </c>
      <c r="AY61" t="b">
        <v>0</v>
      </c>
      <c r="AZ61" t="b">
        <v>0</v>
      </c>
      <c r="BA61" t="b">
        <v>0</v>
      </c>
      <c r="BB61" t="b">
        <v>0</v>
      </c>
      <c r="BC61" t="b">
        <v>0</v>
      </c>
      <c r="BD61" t="b">
        <v>0</v>
      </c>
      <c r="BE61" t="b">
        <v>1</v>
      </c>
      <c r="BF61" t="b">
        <v>0</v>
      </c>
      <c r="BG61" t="b">
        <v>0</v>
      </c>
      <c r="BH61" t="b">
        <v>0</v>
      </c>
      <c r="BI61" t="b">
        <v>0</v>
      </c>
      <c r="BJ61" t="b">
        <v>0</v>
      </c>
      <c r="BK61" t="b">
        <v>0</v>
      </c>
      <c r="BL61" t="b">
        <v>0</v>
      </c>
      <c r="BM61" t="s">
        <v>3085</v>
      </c>
      <c r="BO61" t="b">
        <v>1</v>
      </c>
    </row>
    <row r="62" spans="1:67">
      <c r="A62" s="6">
        <v>702</v>
      </c>
      <c r="B62" t="s">
        <v>289</v>
      </c>
      <c r="C62" t="s">
        <v>369</v>
      </c>
      <c r="D62" t="s">
        <v>1426</v>
      </c>
      <c r="E62" t="s">
        <v>124</v>
      </c>
      <c r="F62" t="s">
        <v>290</v>
      </c>
      <c r="G62" t="s">
        <v>291</v>
      </c>
      <c r="H62" t="s">
        <v>17</v>
      </c>
      <c r="I62" t="s">
        <v>1825</v>
      </c>
      <c r="J62" t="s">
        <v>1427</v>
      </c>
      <c r="K62" t="s">
        <v>292</v>
      </c>
      <c r="L62" t="s">
        <v>293</v>
      </c>
      <c r="M62" t="s">
        <v>1428</v>
      </c>
      <c r="N62" s="1">
        <v>16370</v>
      </c>
      <c r="O62" t="s">
        <v>1429</v>
      </c>
      <c r="Q62" t="b">
        <v>0</v>
      </c>
      <c r="R62" s="1">
        <v>42206</v>
      </c>
      <c r="S62" t="b">
        <v>0</v>
      </c>
      <c r="U62" t="b">
        <v>0</v>
      </c>
      <c r="W62" t="s">
        <v>2555</v>
      </c>
      <c r="Y62" s="1">
        <v>44561</v>
      </c>
      <c r="Z62" t="s">
        <v>2558</v>
      </c>
      <c r="AB62">
        <v>80</v>
      </c>
      <c r="AC62" t="b">
        <v>0</v>
      </c>
      <c r="AD62" t="b">
        <v>1</v>
      </c>
      <c r="AF62" t="s">
        <v>2258</v>
      </c>
      <c r="AI62" t="b">
        <v>0</v>
      </c>
      <c r="AJ62" t="b">
        <v>0</v>
      </c>
      <c r="AK62" t="b">
        <v>0</v>
      </c>
      <c r="AL62" t="b">
        <v>0</v>
      </c>
      <c r="AM62" t="b">
        <v>0</v>
      </c>
      <c r="AN62" t="b">
        <v>0</v>
      </c>
      <c r="AO62" t="b">
        <v>0</v>
      </c>
      <c r="AP62" t="b">
        <v>0</v>
      </c>
      <c r="AQ62" t="b">
        <v>1</v>
      </c>
      <c r="AR62" t="b">
        <v>1</v>
      </c>
      <c r="AS62" t="b">
        <v>0</v>
      </c>
      <c r="AT62" t="b">
        <v>0</v>
      </c>
      <c r="AU62" t="b">
        <v>0</v>
      </c>
      <c r="AV62" t="b">
        <v>0</v>
      </c>
      <c r="AW62" t="b">
        <v>0</v>
      </c>
      <c r="AX62" t="b">
        <v>0</v>
      </c>
      <c r="AY62" t="b">
        <v>0</v>
      </c>
      <c r="AZ62" t="b">
        <v>0</v>
      </c>
      <c r="BA62" t="b">
        <v>0</v>
      </c>
      <c r="BB62" t="b">
        <v>0</v>
      </c>
      <c r="BC62" t="b">
        <v>0</v>
      </c>
      <c r="BD62" t="b">
        <v>1</v>
      </c>
      <c r="BE62" t="b">
        <v>0</v>
      </c>
      <c r="BF62" t="b">
        <v>0</v>
      </c>
      <c r="BG62" t="b">
        <v>0</v>
      </c>
      <c r="BH62" t="b">
        <v>0</v>
      </c>
      <c r="BI62" t="b">
        <v>0</v>
      </c>
      <c r="BJ62" t="b">
        <v>0</v>
      </c>
      <c r="BK62" t="b">
        <v>1</v>
      </c>
      <c r="BL62" t="b">
        <v>0</v>
      </c>
      <c r="BM62" t="s">
        <v>3086</v>
      </c>
      <c r="BO62" t="b">
        <v>1</v>
      </c>
    </row>
    <row r="63" spans="1:67">
      <c r="A63" s="6">
        <v>100</v>
      </c>
      <c r="B63" t="s">
        <v>294</v>
      </c>
      <c r="C63" t="s">
        <v>2259</v>
      </c>
      <c r="D63" t="s">
        <v>1134</v>
      </c>
      <c r="E63" t="s">
        <v>1207</v>
      </c>
      <c r="F63" t="s">
        <v>296</v>
      </c>
      <c r="G63" t="s">
        <v>297</v>
      </c>
      <c r="H63" t="s">
        <v>17</v>
      </c>
      <c r="I63" t="s">
        <v>1826</v>
      </c>
      <c r="J63" t="s">
        <v>298</v>
      </c>
      <c r="K63" t="s">
        <v>1208</v>
      </c>
      <c r="L63" t="s">
        <v>1209</v>
      </c>
      <c r="M63" t="s">
        <v>1210</v>
      </c>
      <c r="N63" s="1">
        <v>13619</v>
      </c>
      <c r="Q63" t="b">
        <v>0</v>
      </c>
      <c r="R63" s="1">
        <v>36281</v>
      </c>
      <c r="S63" t="b">
        <v>0</v>
      </c>
      <c r="U63" t="b">
        <v>0</v>
      </c>
      <c r="Y63" s="1">
        <v>44160</v>
      </c>
      <c r="AB63">
        <v>87</v>
      </c>
      <c r="AC63" t="b">
        <v>0</v>
      </c>
      <c r="AD63" t="b">
        <v>1</v>
      </c>
      <c r="AF63" t="s">
        <v>692</v>
      </c>
      <c r="AI63" t="b">
        <v>0</v>
      </c>
      <c r="AJ63" t="b">
        <v>0</v>
      </c>
      <c r="AK63" t="b">
        <v>0</v>
      </c>
      <c r="AL63" t="b">
        <v>0</v>
      </c>
      <c r="AM63" t="b">
        <v>0</v>
      </c>
      <c r="AN63" t="b">
        <v>0</v>
      </c>
      <c r="AO63" t="b">
        <v>0</v>
      </c>
      <c r="AP63" t="b">
        <v>0</v>
      </c>
      <c r="AQ63" t="b">
        <v>0</v>
      </c>
      <c r="AR63" t="b">
        <v>1</v>
      </c>
      <c r="AS63" t="b">
        <v>0</v>
      </c>
      <c r="AT63" t="b">
        <v>0</v>
      </c>
      <c r="AU63" t="b">
        <v>1</v>
      </c>
      <c r="AV63" t="b">
        <v>0</v>
      </c>
      <c r="AW63" t="b">
        <v>0</v>
      </c>
      <c r="AX63" t="b">
        <v>0</v>
      </c>
      <c r="AY63" t="b">
        <v>0</v>
      </c>
      <c r="AZ63" t="b">
        <v>0</v>
      </c>
      <c r="BA63" t="b">
        <v>0</v>
      </c>
      <c r="BB63" t="b">
        <v>0</v>
      </c>
      <c r="BC63" t="b">
        <v>0</v>
      </c>
      <c r="BD63" t="b">
        <v>1</v>
      </c>
      <c r="BE63" t="b">
        <v>0</v>
      </c>
      <c r="BF63" t="b">
        <v>0</v>
      </c>
      <c r="BG63" t="b">
        <v>0</v>
      </c>
      <c r="BH63" t="b">
        <v>0</v>
      </c>
      <c r="BI63" t="b">
        <v>0</v>
      </c>
      <c r="BJ63" t="b">
        <v>0</v>
      </c>
      <c r="BK63" t="b">
        <v>0</v>
      </c>
      <c r="BL63" t="b">
        <v>0</v>
      </c>
      <c r="BM63" t="s">
        <v>3087</v>
      </c>
      <c r="BO63" t="b">
        <v>1</v>
      </c>
    </row>
    <row r="64" spans="1:67">
      <c r="A64" s="6">
        <v>1093</v>
      </c>
      <c r="B64" t="s">
        <v>2189</v>
      </c>
      <c r="C64" t="s">
        <v>2190</v>
      </c>
      <c r="D64" t="s">
        <v>2209</v>
      </c>
      <c r="E64" t="s">
        <v>2210</v>
      </c>
      <c r="F64" t="s">
        <v>2211</v>
      </c>
      <c r="G64" t="s">
        <v>25</v>
      </c>
      <c r="H64" t="s">
        <v>17</v>
      </c>
      <c r="I64" t="s">
        <v>1755</v>
      </c>
      <c r="J64" t="s">
        <v>2212</v>
      </c>
      <c r="K64" t="s">
        <v>2212</v>
      </c>
      <c r="L64" t="s">
        <v>2213</v>
      </c>
      <c r="M64" t="s">
        <v>2214</v>
      </c>
      <c r="N64" s="1">
        <v>24719</v>
      </c>
      <c r="Q64" t="b">
        <v>0</v>
      </c>
      <c r="R64" s="1">
        <v>44947</v>
      </c>
      <c r="S64" t="b">
        <v>0</v>
      </c>
      <c r="U64" t="b">
        <v>0</v>
      </c>
      <c r="Y64" s="1">
        <v>44951.38354166667</v>
      </c>
      <c r="AB64">
        <v>57</v>
      </c>
      <c r="AC64" t="b">
        <v>0</v>
      </c>
      <c r="AD64" t="b">
        <v>0</v>
      </c>
      <c r="AI64" t="b">
        <v>0</v>
      </c>
      <c r="AJ64" t="b">
        <v>0</v>
      </c>
      <c r="AK64" t="b">
        <v>0</v>
      </c>
      <c r="AL64" t="b">
        <v>0</v>
      </c>
      <c r="AM64" t="b">
        <v>0</v>
      </c>
      <c r="AN64" t="b">
        <v>0</v>
      </c>
      <c r="AO64" t="b">
        <v>0</v>
      </c>
      <c r="AP64" t="b">
        <v>0</v>
      </c>
      <c r="AQ64" t="b">
        <v>0</v>
      </c>
      <c r="AR64" t="b">
        <v>0</v>
      </c>
      <c r="AS64" t="b">
        <v>0</v>
      </c>
      <c r="AT64" t="b">
        <v>0</v>
      </c>
      <c r="AU64" t="b">
        <v>0</v>
      </c>
      <c r="AV64" t="b">
        <v>1</v>
      </c>
      <c r="AW64" t="b">
        <v>0</v>
      </c>
      <c r="AX64" t="b">
        <v>0</v>
      </c>
      <c r="AY64" t="b">
        <v>0</v>
      </c>
      <c r="AZ64" t="b">
        <v>0</v>
      </c>
      <c r="BA64" t="b">
        <v>0</v>
      </c>
      <c r="BB64" t="b">
        <v>0</v>
      </c>
      <c r="BC64" t="b">
        <v>0</v>
      </c>
      <c r="BD64" t="b">
        <v>0</v>
      </c>
      <c r="BE64" t="b">
        <v>0</v>
      </c>
      <c r="BF64" t="b">
        <v>0</v>
      </c>
      <c r="BG64" t="b">
        <v>0</v>
      </c>
      <c r="BH64" t="b">
        <v>0</v>
      </c>
      <c r="BI64" t="b">
        <v>0</v>
      </c>
      <c r="BJ64" t="b">
        <v>0</v>
      </c>
      <c r="BK64" t="b">
        <v>0</v>
      </c>
      <c r="BL64" t="b">
        <v>0</v>
      </c>
      <c r="BM64" t="s">
        <v>3088</v>
      </c>
      <c r="BO64" t="b">
        <v>1</v>
      </c>
    </row>
    <row r="65" spans="1:67">
      <c r="A65" s="6">
        <v>102</v>
      </c>
      <c r="B65" t="s">
        <v>300</v>
      </c>
      <c r="C65" t="s">
        <v>529</v>
      </c>
      <c r="D65" t="s">
        <v>1256</v>
      </c>
      <c r="E65" t="s">
        <v>51</v>
      </c>
      <c r="F65" t="s">
        <v>301</v>
      </c>
      <c r="G65" t="s">
        <v>25</v>
      </c>
      <c r="H65" t="s">
        <v>17</v>
      </c>
      <c r="I65" t="s">
        <v>1755</v>
      </c>
      <c r="J65" t="s">
        <v>302</v>
      </c>
      <c r="L65" t="s">
        <v>303</v>
      </c>
      <c r="N65" s="1">
        <v>14286</v>
      </c>
      <c r="Q65" t="b">
        <v>0</v>
      </c>
      <c r="R65" s="1">
        <v>39448</v>
      </c>
      <c r="S65" t="b">
        <v>0</v>
      </c>
      <c r="U65" t="b">
        <v>0</v>
      </c>
      <c r="AB65">
        <v>85</v>
      </c>
      <c r="AC65" t="b">
        <v>0</v>
      </c>
      <c r="AD65" t="b">
        <v>1</v>
      </c>
      <c r="AF65" t="s">
        <v>2258</v>
      </c>
      <c r="AI65" t="b">
        <v>0</v>
      </c>
      <c r="AJ65" t="b">
        <v>0</v>
      </c>
      <c r="AK65" t="b">
        <v>0</v>
      </c>
      <c r="AL65" t="b">
        <v>0</v>
      </c>
      <c r="AM65" t="b">
        <v>0</v>
      </c>
      <c r="AN65" t="b">
        <v>0</v>
      </c>
      <c r="AO65" t="b">
        <v>0</v>
      </c>
      <c r="AP65" t="b">
        <v>0</v>
      </c>
      <c r="AQ65" t="b">
        <v>0</v>
      </c>
      <c r="AR65" t="b">
        <v>1</v>
      </c>
      <c r="AS65" t="b">
        <v>1</v>
      </c>
      <c r="AT65" t="b">
        <v>0</v>
      </c>
      <c r="AU65" t="b">
        <v>0</v>
      </c>
      <c r="AV65" t="b">
        <v>0</v>
      </c>
      <c r="AW65" t="b">
        <v>1</v>
      </c>
      <c r="AX65" t="b">
        <v>0</v>
      </c>
      <c r="AY65" t="b">
        <v>0</v>
      </c>
      <c r="AZ65" t="b">
        <v>0</v>
      </c>
      <c r="BA65" t="b">
        <v>0</v>
      </c>
      <c r="BB65" t="b">
        <v>0</v>
      </c>
      <c r="BC65" t="b">
        <v>0</v>
      </c>
      <c r="BD65" t="b">
        <v>0</v>
      </c>
      <c r="BE65" t="b">
        <v>0</v>
      </c>
      <c r="BF65" t="b">
        <v>0</v>
      </c>
      <c r="BG65" t="b">
        <v>0</v>
      </c>
      <c r="BH65" t="b">
        <v>0</v>
      </c>
      <c r="BI65" t="b">
        <v>0</v>
      </c>
      <c r="BJ65" t="b">
        <v>0</v>
      </c>
      <c r="BK65" t="b">
        <v>0</v>
      </c>
      <c r="BL65" t="b">
        <v>0</v>
      </c>
      <c r="BM65" t="s">
        <v>3089</v>
      </c>
      <c r="BO65" t="b">
        <v>1</v>
      </c>
    </row>
    <row r="66" spans="1:67">
      <c r="A66" s="6">
        <v>1121</v>
      </c>
      <c r="B66" t="s">
        <v>2838</v>
      </c>
      <c r="C66" t="s">
        <v>2100</v>
      </c>
      <c r="D66" t="s">
        <v>2839</v>
      </c>
      <c r="E66" t="s">
        <v>124</v>
      </c>
      <c r="F66" t="s">
        <v>3090</v>
      </c>
      <c r="G66" t="s">
        <v>32</v>
      </c>
      <c r="H66" t="s">
        <v>17</v>
      </c>
      <c r="I66" t="s">
        <v>1758</v>
      </c>
      <c r="J66" t="s">
        <v>3091</v>
      </c>
      <c r="K66" t="s">
        <v>3092</v>
      </c>
      <c r="L66" t="s">
        <v>3093</v>
      </c>
      <c r="N66" s="1">
        <v>18427</v>
      </c>
      <c r="Q66" t="b">
        <v>0</v>
      </c>
      <c r="R66" s="1">
        <v>45308</v>
      </c>
      <c r="S66" t="b">
        <v>0</v>
      </c>
      <c r="U66" t="b">
        <v>0</v>
      </c>
      <c r="Y66" s="1">
        <v>45312.455833333333</v>
      </c>
      <c r="AB66">
        <v>74</v>
      </c>
      <c r="AC66" t="b">
        <v>0</v>
      </c>
      <c r="AD66" t="b">
        <v>1</v>
      </c>
      <c r="AI66" t="b">
        <v>0</v>
      </c>
      <c r="AJ66" t="b">
        <v>0</v>
      </c>
      <c r="AK66" t="b">
        <v>0</v>
      </c>
      <c r="AL66" t="b">
        <v>0</v>
      </c>
      <c r="AM66" t="b">
        <v>0</v>
      </c>
      <c r="AN66" t="b">
        <v>0</v>
      </c>
      <c r="AO66" t="b">
        <v>0</v>
      </c>
      <c r="AP66" t="b">
        <v>0</v>
      </c>
      <c r="AQ66" t="b">
        <v>0</v>
      </c>
      <c r="AR66" t="b">
        <v>0</v>
      </c>
      <c r="AS66" t="b">
        <v>0</v>
      </c>
      <c r="AT66" t="b">
        <v>0</v>
      </c>
      <c r="AU66" t="b">
        <v>0</v>
      </c>
      <c r="AV66" t="b">
        <v>0</v>
      </c>
      <c r="AW66" t="b">
        <v>0</v>
      </c>
      <c r="AX66" t="b">
        <v>0</v>
      </c>
      <c r="AY66" t="b">
        <v>0</v>
      </c>
      <c r="AZ66" t="b">
        <v>0</v>
      </c>
      <c r="BA66" t="b">
        <v>0</v>
      </c>
      <c r="BB66" t="b">
        <v>0</v>
      </c>
      <c r="BC66" t="b">
        <v>0</v>
      </c>
      <c r="BD66" t="b">
        <v>0</v>
      </c>
      <c r="BE66" t="b">
        <v>0</v>
      </c>
      <c r="BF66" t="b">
        <v>0</v>
      </c>
      <c r="BG66" t="b">
        <v>0</v>
      </c>
      <c r="BH66" t="b">
        <v>0</v>
      </c>
      <c r="BI66" t="b">
        <v>0</v>
      </c>
      <c r="BJ66" t="b">
        <v>0</v>
      </c>
      <c r="BK66" t="b">
        <v>0</v>
      </c>
      <c r="BL66" t="b">
        <v>0</v>
      </c>
      <c r="BM66" t="s">
        <v>3094</v>
      </c>
      <c r="BO66" t="b">
        <v>1</v>
      </c>
    </row>
    <row r="67" spans="1:67">
      <c r="A67" s="6">
        <v>1090</v>
      </c>
      <c r="B67" t="s">
        <v>2116</v>
      </c>
      <c r="C67" t="s">
        <v>529</v>
      </c>
      <c r="D67" t="s">
        <v>1268</v>
      </c>
      <c r="E67" t="s">
        <v>3095</v>
      </c>
      <c r="F67" t="s">
        <v>2130</v>
      </c>
      <c r="G67" t="s">
        <v>42</v>
      </c>
      <c r="H67" t="s">
        <v>17</v>
      </c>
      <c r="I67" t="s">
        <v>1758</v>
      </c>
      <c r="K67" t="s">
        <v>2131</v>
      </c>
      <c r="L67" t="s">
        <v>2132</v>
      </c>
      <c r="M67" t="s">
        <v>2133</v>
      </c>
      <c r="N67" s="1">
        <v>15028</v>
      </c>
      <c r="Q67" t="b">
        <v>0</v>
      </c>
      <c r="R67" s="1">
        <v>44918</v>
      </c>
      <c r="S67" t="b">
        <v>0</v>
      </c>
      <c r="U67" t="b">
        <v>0</v>
      </c>
      <c r="Y67" s="1">
        <v>44931.284178240741</v>
      </c>
      <c r="AB67">
        <v>83</v>
      </c>
      <c r="AC67" t="b">
        <v>0</v>
      </c>
      <c r="AD67" t="b">
        <v>0</v>
      </c>
      <c r="AF67" t="s">
        <v>2559</v>
      </c>
      <c r="AI67" t="b">
        <v>0</v>
      </c>
      <c r="AJ67" t="b">
        <v>0</v>
      </c>
      <c r="AK67" t="b">
        <v>0</v>
      </c>
      <c r="AL67" t="b">
        <v>0</v>
      </c>
      <c r="AM67" t="b">
        <v>0</v>
      </c>
      <c r="AN67" t="b">
        <v>0</v>
      </c>
      <c r="AO67" t="b">
        <v>0</v>
      </c>
      <c r="AP67" t="b">
        <v>0</v>
      </c>
      <c r="AQ67" t="b">
        <v>0</v>
      </c>
      <c r="AR67" t="b">
        <v>0</v>
      </c>
      <c r="AS67" t="b">
        <v>0</v>
      </c>
      <c r="AT67" t="b">
        <v>0</v>
      </c>
      <c r="AU67" t="b">
        <v>0</v>
      </c>
      <c r="AV67" t="b">
        <v>1</v>
      </c>
      <c r="AW67" t="b">
        <v>0</v>
      </c>
      <c r="AX67" t="b">
        <v>0</v>
      </c>
      <c r="AY67" t="b">
        <v>0</v>
      </c>
      <c r="AZ67" t="b">
        <v>0</v>
      </c>
      <c r="BA67" t="b">
        <v>0</v>
      </c>
      <c r="BB67" t="b">
        <v>0</v>
      </c>
      <c r="BC67" t="b">
        <v>0</v>
      </c>
      <c r="BD67" t="b">
        <v>0</v>
      </c>
      <c r="BE67" t="b">
        <v>0</v>
      </c>
      <c r="BF67" t="b">
        <v>0</v>
      </c>
      <c r="BG67" t="b">
        <v>0</v>
      </c>
      <c r="BH67" t="b">
        <v>0</v>
      </c>
      <c r="BI67" t="b">
        <v>0</v>
      </c>
      <c r="BJ67" t="b">
        <v>0</v>
      </c>
      <c r="BK67" t="b">
        <v>0</v>
      </c>
      <c r="BL67" t="b">
        <v>0</v>
      </c>
      <c r="BM67" t="s">
        <v>3026</v>
      </c>
      <c r="BO67" t="b">
        <v>1</v>
      </c>
    </row>
    <row r="68" spans="1:67">
      <c r="A68" s="6">
        <v>822</v>
      </c>
      <c r="B68" t="s">
        <v>2045</v>
      </c>
      <c r="C68" t="s">
        <v>2188</v>
      </c>
      <c r="D68" t="s">
        <v>2046</v>
      </c>
      <c r="E68" t="s">
        <v>2047</v>
      </c>
      <c r="F68" t="s">
        <v>2048</v>
      </c>
      <c r="G68" t="s">
        <v>83</v>
      </c>
      <c r="H68" t="s">
        <v>17</v>
      </c>
      <c r="I68" t="s">
        <v>1772</v>
      </c>
      <c r="J68" t="s">
        <v>2049</v>
      </c>
      <c r="K68" t="s">
        <v>2049</v>
      </c>
      <c r="L68" t="s">
        <v>2050</v>
      </c>
      <c r="N68" s="1">
        <v>17473</v>
      </c>
      <c r="O68" t="s">
        <v>1083</v>
      </c>
      <c r="Q68" t="b">
        <v>0</v>
      </c>
      <c r="R68" s="1">
        <v>42626</v>
      </c>
      <c r="S68" t="b">
        <v>0</v>
      </c>
      <c r="U68" t="b">
        <v>0</v>
      </c>
      <c r="AB68">
        <v>77</v>
      </c>
      <c r="AC68" t="b">
        <v>0</v>
      </c>
      <c r="AD68" t="b">
        <v>0</v>
      </c>
      <c r="AF68" t="s">
        <v>2524</v>
      </c>
      <c r="AG68" t="s">
        <v>2260</v>
      </c>
      <c r="AI68" t="b">
        <v>0</v>
      </c>
      <c r="AJ68" t="b">
        <v>0</v>
      </c>
      <c r="AK68" t="b">
        <v>0</v>
      </c>
      <c r="AL68" t="b">
        <v>0</v>
      </c>
      <c r="AM68" t="b">
        <v>0</v>
      </c>
      <c r="AN68" t="b">
        <v>0</v>
      </c>
      <c r="AO68" t="b">
        <v>0</v>
      </c>
      <c r="AP68" t="b">
        <v>0</v>
      </c>
      <c r="AQ68" t="b">
        <v>0</v>
      </c>
      <c r="AR68" t="b">
        <v>1</v>
      </c>
      <c r="AS68" t="b">
        <v>0</v>
      </c>
      <c r="AT68" t="b">
        <v>0</v>
      </c>
      <c r="AU68" t="b">
        <v>0</v>
      </c>
      <c r="AV68" t="b">
        <v>0</v>
      </c>
      <c r="AW68" t="b">
        <v>0</v>
      </c>
      <c r="AX68" t="b">
        <v>0</v>
      </c>
      <c r="AY68" t="b">
        <v>0</v>
      </c>
      <c r="AZ68" t="b">
        <v>0</v>
      </c>
      <c r="BA68" t="b">
        <v>0</v>
      </c>
      <c r="BB68" t="b">
        <v>0</v>
      </c>
      <c r="BC68" t="b">
        <v>0</v>
      </c>
      <c r="BD68" t="b">
        <v>0</v>
      </c>
      <c r="BE68" t="b">
        <v>0</v>
      </c>
      <c r="BF68" t="b">
        <v>0</v>
      </c>
      <c r="BG68" t="b">
        <v>0</v>
      </c>
      <c r="BH68" t="b">
        <v>0</v>
      </c>
      <c r="BI68" t="b">
        <v>0</v>
      </c>
      <c r="BJ68" t="b">
        <v>0</v>
      </c>
      <c r="BK68" t="b">
        <v>0</v>
      </c>
      <c r="BL68" t="b">
        <v>0</v>
      </c>
      <c r="BM68" t="s">
        <v>3096</v>
      </c>
      <c r="BO68" t="b">
        <v>1</v>
      </c>
    </row>
    <row r="69" spans="1:67" ht="15.5">
      <c r="A69" s="6">
        <v>1036</v>
      </c>
      <c r="B69" s="641" t="s">
        <v>1688</v>
      </c>
      <c r="C69" s="641" t="s">
        <v>202</v>
      </c>
      <c r="D69" s="641" t="s">
        <v>1144</v>
      </c>
      <c r="E69" s="641" t="s">
        <v>3097</v>
      </c>
      <c r="F69" s="641" t="s">
        <v>1829</v>
      </c>
      <c r="G69" s="641" t="s">
        <v>16</v>
      </c>
      <c r="H69" s="641" t="s">
        <v>17</v>
      </c>
      <c r="I69" s="641" t="s">
        <v>1752</v>
      </c>
      <c r="J69" s="641" t="s">
        <v>1689</v>
      </c>
      <c r="K69" s="641" t="s">
        <v>1689</v>
      </c>
      <c r="L69" s="641" t="s">
        <v>1690</v>
      </c>
      <c r="M69" t="s">
        <v>1830</v>
      </c>
      <c r="N69" s="1">
        <v>14935</v>
      </c>
      <c r="Q69" t="b">
        <v>0</v>
      </c>
      <c r="R69" s="1">
        <v>44463</v>
      </c>
      <c r="S69" t="b">
        <v>0</v>
      </c>
      <c r="U69" t="b">
        <v>0</v>
      </c>
      <c r="Y69" s="1">
        <v>44463</v>
      </c>
      <c r="AB69">
        <v>84</v>
      </c>
      <c r="AC69" t="b">
        <v>0</v>
      </c>
      <c r="AD69" t="b">
        <v>1</v>
      </c>
      <c r="AF69" t="s">
        <v>2534</v>
      </c>
      <c r="AI69" t="b">
        <v>0</v>
      </c>
      <c r="AJ69" t="b">
        <v>0</v>
      </c>
      <c r="AK69" t="b">
        <v>0</v>
      </c>
      <c r="AL69" t="b">
        <v>0</v>
      </c>
      <c r="AM69" t="b">
        <v>0</v>
      </c>
      <c r="AN69" t="b">
        <v>0</v>
      </c>
      <c r="AO69" t="b">
        <v>0</v>
      </c>
      <c r="AP69" t="b">
        <v>0</v>
      </c>
      <c r="AQ69" t="b">
        <v>0</v>
      </c>
      <c r="AR69" t="b">
        <v>0</v>
      </c>
      <c r="AS69" t="b">
        <v>0</v>
      </c>
      <c r="AT69" t="b">
        <v>0</v>
      </c>
      <c r="AU69" t="b">
        <v>0</v>
      </c>
      <c r="AV69" t="b">
        <v>0</v>
      </c>
      <c r="AW69" t="b">
        <v>0</v>
      </c>
      <c r="AX69" t="b">
        <v>0</v>
      </c>
      <c r="AY69" t="b">
        <v>0</v>
      </c>
      <c r="AZ69" t="b">
        <v>0</v>
      </c>
      <c r="BA69" t="b">
        <v>0</v>
      </c>
      <c r="BB69" t="b">
        <v>0</v>
      </c>
      <c r="BC69" t="b">
        <v>0</v>
      </c>
      <c r="BD69" t="b">
        <v>0</v>
      </c>
      <c r="BE69" t="b">
        <v>0</v>
      </c>
      <c r="BF69" t="b">
        <v>0</v>
      </c>
      <c r="BG69" t="b">
        <v>0</v>
      </c>
      <c r="BH69" t="b">
        <v>0</v>
      </c>
      <c r="BI69" t="b">
        <v>0</v>
      </c>
      <c r="BJ69" t="b">
        <v>0</v>
      </c>
      <c r="BK69" t="b">
        <v>0</v>
      </c>
      <c r="BL69" t="b">
        <v>0</v>
      </c>
      <c r="BM69" t="s">
        <v>3098</v>
      </c>
      <c r="BO69" t="b">
        <v>1</v>
      </c>
    </row>
    <row r="70" spans="1:67">
      <c r="A70" s="6">
        <v>922</v>
      </c>
      <c r="B70" t="s">
        <v>312</v>
      </c>
      <c r="C70" t="s">
        <v>313</v>
      </c>
      <c r="D70" t="s">
        <v>1077</v>
      </c>
      <c r="E70" t="s">
        <v>1338</v>
      </c>
      <c r="F70" t="s">
        <v>314</v>
      </c>
      <c r="G70" t="s">
        <v>67</v>
      </c>
      <c r="H70" t="s">
        <v>17</v>
      </c>
      <c r="I70" t="s">
        <v>1776</v>
      </c>
      <c r="J70" t="s">
        <v>315</v>
      </c>
      <c r="K70" t="s">
        <v>316</v>
      </c>
      <c r="L70" t="s">
        <v>317</v>
      </c>
      <c r="N70" s="1">
        <v>15188</v>
      </c>
      <c r="Q70" t="b">
        <v>0</v>
      </c>
      <c r="R70" s="1">
        <v>43228</v>
      </c>
      <c r="S70" t="b">
        <v>0</v>
      </c>
      <c r="U70" t="b">
        <v>0</v>
      </c>
      <c r="AB70">
        <v>83</v>
      </c>
      <c r="AC70" t="b">
        <v>0</v>
      </c>
      <c r="AD70" t="b">
        <v>1</v>
      </c>
      <c r="AI70" t="b">
        <v>0</v>
      </c>
      <c r="AJ70" t="b">
        <v>0</v>
      </c>
      <c r="AK70" t="b">
        <v>0</v>
      </c>
      <c r="AL70" t="b">
        <v>0</v>
      </c>
      <c r="AM70" t="b">
        <v>0</v>
      </c>
      <c r="AN70" t="b">
        <v>0</v>
      </c>
      <c r="AO70" t="b">
        <v>0</v>
      </c>
      <c r="AP70" t="b">
        <v>0</v>
      </c>
      <c r="AQ70" t="b">
        <v>0</v>
      </c>
      <c r="AR70" t="b">
        <v>0</v>
      </c>
      <c r="AS70" t="b">
        <v>0</v>
      </c>
      <c r="AT70" t="b">
        <v>0</v>
      </c>
      <c r="AU70" t="b">
        <v>0</v>
      </c>
      <c r="AV70" t="b">
        <v>0</v>
      </c>
      <c r="AW70" t="b">
        <v>0</v>
      </c>
      <c r="AX70" t="b">
        <v>0</v>
      </c>
      <c r="AY70" t="b">
        <v>0</v>
      </c>
      <c r="AZ70" t="b">
        <v>1</v>
      </c>
      <c r="BA70" t="b">
        <v>0</v>
      </c>
      <c r="BB70" t="b">
        <v>0</v>
      </c>
      <c r="BC70" t="b">
        <v>0</v>
      </c>
      <c r="BD70" t="b">
        <v>0</v>
      </c>
      <c r="BE70" t="b">
        <v>0</v>
      </c>
      <c r="BF70" t="b">
        <v>0</v>
      </c>
      <c r="BG70" t="b">
        <v>0</v>
      </c>
      <c r="BH70" t="b">
        <v>0</v>
      </c>
      <c r="BI70" t="b">
        <v>0</v>
      </c>
      <c r="BJ70" t="b">
        <v>0</v>
      </c>
      <c r="BK70" t="b">
        <v>0</v>
      </c>
      <c r="BL70" t="b">
        <v>0</v>
      </c>
      <c r="BM70" t="s">
        <v>3099</v>
      </c>
      <c r="BO70" t="b">
        <v>1</v>
      </c>
    </row>
    <row r="71" spans="1:67">
      <c r="A71" s="6">
        <v>502</v>
      </c>
      <c r="B71" t="s">
        <v>318</v>
      </c>
      <c r="C71" t="s">
        <v>56</v>
      </c>
      <c r="D71" t="s">
        <v>1117</v>
      </c>
      <c r="E71" t="s">
        <v>1385</v>
      </c>
      <c r="F71" t="s">
        <v>319</v>
      </c>
      <c r="G71" t="s">
        <v>67</v>
      </c>
      <c r="H71" t="s">
        <v>17</v>
      </c>
      <c r="I71" t="s">
        <v>1776</v>
      </c>
      <c r="J71" t="s">
        <v>320</v>
      </c>
      <c r="L71" t="s">
        <v>321</v>
      </c>
      <c r="M71" t="s">
        <v>1386</v>
      </c>
      <c r="N71" s="1">
        <v>15782</v>
      </c>
      <c r="O71" t="s">
        <v>1387</v>
      </c>
      <c r="P71" t="s">
        <v>1795</v>
      </c>
      <c r="Q71" t="b">
        <v>0</v>
      </c>
      <c r="R71" s="1">
        <v>41030</v>
      </c>
      <c r="S71" t="b">
        <v>0</v>
      </c>
      <c r="U71" t="b">
        <v>0</v>
      </c>
      <c r="W71" t="s">
        <v>2555</v>
      </c>
      <c r="Y71" s="1">
        <v>44277</v>
      </c>
      <c r="Z71" t="s">
        <v>2560</v>
      </c>
      <c r="AB71">
        <v>81</v>
      </c>
      <c r="AC71" t="b">
        <v>0</v>
      </c>
      <c r="AD71" t="b">
        <v>1</v>
      </c>
      <c r="AF71" t="s">
        <v>2561</v>
      </c>
      <c r="AI71" t="b">
        <v>0</v>
      </c>
      <c r="AJ71" t="b">
        <v>0</v>
      </c>
      <c r="AK71" t="b">
        <v>0</v>
      </c>
      <c r="AL71" t="b">
        <v>0</v>
      </c>
      <c r="AM71" t="b">
        <v>0</v>
      </c>
      <c r="AN71" t="b">
        <v>0</v>
      </c>
      <c r="AO71" t="b">
        <v>0</v>
      </c>
      <c r="AP71" t="b">
        <v>1</v>
      </c>
      <c r="AQ71" t="b">
        <v>1</v>
      </c>
      <c r="AR71" t="b">
        <v>0</v>
      </c>
      <c r="AS71" t="b">
        <v>0</v>
      </c>
      <c r="AT71" t="b">
        <v>0</v>
      </c>
      <c r="AU71" t="b">
        <v>1</v>
      </c>
      <c r="AV71" t="b">
        <v>0</v>
      </c>
      <c r="AW71" t="b">
        <v>1</v>
      </c>
      <c r="AX71" t="b">
        <v>0</v>
      </c>
      <c r="AY71" t="b">
        <v>0</v>
      </c>
      <c r="AZ71" t="b">
        <v>0</v>
      </c>
      <c r="BA71" t="b">
        <v>0</v>
      </c>
      <c r="BB71" t="b">
        <v>0</v>
      </c>
      <c r="BC71" t="b">
        <v>0</v>
      </c>
      <c r="BD71" t="b">
        <v>1</v>
      </c>
      <c r="BE71" t="b">
        <v>1</v>
      </c>
      <c r="BF71" t="b">
        <v>1</v>
      </c>
      <c r="BG71" t="b">
        <v>0</v>
      </c>
      <c r="BH71" t="b">
        <v>0</v>
      </c>
      <c r="BI71" t="b">
        <v>0</v>
      </c>
      <c r="BJ71" t="b">
        <v>0</v>
      </c>
      <c r="BK71" t="b">
        <v>0</v>
      </c>
      <c r="BL71" t="b">
        <v>0</v>
      </c>
      <c r="BM71" t="s">
        <v>3100</v>
      </c>
      <c r="BO71" t="b">
        <v>1</v>
      </c>
    </row>
    <row r="72" spans="1:67">
      <c r="A72" s="6">
        <v>682</v>
      </c>
      <c r="B72" t="s">
        <v>58</v>
      </c>
      <c r="C72" t="s">
        <v>2261</v>
      </c>
      <c r="D72" t="s">
        <v>1253</v>
      </c>
      <c r="E72" t="s">
        <v>3101</v>
      </c>
      <c r="F72" t="s">
        <v>323</v>
      </c>
      <c r="G72" t="s">
        <v>67</v>
      </c>
      <c r="H72" t="s">
        <v>17</v>
      </c>
      <c r="I72" t="s">
        <v>1776</v>
      </c>
      <c r="J72" t="s">
        <v>324</v>
      </c>
      <c r="K72" t="s">
        <v>325</v>
      </c>
      <c r="L72" t="s">
        <v>326</v>
      </c>
      <c r="N72" s="1">
        <v>17377</v>
      </c>
      <c r="Q72" t="b">
        <v>0</v>
      </c>
      <c r="R72" s="1">
        <v>42136</v>
      </c>
      <c r="S72" t="b">
        <v>0</v>
      </c>
      <c r="U72" t="b">
        <v>0</v>
      </c>
      <c r="AB72">
        <v>77</v>
      </c>
      <c r="AC72" t="b">
        <v>0</v>
      </c>
      <c r="AD72" t="b">
        <v>1</v>
      </c>
      <c r="AF72" t="s">
        <v>2534</v>
      </c>
      <c r="AI72" t="b">
        <v>0</v>
      </c>
      <c r="AJ72" t="b">
        <v>0</v>
      </c>
      <c r="AK72" t="b">
        <v>0</v>
      </c>
      <c r="AL72" t="b">
        <v>0</v>
      </c>
      <c r="AM72" t="b">
        <v>0</v>
      </c>
      <c r="AN72" t="b">
        <v>0</v>
      </c>
      <c r="AO72" t="b">
        <v>0</v>
      </c>
      <c r="AP72" t="b">
        <v>0</v>
      </c>
      <c r="AQ72" t="b">
        <v>0</v>
      </c>
      <c r="AR72" t="b">
        <v>0</v>
      </c>
      <c r="AS72" t="b">
        <v>1</v>
      </c>
      <c r="AT72" t="b">
        <v>0</v>
      </c>
      <c r="AU72" t="b">
        <v>0</v>
      </c>
      <c r="AV72" t="b">
        <v>0</v>
      </c>
      <c r="AW72" t="b">
        <v>0</v>
      </c>
      <c r="AX72" t="b">
        <v>0</v>
      </c>
      <c r="AY72" t="b">
        <v>0</v>
      </c>
      <c r="AZ72" t="b">
        <v>1</v>
      </c>
      <c r="BA72" t="b">
        <v>0</v>
      </c>
      <c r="BB72" t="b">
        <v>1</v>
      </c>
      <c r="BC72" t="b">
        <v>0</v>
      </c>
      <c r="BD72" t="b">
        <v>0</v>
      </c>
      <c r="BE72" t="b">
        <v>0</v>
      </c>
      <c r="BF72" t="b">
        <v>0</v>
      </c>
      <c r="BG72" t="b">
        <v>0</v>
      </c>
      <c r="BH72" t="b">
        <v>0</v>
      </c>
      <c r="BI72" t="b">
        <v>0</v>
      </c>
      <c r="BJ72" t="b">
        <v>0</v>
      </c>
      <c r="BK72" t="b">
        <v>0</v>
      </c>
      <c r="BL72" t="b">
        <v>0</v>
      </c>
      <c r="BM72" t="s">
        <v>3102</v>
      </c>
      <c r="BO72" t="b">
        <v>1</v>
      </c>
    </row>
    <row r="73" spans="1:67">
      <c r="A73" s="6">
        <v>431</v>
      </c>
      <c r="B73" t="s">
        <v>327</v>
      </c>
      <c r="C73" t="s">
        <v>56</v>
      </c>
      <c r="D73" t="s">
        <v>1084</v>
      </c>
      <c r="E73" t="s">
        <v>153</v>
      </c>
      <c r="F73" t="s">
        <v>1362</v>
      </c>
      <c r="G73" t="s">
        <v>16</v>
      </c>
      <c r="H73" t="s">
        <v>17</v>
      </c>
      <c r="I73" t="s">
        <v>1752</v>
      </c>
      <c r="J73" t="s">
        <v>328</v>
      </c>
      <c r="L73" t="s">
        <v>2230</v>
      </c>
      <c r="N73" s="1">
        <v>15432</v>
      </c>
      <c r="O73" t="s">
        <v>1363</v>
      </c>
      <c r="P73" t="s">
        <v>2231</v>
      </c>
      <c r="Q73" t="b">
        <v>0</v>
      </c>
      <c r="R73" s="1">
        <v>40269</v>
      </c>
      <c r="S73" t="b">
        <v>0</v>
      </c>
      <c r="U73" t="b">
        <v>0</v>
      </c>
      <c r="Y73" s="1">
        <v>44989</v>
      </c>
      <c r="AB73">
        <v>82</v>
      </c>
      <c r="AC73" t="b">
        <v>0</v>
      </c>
      <c r="AD73" t="b">
        <v>1</v>
      </c>
      <c r="AF73" t="s">
        <v>2517</v>
      </c>
      <c r="AI73" t="b">
        <v>0</v>
      </c>
      <c r="AJ73" t="b">
        <v>0</v>
      </c>
      <c r="AK73" t="b">
        <v>0</v>
      </c>
      <c r="AL73" t="b">
        <v>0</v>
      </c>
      <c r="AM73" t="b">
        <v>0</v>
      </c>
      <c r="AN73" t="b">
        <v>0</v>
      </c>
      <c r="AO73" t="b">
        <v>0</v>
      </c>
      <c r="AP73" t="b">
        <v>0</v>
      </c>
      <c r="AQ73" t="b">
        <v>0</v>
      </c>
      <c r="AR73" t="b">
        <v>1</v>
      </c>
      <c r="AS73" t="b">
        <v>0</v>
      </c>
      <c r="AT73" t="b">
        <v>0</v>
      </c>
      <c r="AU73" t="b">
        <v>0</v>
      </c>
      <c r="AV73" t="b">
        <v>1</v>
      </c>
      <c r="AW73" t="b">
        <v>0</v>
      </c>
      <c r="AX73" t="b">
        <v>0</v>
      </c>
      <c r="AY73" t="b">
        <v>0</v>
      </c>
      <c r="AZ73" t="b">
        <v>0</v>
      </c>
      <c r="BA73" t="b">
        <v>0</v>
      </c>
      <c r="BB73" t="b">
        <v>0</v>
      </c>
      <c r="BC73" t="b">
        <v>0</v>
      </c>
      <c r="BD73" t="b">
        <v>0</v>
      </c>
      <c r="BE73" t="b">
        <v>0</v>
      </c>
      <c r="BF73" t="b">
        <v>1</v>
      </c>
      <c r="BG73" t="b">
        <v>0</v>
      </c>
      <c r="BH73" t="b">
        <v>0</v>
      </c>
      <c r="BI73" t="b">
        <v>0</v>
      </c>
      <c r="BJ73" t="b">
        <v>0</v>
      </c>
      <c r="BK73" t="b">
        <v>1</v>
      </c>
      <c r="BL73" t="b">
        <v>0</v>
      </c>
      <c r="BM73" t="s">
        <v>3103</v>
      </c>
      <c r="BO73" t="b">
        <v>1</v>
      </c>
    </row>
    <row r="74" spans="1:67">
      <c r="A74" s="6">
        <v>954</v>
      </c>
      <c r="B74" t="s">
        <v>1831</v>
      </c>
      <c r="C74" t="s">
        <v>1650</v>
      </c>
      <c r="D74" t="s">
        <v>1085</v>
      </c>
      <c r="E74" t="s">
        <v>23</v>
      </c>
      <c r="F74" t="s">
        <v>331</v>
      </c>
      <c r="G74" t="s">
        <v>332</v>
      </c>
      <c r="H74" t="s">
        <v>17</v>
      </c>
      <c r="I74" t="s">
        <v>1832</v>
      </c>
      <c r="J74" t="s">
        <v>333</v>
      </c>
      <c r="L74" t="s">
        <v>334</v>
      </c>
      <c r="N74" s="1">
        <v>12797</v>
      </c>
      <c r="Q74" t="b">
        <v>0</v>
      </c>
      <c r="R74" s="1">
        <v>43564</v>
      </c>
      <c r="S74" t="b">
        <v>0</v>
      </c>
      <c r="U74" t="b">
        <v>0</v>
      </c>
      <c r="AB74">
        <v>89</v>
      </c>
      <c r="AC74" t="b">
        <v>0</v>
      </c>
      <c r="AD74" t="b">
        <v>1</v>
      </c>
      <c r="AF74" t="s">
        <v>2521</v>
      </c>
      <c r="AI74" t="b">
        <v>0</v>
      </c>
      <c r="AJ74" t="b">
        <v>0</v>
      </c>
      <c r="AK74" t="b">
        <v>0</v>
      </c>
      <c r="AL74" t="b">
        <v>0</v>
      </c>
      <c r="AM74" t="b">
        <v>0</v>
      </c>
      <c r="AN74" t="b">
        <v>1</v>
      </c>
      <c r="AO74" t="b">
        <v>0</v>
      </c>
      <c r="AP74" t="b">
        <v>0</v>
      </c>
      <c r="AQ74" t="b">
        <v>0</v>
      </c>
      <c r="AR74" t="b">
        <v>0</v>
      </c>
      <c r="AS74" t="b">
        <v>0</v>
      </c>
      <c r="AT74" t="b">
        <v>0</v>
      </c>
      <c r="AU74" t="b">
        <v>1</v>
      </c>
      <c r="AV74" t="b">
        <v>1</v>
      </c>
      <c r="AW74" t="b">
        <v>0</v>
      </c>
      <c r="AX74" t="b">
        <v>0</v>
      </c>
      <c r="AY74" t="b">
        <v>0</v>
      </c>
      <c r="AZ74" t="b">
        <v>0</v>
      </c>
      <c r="BA74" t="b">
        <v>0</v>
      </c>
      <c r="BB74" t="b">
        <v>0</v>
      </c>
      <c r="BC74" t="b">
        <v>0</v>
      </c>
      <c r="BD74" t="b">
        <v>1</v>
      </c>
      <c r="BE74" t="b">
        <v>0</v>
      </c>
      <c r="BF74" t="b">
        <v>0</v>
      </c>
      <c r="BG74" t="b">
        <v>0</v>
      </c>
      <c r="BH74" t="b">
        <v>0</v>
      </c>
      <c r="BI74" t="b">
        <v>0</v>
      </c>
      <c r="BJ74" t="b">
        <v>0</v>
      </c>
      <c r="BK74" t="b">
        <v>0</v>
      </c>
      <c r="BL74" t="b">
        <v>0</v>
      </c>
      <c r="BM74" t="s">
        <v>3104</v>
      </c>
      <c r="BO74" t="b">
        <v>1</v>
      </c>
    </row>
    <row r="75" spans="1:67">
      <c r="A75" s="6">
        <v>780</v>
      </c>
      <c r="B75" t="s">
        <v>1375</v>
      </c>
      <c r="C75" t="s">
        <v>45</v>
      </c>
      <c r="D75" t="s">
        <v>1117</v>
      </c>
      <c r="E75" t="s">
        <v>990</v>
      </c>
      <c r="F75" t="s">
        <v>1376</v>
      </c>
      <c r="G75" t="s">
        <v>32</v>
      </c>
      <c r="H75" t="s">
        <v>17</v>
      </c>
      <c r="I75" t="s">
        <v>1756</v>
      </c>
      <c r="J75" t="s">
        <v>1377</v>
      </c>
      <c r="L75" t="s">
        <v>1378</v>
      </c>
      <c r="M75" t="s">
        <v>1833</v>
      </c>
      <c r="N75" s="1">
        <v>15658</v>
      </c>
      <c r="O75" t="s">
        <v>1379</v>
      </c>
      <c r="Q75" t="b">
        <v>0</v>
      </c>
      <c r="R75" s="1">
        <v>42437</v>
      </c>
      <c r="S75" t="b">
        <v>0</v>
      </c>
      <c r="U75" t="b">
        <v>0</v>
      </c>
      <c r="Y75" s="1">
        <v>44597</v>
      </c>
      <c r="AB75">
        <v>82</v>
      </c>
      <c r="AC75" t="b">
        <v>0</v>
      </c>
      <c r="AD75" t="b">
        <v>1</v>
      </c>
      <c r="AF75" t="s">
        <v>2534</v>
      </c>
      <c r="AI75" t="b">
        <v>0</v>
      </c>
      <c r="AJ75" t="b">
        <v>0</v>
      </c>
      <c r="AK75" t="b">
        <v>0</v>
      </c>
      <c r="AL75" t="b">
        <v>1</v>
      </c>
      <c r="AM75" t="b">
        <v>0</v>
      </c>
      <c r="AN75" t="b">
        <v>0</v>
      </c>
      <c r="AO75" t="b">
        <v>0</v>
      </c>
      <c r="AP75" t="b">
        <v>0</v>
      </c>
      <c r="AQ75" t="b">
        <v>0</v>
      </c>
      <c r="AR75" t="b">
        <v>0</v>
      </c>
      <c r="AS75" t="b">
        <v>0</v>
      </c>
      <c r="AT75" t="b">
        <v>0</v>
      </c>
      <c r="AU75" t="b">
        <v>0</v>
      </c>
      <c r="AV75" t="b">
        <v>0</v>
      </c>
      <c r="AW75" t="b">
        <v>0</v>
      </c>
      <c r="AX75" t="b">
        <v>0</v>
      </c>
      <c r="AY75" t="b">
        <v>0</v>
      </c>
      <c r="AZ75" t="b">
        <v>0</v>
      </c>
      <c r="BA75" t="b">
        <v>0</v>
      </c>
      <c r="BB75" t="b">
        <v>0</v>
      </c>
      <c r="BC75" t="b">
        <v>0</v>
      </c>
      <c r="BD75" t="b">
        <v>0</v>
      </c>
      <c r="BE75" t="b">
        <v>0</v>
      </c>
      <c r="BF75" t="b">
        <v>0</v>
      </c>
      <c r="BG75" t="b">
        <v>0</v>
      </c>
      <c r="BH75" t="b">
        <v>0</v>
      </c>
      <c r="BI75" t="b">
        <v>0</v>
      </c>
      <c r="BJ75" t="b">
        <v>0</v>
      </c>
      <c r="BK75" t="b">
        <v>0</v>
      </c>
      <c r="BL75" t="b">
        <v>0</v>
      </c>
      <c r="BM75" t="s">
        <v>3105</v>
      </c>
      <c r="BO75" t="b">
        <v>1</v>
      </c>
    </row>
    <row r="76" spans="1:67">
      <c r="A76" s="6">
        <v>836</v>
      </c>
      <c r="B76" t="s">
        <v>335</v>
      </c>
      <c r="C76" t="s">
        <v>1642</v>
      </c>
      <c r="D76" t="s">
        <v>1122</v>
      </c>
      <c r="E76" t="s">
        <v>153</v>
      </c>
      <c r="F76" t="s">
        <v>336</v>
      </c>
      <c r="G76" t="s">
        <v>81</v>
      </c>
      <c r="H76" t="s">
        <v>17</v>
      </c>
      <c r="I76" t="s">
        <v>1779</v>
      </c>
      <c r="J76" t="s">
        <v>337</v>
      </c>
      <c r="L76" t="s">
        <v>2262</v>
      </c>
      <c r="M76" t="s">
        <v>1277</v>
      </c>
      <c r="N76" s="1">
        <v>14580</v>
      </c>
      <c r="O76" t="s">
        <v>1278</v>
      </c>
      <c r="Q76" t="b">
        <v>0</v>
      </c>
      <c r="R76" s="1">
        <v>42682</v>
      </c>
      <c r="S76" t="b">
        <v>0</v>
      </c>
      <c r="U76" t="b">
        <v>0</v>
      </c>
      <c r="AB76">
        <v>85</v>
      </c>
      <c r="AC76" t="b">
        <v>0</v>
      </c>
      <c r="AD76" t="b">
        <v>1</v>
      </c>
      <c r="AF76" t="s">
        <v>2562</v>
      </c>
      <c r="AI76" t="b">
        <v>0</v>
      </c>
      <c r="AJ76" t="b">
        <v>0</v>
      </c>
      <c r="AK76" t="b">
        <v>0</v>
      </c>
      <c r="AL76" t="b">
        <v>0</v>
      </c>
      <c r="AM76" t="b">
        <v>0</v>
      </c>
      <c r="AN76" t="b">
        <v>0</v>
      </c>
      <c r="AO76" t="b">
        <v>0</v>
      </c>
      <c r="AP76" t="b">
        <v>0</v>
      </c>
      <c r="AQ76" t="b">
        <v>0</v>
      </c>
      <c r="AR76" t="b">
        <v>1</v>
      </c>
      <c r="AS76" t="b">
        <v>0</v>
      </c>
      <c r="AT76" t="b">
        <v>0</v>
      </c>
      <c r="AU76" t="b">
        <v>0</v>
      </c>
      <c r="AV76" t="b">
        <v>0</v>
      </c>
      <c r="AW76" t="b">
        <v>0</v>
      </c>
      <c r="AX76" t="b">
        <v>0</v>
      </c>
      <c r="AY76" t="b">
        <v>0</v>
      </c>
      <c r="AZ76" t="b">
        <v>0</v>
      </c>
      <c r="BA76" t="b">
        <v>0</v>
      </c>
      <c r="BB76" t="b">
        <v>0</v>
      </c>
      <c r="BC76" t="b">
        <v>0</v>
      </c>
      <c r="BD76" t="b">
        <v>0</v>
      </c>
      <c r="BE76" t="b">
        <v>0</v>
      </c>
      <c r="BF76" t="b">
        <v>1</v>
      </c>
      <c r="BG76" t="b">
        <v>0</v>
      </c>
      <c r="BH76" t="b">
        <v>0</v>
      </c>
      <c r="BI76" t="b">
        <v>0</v>
      </c>
      <c r="BJ76" t="b">
        <v>0</v>
      </c>
      <c r="BK76" t="b">
        <v>0</v>
      </c>
      <c r="BL76" t="b">
        <v>0</v>
      </c>
      <c r="BM76" t="s">
        <v>3106</v>
      </c>
      <c r="BO76" t="b">
        <v>1</v>
      </c>
    </row>
    <row r="77" spans="1:67">
      <c r="A77" s="6">
        <v>115</v>
      </c>
      <c r="B77" t="s">
        <v>338</v>
      </c>
      <c r="C77" t="s">
        <v>1066</v>
      </c>
      <c r="D77" t="s">
        <v>1151</v>
      </c>
      <c r="E77" t="s">
        <v>72</v>
      </c>
      <c r="F77" t="s">
        <v>339</v>
      </c>
      <c r="G77" t="s">
        <v>25</v>
      </c>
      <c r="H77" t="s">
        <v>17</v>
      </c>
      <c r="I77" t="s">
        <v>1755</v>
      </c>
      <c r="J77" t="s">
        <v>340</v>
      </c>
      <c r="L77" t="s">
        <v>341</v>
      </c>
      <c r="N77" s="1">
        <v>12541</v>
      </c>
      <c r="Q77" t="b">
        <v>0</v>
      </c>
      <c r="R77" s="1">
        <v>39114</v>
      </c>
      <c r="S77" t="b">
        <v>1</v>
      </c>
      <c r="U77" t="b">
        <v>0</v>
      </c>
      <c r="AB77">
        <v>90</v>
      </c>
      <c r="AC77" t="b">
        <v>0</v>
      </c>
      <c r="AD77" t="b">
        <v>1</v>
      </c>
      <c r="AF77" t="s">
        <v>2534</v>
      </c>
      <c r="AI77" t="b">
        <v>0</v>
      </c>
      <c r="AJ77" t="b">
        <v>0</v>
      </c>
      <c r="AK77" t="b">
        <v>0</v>
      </c>
      <c r="AL77" t="b">
        <v>0</v>
      </c>
      <c r="AM77" t="b">
        <v>0</v>
      </c>
      <c r="AN77" t="b">
        <v>0</v>
      </c>
      <c r="AO77" t="b">
        <v>0</v>
      </c>
      <c r="AP77" t="b">
        <v>0</v>
      </c>
      <c r="AQ77" t="b">
        <v>0</v>
      </c>
      <c r="AR77" t="b">
        <v>0</v>
      </c>
      <c r="AS77" t="b">
        <v>0</v>
      </c>
      <c r="AT77" t="b">
        <v>0</v>
      </c>
      <c r="AU77" t="b">
        <v>1</v>
      </c>
      <c r="AV77" t="b">
        <v>0</v>
      </c>
      <c r="AW77" t="b">
        <v>0</v>
      </c>
      <c r="AX77" t="b">
        <v>0</v>
      </c>
      <c r="AY77" t="b">
        <v>0</v>
      </c>
      <c r="AZ77" t="b">
        <v>0</v>
      </c>
      <c r="BA77" t="b">
        <v>0</v>
      </c>
      <c r="BB77" t="b">
        <v>0</v>
      </c>
      <c r="BC77" t="b">
        <v>0</v>
      </c>
      <c r="BD77" t="b">
        <v>0</v>
      </c>
      <c r="BE77" t="b">
        <v>0</v>
      </c>
      <c r="BF77" t="b">
        <v>1</v>
      </c>
      <c r="BG77" t="b">
        <v>0</v>
      </c>
      <c r="BH77" t="b">
        <v>0</v>
      </c>
      <c r="BI77" t="b">
        <v>0</v>
      </c>
      <c r="BJ77" t="b">
        <v>0</v>
      </c>
      <c r="BK77" t="b">
        <v>0</v>
      </c>
      <c r="BL77" t="b">
        <v>0</v>
      </c>
      <c r="BM77" t="s">
        <v>3107</v>
      </c>
      <c r="BO77" t="b">
        <v>1</v>
      </c>
    </row>
    <row r="78" spans="1:67">
      <c r="A78" s="6">
        <v>112</v>
      </c>
      <c r="B78" t="s">
        <v>1068</v>
      </c>
      <c r="C78" t="s">
        <v>13</v>
      </c>
      <c r="D78" t="s">
        <v>1160</v>
      </c>
      <c r="E78" t="s">
        <v>30</v>
      </c>
      <c r="F78" t="s">
        <v>329</v>
      </c>
      <c r="G78" t="s">
        <v>213</v>
      </c>
      <c r="H78" t="s">
        <v>17</v>
      </c>
      <c r="I78" t="s">
        <v>1804</v>
      </c>
      <c r="J78" t="s">
        <v>330</v>
      </c>
      <c r="K78" t="s">
        <v>1198</v>
      </c>
      <c r="L78" t="s">
        <v>2263</v>
      </c>
      <c r="N78" s="1">
        <v>13497</v>
      </c>
      <c r="O78" t="s">
        <v>1199</v>
      </c>
      <c r="Q78" t="b">
        <v>0</v>
      </c>
      <c r="R78" s="1">
        <v>36800</v>
      </c>
      <c r="S78" t="b">
        <v>0</v>
      </c>
      <c r="U78" t="b">
        <v>0</v>
      </c>
      <c r="X78" t="s">
        <v>3108</v>
      </c>
      <c r="Y78" s="1">
        <v>45055</v>
      </c>
      <c r="AA78" t="s">
        <v>2563</v>
      </c>
      <c r="AB78">
        <v>88</v>
      </c>
      <c r="AC78" t="b">
        <v>0</v>
      </c>
      <c r="AD78" t="b">
        <v>1</v>
      </c>
      <c r="AF78" t="s">
        <v>2521</v>
      </c>
      <c r="AI78" t="b">
        <v>1</v>
      </c>
      <c r="AJ78" t="b">
        <v>0</v>
      </c>
      <c r="AK78" t="b">
        <v>0</v>
      </c>
      <c r="AL78" t="b">
        <v>0</v>
      </c>
      <c r="AM78" t="b">
        <v>0</v>
      </c>
      <c r="AN78" t="b">
        <v>0</v>
      </c>
      <c r="AO78" t="b">
        <v>0</v>
      </c>
      <c r="AP78" t="b">
        <v>0</v>
      </c>
      <c r="AQ78" t="b">
        <v>0</v>
      </c>
      <c r="AR78" t="b">
        <v>0</v>
      </c>
      <c r="AS78" t="b">
        <v>0</v>
      </c>
      <c r="AT78" t="b">
        <v>0</v>
      </c>
      <c r="AU78" t="b">
        <v>1</v>
      </c>
      <c r="AV78" t="b">
        <v>0</v>
      </c>
      <c r="AW78" t="b">
        <v>0</v>
      </c>
      <c r="AX78" t="b">
        <v>0</v>
      </c>
      <c r="AY78" t="b">
        <v>0</v>
      </c>
      <c r="AZ78" t="b">
        <v>0</v>
      </c>
      <c r="BA78" t="b">
        <v>0</v>
      </c>
      <c r="BB78" t="b">
        <v>0</v>
      </c>
      <c r="BC78" t="b">
        <v>0</v>
      </c>
      <c r="BD78" t="b">
        <v>0</v>
      </c>
      <c r="BE78" t="b">
        <v>0</v>
      </c>
      <c r="BF78" t="b">
        <v>1</v>
      </c>
      <c r="BG78" t="b">
        <v>0</v>
      </c>
      <c r="BH78" t="b">
        <v>0</v>
      </c>
      <c r="BI78" t="b">
        <v>0</v>
      </c>
      <c r="BJ78" t="b">
        <v>0</v>
      </c>
      <c r="BK78" t="b">
        <v>0</v>
      </c>
      <c r="BL78" t="b">
        <v>0</v>
      </c>
      <c r="BM78" t="s">
        <v>3109</v>
      </c>
      <c r="BO78" t="b">
        <v>1</v>
      </c>
    </row>
    <row r="79" spans="1:67">
      <c r="A79" s="6">
        <v>116</v>
      </c>
      <c r="B79" t="s">
        <v>342</v>
      </c>
      <c r="C79" t="s">
        <v>56</v>
      </c>
      <c r="D79" t="s">
        <v>1234</v>
      </c>
      <c r="E79" t="s">
        <v>51</v>
      </c>
      <c r="F79" t="s">
        <v>343</v>
      </c>
      <c r="G79" t="s">
        <v>306</v>
      </c>
      <c r="H79" t="s">
        <v>17</v>
      </c>
      <c r="I79" t="s">
        <v>1827</v>
      </c>
      <c r="J79" t="s">
        <v>344</v>
      </c>
      <c r="K79" t="s">
        <v>345</v>
      </c>
      <c r="L79" t="s">
        <v>346</v>
      </c>
      <c r="N79" s="1">
        <v>13980</v>
      </c>
      <c r="Q79" t="b">
        <v>0</v>
      </c>
      <c r="R79" s="1">
        <v>37196</v>
      </c>
      <c r="S79" t="b">
        <v>0</v>
      </c>
      <c r="U79" t="b">
        <v>0</v>
      </c>
      <c r="X79" t="s">
        <v>2564</v>
      </c>
      <c r="AB79">
        <v>86</v>
      </c>
      <c r="AC79" t="b">
        <v>0</v>
      </c>
      <c r="AD79" t="b">
        <v>1</v>
      </c>
      <c r="AF79" t="s">
        <v>2539</v>
      </c>
      <c r="AI79" t="b">
        <v>0</v>
      </c>
      <c r="AJ79" t="b">
        <v>0</v>
      </c>
      <c r="AK79" t="b">
        <v>0</v>
      </c>
      <c r="AL79" t="b">
        <v>1</v>
      </c>
      <c r="AM79" t="b">
        <v>0</v>
      </c>
      <c r="AN79" t="b">
        <v>0</v>
      </c>
      <c r="AO79" t="b">
        <v>0</v>
      </c>
      <c r="AP79" t="b">
        <v>0</v>
      </c>
      <c r="AQ79" t="b">
        <v>0</v>
      </c>
      <c r="AR79" t="b">
        <v>1</v>
      </c>
      <c r="AS79" t="b">
        <v>0</v>
      </c>
      <c r="AT79" t="b">
        <v>0</v>
      </c>
      <c r="AU79" t="b">
        <v>0</v>
      </c>
      <c r="AV79" t="b">
        <v>0</v>
      </c>
      <c r="AW79" t="b">
        <v>0</v>
      </c>
      <c r="AX79" t="b">
        <v>0</v>
      </c>
      <c r="AY79" t="b">
        <v>0</v>
      </c>
      <c r="AZ79" t="b">
        <v>0</v>
      </c>
      <c r="BA79" t="b">
        <v>0</v>
      </c>
      <c r="BB79" t="b">
        <v>0</v>
      </c>
      <c r="BC79" t="b">
        <v>0</v>
      </c>
      <c r="BD79" t="b">
        <v>0</v>
      </c>
      <c r="BE79" t="b">
        <v>0</v>
      </c>
      <c r="BF79" t="b">
        <v>0</v>
      </c>
      <c r="BG79" t="b">
        <v>0</v>
      </c>
      <c r="BH79" t="b">
        <v>0</v>
      </c>
      <c r="BI79" t="b">
        <v>0</v>
      </c>
      <c r="BJ79" t="b">
        <v>0</v>
      </c>
      <c r="BK79" t="b">
        <v>0</v>
      </c>
      <c r="BL79" t="b">
        <v>0</v>
      </c>
      <c r="BM79" t="s">
        <v>3110</v>
      </c>
      <c r="BO79" t="b">
        <v>1</v>
      </c>
    </row>
    <row r="80" spans="1:67">
      <c r="A80" s="6">
        <v>748</v>
      </c>
      <c r="B80" t="s">
        <v>347</v>
      </c>
      <c r="C80" t="s">
        <v>756</v>
      </c>
      <c r="D80" t="s">
        <v>1110</v>
      </c>
      <c r="E80" t="s">
        <v>36</v>
      </c>
      <c r="F80" t="s">
        <v>1351</v>
      </c>
      <c r="G80" t="s">
        <v>25</v>
      </c>
      <c r="H80" t="s">
        <v>17</v>
      </c>
      <c r="I80" t="s">
        <v>1755</v>
      </c>
      <c r="J80" t="s">
        <v>348</v>
      </c>
      <c r="K80" t="s">
        <v>349</v>
      </c>
      <c r="L80" t="s">
        <v>350</v>
      </c>
      <c r="N80" s="1">
        <v>15330</v>
      </c>
      <c r="O80" t="s">
        <v>1352</v>
      </c>
      <c r="Q80" t="b">
        <v>0</v>
      </c>
      <c r="R80" s="1">
        <v>42290</v>
      </c>
      <c r="S80" t="b">
        <v>0</v>
      </c>
      <c r="U80" t="b">
        <v>0</v>
      </c>
      <c r="Y80" s="1">
        <v>44160</v>
      </c>
      <c r="AB80">
        <v>83</v>
      </c>
      <c r="AC80" t="b">
        <v>0</v>
      </c>
      <c r="AD80" t="b">
        <v>1</v>
      </c>
      <c r="AI80" t="b">
        <v>0</v>
      </c>
      <c r="AJ80" t="b">
        <v>0</v>
      </c>
      <c r="AK80" t="b">
        <v>0</v>
      </c>
      <c r="AL80" t="b">
        <v>0</v>
      </c>
      <c r="AM80" t="b">
        <v>0</v>
      </c>
      <c r="AN80" t="b">
        <v>0</v>
      </c>
      <c r="AO80" t="b">
        <v>0</v>
      </c>
      <c r="AP80" t="b">
        <v>0</v>
      </c>
      <c r="AQ80" t="b">
        <v>0</v>
      </c>
      <c r="AR80" t="b">
        <v>0</v>
      </c>
      <c r="AS80" t="b">
        <v>0</v>
      </c>
      <c r="AT80" t="b">
        <v>0</v>
      </c>
      <c r="AU80" t="b">
        <v>0</v>
      </c>
      <c r="AV80" t="b">
        <v>0</v>
      </c>
      <c r="AW80" t="b">
        <v>0</v>
      </c>
      <c r="AX80" t="b">
        <v>0</v>
      </c>
      <c r="AY80" t="b">
        <v>0</v>
      </c>
      <c r="AZ80" t="b">
        <v>0</v>
      </c>
      <c r="BA80" t="b">
        <v>0</v>
      </c>
      <c r="BB80" t="b">
        <v>0</v>
      </c>
      <c r="BC80" t="b">
        <v>0</v>
      </c>
      <c r="BD80" t="b">
        <v>0</v>
      </c>
      <c r="BE80" t="b">
        <v>0</v>
      </c>
      <c r="BF80" t="b">
        <v>0</v>
      </c>
      <c r="BG80" t="b">
        <v>0</v>
      </c>
      <c r="BH80" t="b">
        <v>0</v>
      </c>
      <c r="BI80" t="b">
        <v>0</v>
      </c>
      <c r="BJ80" t="b">
        <v>0</v>
      </c>
      <c r="BK80" t="b">
        <v>0</v>
      </c>
      <c r="BL80" t="b">
        <v>0</v>
      </c>
      <c r="BM80" t="s">
        <v>3111</v>
      </c>
      <c r="BO80" t="b">
        <v>1</v>
      </c>
    </row>
    <row r="81" spans="1:67">
      <c r="A81" s="6">
        <v>1099</v>
      </c>
      <c r="B81" t="s">
        <v>2251</v>
      </c>
      <c r="C81" t="s">
        <v>2250</v>
      </c>
      <c r="D81" t="s">
        <v>2264</v>
      </c>
      <c r="E81" t="s">
        <v>2011</v>
      </c>
      <c r="F81" t="s">
        <v>2265</v>
      </c>
      <c r="G81" t="s">
        <v>25</v>
      </c>
      <c r="H81" t="s">
        <v>17</v>
      </c>
      <c r="I81" t="s">
        <v>1755</v>
      </c>
      <c r="J81" t="s">
        <v>2266</v>
      </c>
      <c r="L81" t="s">
        <v>2267</v>
      </c>
      <c r="N81" s="1">
        <v>16381</v>
      </c>
      <c r="O81" t="s">
        <v>1618</v>
      </c>
      <c r="Q81" t="b">
        <v>0</v>
      </c>
      <c r="R81" s="1">
        <v>45051</v>
      </c>
      <c r="S81" t="b">
        <v>0</v>
      </c>
      <c r="U81" t="b">
        <v>0</v>
      </c>
      <c r="Y81" s="1">
        <v>45050.275034722225</v>
      </c>
      <c r="AB81">
        <v>80</v>
      </c>
      <c r="AC81" t="b">
        <v>0</v>
      </c>
      <c r="AD81" t="b">
        <v>1</v>
      </c>
      <c r="AI81" t="b">
        <v>0</v>
      </c>
      <c r="AJ81" t="b">
        <v>0</v>
      </c>
      <c r="AK81" t="b">
        <v>0</v>
      </c>
      <c r="AL81" t="b">
        <v>0</v>
      </c>
      <c r="AM81" t="b">
        <v>0</v>
      </c>
      <c r="AN81" t="b">
        <v>0</v>
      </c>
      <c r="AO81" t="b">
        <v>0</v>
      </c>
      <c r="AP81" t="b">
        <v>0</v>
      </c>
      <c r="AQ81" t="b">
        <v>0</v>
      </c>
      <c r="AR81" t="b">
        <v>0</v>
      </c>
      <c r="AS81" t="b">
        <v>0</v>
      </c>
      <c r="AT81" t="b">
        <v>0</v>
      </c>
      <c r="AU81" t="b">
        <v>0</v>
      </c>
      <c r="AV81" t="b">
        <v>0</v>
      </c>
      <c r="AW81" t="b">
        <v>1</v>
      </c>
      <c r="AX81" t="b">
        <v>0</v>
      </c>
      <c r="AY81" t="b">
        <v>0</v>
      </c>
      <c r="AZ81" t="b">
        <v>0</v>
      </c>
      <c r="BA81" t="b">
        <v>0</v>
      </c>
      <c r="BB81" t="b">
        <v>0</v>
      </c>
      <c r="BC81" t="b">
        <v>1</v>
      </c>
      <c r="BD81" t="b">
        <v>0</v>
      </c>
      <c r="BE81" t="b">
        <v>0</v>
      </c>
      <c r="BF81" t="b">
        <v>0</v>
      </c>
      <c r="BG81" t="b">
        <v>0</v>
      </c>
      <c r="BH81" t="b">
        <v>0</v>
      </c>
      <c r="BI81" t="b">
        <v>0</v>
      </c>
      <c r="BJ81" t="b">
        <v>0</v>
      </c>
      <c r="BK81" t="b">
        <v>0</v>
      </c>
      <c r="BL81" t="b">
        <v>0</v>
      </c>
      <c r="BM81" t="s">
        <v>3112</v>
      </c>
      <c r="BO81" t="b">
        <v>1</v>
      </c>
    </row>
    <row r="82" spans="1:67">
      <c r="A82" s="6">
        <v>802</v>
      </c>
      <c r="B82" t="s">
        <v>351</v>
      </c>
      <c r="C82" t="s">
        <v>352</v>
      </c>
      <c r="E82" t="s">
        <v>14</v>
      </c>
      <c r="F82" t="s">
        <v>353</v>
      </c>
      <c r="G82" t="s">
        <v>25</v>
      </c>
      <c r="H82" t="s">
        <v>17</v>
      </c>
      <c r="I82" t="s">
        <v>1755</v>
      </c>
      <c r="J82" t="s">
        <v>354</v>
      </c>
      <c r="L82" t="s">
        <v>355</v>
      </c>
      <c r="N82" s="1">
        <v>13646</v>
      </c>
      <c r="Q82" t="b">
        <v>0</v>
      </c>
      <c r="R82" s="1">
        <v>42579</v>
      </c>
      <c r="S82" t="b">
        <v>0</v>
      </c>
      <c r="U82" t="b">
        <v>0</v>
      </c>
      <c r="AB82">
        <v>87</v>
      </c>
      <c r="AC82" t="b">
        <v>0</v>
      </c>
      <c r="AD82" t="b">
        <v>1</v>
      </c>
      <c r="AI82" t="b">
        <v>0</v>
      </c>
      <c r="AJ82" t="b">
        <v>0</v>
      </c>
      <c r="AK82" t="b">
        <v>0</v>
      </c>
      <c r="AL82" t="b">
        <v>0</v>
      </c>
      <c r="AM82" t="b">
        <v>0</v>
      </c>
      <c r="AN82" t="b">
        <v>0</v>
      </c>
      <c r="AO82" t="b">
        <v>0</v>
      </c>
      <c r="AP82" t="b">
        <v>0</v>
      </c>
      <c r="AQ82" t="b">
        <v>0</v>
      </c>
      <c r="AR82" t="b">
        <v>0</v>
      </c>
      <c r="AS82" t="b">
        <v>0</v>
      </c>
      <c r="AT82" t="b">
        <v>0</v>
      </c>
      <c r="AU82" t="b">
        <v>0</v>
      </c>
      <c r="AV82" t="b">
        <v>0</v>
      </c>
      <c r="AW82" t="b">
        <v>1</v>
      </c>
      <c r="AX82" t="b">
        <v>0</v>
      </c>
      <c r="AY82" t="b">
        <v>0</v>
      </c>
      <c r="AZ82" t="b">
        <v>0</v>
      </c>
      <c r="BA82" t="b">
        <v>0</v>
      </c>
      <c r="BB82" t="b">
        <v>0</v>
      </c>
      <c r="BC82" t="b">
        <v>0</v>
      </c>
      <c r="BD82" t="b">
        <v>0</v>
      </c>
      <c r="BE82" t="b">
        <v>0</v>
      </c>
      <c r="BF82" t="b">
        <v>0</v>
      </c>
      <c r="BG82" t="b">
        <v>0</v>
      </c>
      <c r="BH82" t="b">
        <v>0</v>
      </c>
      <c r="BI82" t="b">
        <v>0</v>
      </c>
      <c r="BJ82" t="b">
        <v>0</v>
      </c>
      <c r="BK82" t="b">
        <v>0</v>
      </c>
      <c r="BL82" t="b">
        <v>0</v>
      </c>
      <c r="BM82" t="s">
        <v>3113</v>
      </c>
      <c r="BO82" t="b">
        <v>1</v>
      </c>
    </row>
    <row r="83" spans="1:67">
      <c r="A83" s="6">
        <v>928</v>
      </c>
      <c r="B83" t="s">
        <v>2102</v>
      </c>
      <c r="C83" t="s">
        <v>352</v>
      </c>
      <c r="D83" t="s">
        <v>1082</v>
      </c>
      <c r="E83" t="s">
        <v>23</v>
      </c>
      <c r="F83" t="s">
        <v>356</v>
      </c>
      <c r="G83" t="s">
        <v>357</v>
      </c>
      <c r="H83" t="s">
        <v>17</v>
      </c>
      <c r="I83" t="s">
        <v>1834</v>
      </c>
      <c r="J83" t="s">
        <v>358</v>
      </c>
      <c r="K83" t="s">
        <v>359</v>
      </c>
      <c r="L83" t="s">
        <v>360</v>
      </c>
      <c r="M83" t="s">
        <v>1835</v>
      </c>
      <c r="N83" s="1">
        <v>17829</v>
      </c>
      <c r="Q83" t="b">
        <v>0</v>
      </c>
      <c r="R83" s="1">
        <v>43354</v>
      </c>
      <c r="S83" t="b">
        <v>0</v>
      </c>
      <c r="U83" t="b">
        <v>0</v>
      </c>
      <c r="X83" t="s">
        <v>2566</v>
      </c>
      <c r="AB83">
        <v>76</v>
      </c>
      <c r="AC83" t="b">
        <v>0</v>
      </c>
      <c r="AD83" t="b">
        <v>1</v>
      </c>
      <c r="AF83" t="s">
        <v>2521</v>
      </c>
      <c r="AI83" t="b">
        <v>0</v>
      </c>
      <c r="AJ83" t="b">
        <v>0</v>
      </c>
      <c r="AK83" t="b">
        <v>0</v>
      </c>
      <c r="AL83" t="b">
        <v>0</v>
      </c>
      <c r="AM83" t="b">
        <v>1</v>
      </c>
      <c r="AN83" t="b">
        <v>1</v>
      </c>
      <c r="AO83" t="b">
        <v>1</v>
      </c>
      <c r="AP83" t="b">
        <v>0</v>
      </c>
      <c r="AQ83" t="b">
        <v>0</v>
      </c>
      <c r="AR83" t="b">
        <v>0</v>
      </c>
      <c r="AS83" t="b">
        <v>1</v>
      </c>
      <c r="AT83" t="b">
        <v>0</v>
      </c>
      <c r="AU83" t="b">
        <v>1</v>
      </c>
      <c r="AV83" t="b">
        <v>0</v>
      </c>
      <c r="AW83" t="b">
        <v>1</v>
      </c>
      <c r="AX83" t="b">
        <v>1</v>
      </c>
      <c r="AY83" t="b">
        <v>0</v>
      </c>
      <c r="AZ83" t="b">
        <v>0</v>
      </c>
      <c r="BA83" t="b">
        <v>0</v>
      </c>
      <c r="BB83" t="b">
        <v>0</v>
      </c>
      <c r="BC83" t="b">
        <v>0</v>
      </c>
      <c r="BD83" t="b">
        <v>0</v>
      </c>
      <c r="BE83" t="b">
        <v>0</v>
      </c>
      <c r="BF83" t="b">
        <v>0</v>
      </c>
      <c r="BG83" t="b">
        <v>0</v>
      </c>
      <c r="BH83" t="b">
        <v>0</v>
      </c>
      <c r="BI83" t="b">
        <v>0</v>
      </c>
      <c r="BJ83" t="b">
        <v>0</v>
      </c>
      <c r="BK83" t="b">
        <v>0</v>
      </c>
      <c r="BL83" t="b">
        <v>0</v>
      </c>
      <c r="BM83" t="s">
        <v>3114</v>
      </c>
      <c r="BO83" t="b">
        <v>1</v>
      </c>
    </row>
    <row r="84" spans="1:67" ht="15.5">
      <c r="A84" s="6">
        <v>976</v>
      </c>
      <c r="B84" s="641" t="s">
        <v>1691</v>
      </c>
      <c r="C84" s="641" t="s">
        <v>2226</v>
      </c>
      <c r="D84" s="641" t="s">
        <v>1077</v>
      </c>
      <c r="E84" s="641" t="s">
        <v>92</v>
      </c>
      <c r="F84" s="641" t="s">
        <v>1836</v>
      </c>
      <c r="G84" s="641" t="s">
        <v>1837</v>
      </c>
      <c r="H84" s="641" t="s">
        <v>17</v>
      </c>
      <c r="I84" s="641" t="s">
        <v>1838</v>
      </c>
      <c r="J84" s="641"/>
      <c r="K84" s="641" t="s">
        <v>1692</v>
      </c>
      <c r="L84" s="641" t="s">
        <v>1693</v>
      </c>
      <c r="M84" t="s">
        <v>1839</v>
      </c>
      <c r="N84" s="1">
        <v>14741</v>
      </c>
      <c r="O84" t="s">
        <v>1464</v>
      </c>
      <c r="Q84" t="b">
        <v>0</v>
      </c>
      <c r="R84" s="1">
        <v>43809</v>
      </c>
      <c r="S84" t="b">
        <v>0</v>
      </c>
      <c r="U84" t="b">
        <v>0</v>
      </c>
      <c r="Y84" s="1">
        <v>44597</v>
      </c>
      <c r="AB84">
        <v>84</v>
      </c>
      <c r="AC84" t="b">
        <v>0</v>
      </c>
      <c r="AD84" t="b">
        <v>1</v>
      </c>
      <c r="AF84" t="s">
        <v>1650</v>
      </c>
      <c r="AI84" t="b">
        <v>0</v>
      </c>
      <c r="AJ84" t="b">
        <v>0</v>
      </c>
      <c r="AK84" t="b">
        <v>0</v>
      </c>
      <c r="AL84" t="b">
        <v>0</v>
      </c>
      <c r="AM84" t="b">
        <v>0</v>
      </c>
      <c r="AN84" t="b">
        <v>1</v>
      </c>
      <c r="AO84" t="b">
        <v>0</v>
      </c>
      <c r="AP84" t="b">
        <v>0</v>
      </c>
      <c r="AQ84" t="b">
        <v>0</v>
      </c>
      <c r="AR84" t="b">
        <v>0</v>
      </c>
      <c r="AS84" t="b">
        <v>0</v>
      </c>
      <c r="AT84" t="b">
        <v>0</v>
      </c>
      <c r="AU84" t="b">
        <v>0</v>
      </c>
      <c r="AV84" t="b">
        <v>0</v>
      </c>
      <c r="AW84" t="b">
        <v>0</v>
      </c>
      <c r="AX84" t="b">
        <v>0</v>
      </c>
      <c r="AY84" t="b">
        <v>0</v>
      </c>
      <c r="AZ84" t="b">
        <v>0</v>
      </c>
      <c r="BA84" t="b">
        <v>0</v>
      </c>
      <c r="BB84" t="b">
        <v>0</v>
      </c>
      <c r="BC84" t="b">
        <v>0</v>
      </c>
      <c r="BD84" t="b">
        <v>0</v>
      </c>
      <c r="BE84" t="b">
        <v>0</v>
      </c>
      <c r="BF84" t="b">
        <v>1</v>
      </c>
      <c r="BG84" t="b">
        <v>0</v>
      </c>
      <c r="BH84" t="b">
        <v>0</v>
      </c>
      <c r="BI84" t="b">
        <v>0</v>
      </c>
      <c r="BJ84" t="b">
        <v>0</v>
      </c>
      <c r="BK84" t="b">
        <v>0</v>
      </c>
      <c r="BL84" t="b">
        <v>0</v>
      </c>
      <c r="BM84" t="s">
        <v>3115</v>
      </c>
      <c r="BO84" t="b">
        <v>1</v>
      </c>
    </row>
    <row r="85" spans="1:67">
      <c r="A85" s="6">
        <v>920</v>
      </c>
      <c r="B85" t="s">
        <v>361</v>
      </c>
      <c r="C85" t="s">
        <v>362</v>
      </c>
      <c r="D85" t="s">
        <v>1163</v>
      </c>
      <c r="E85" t="s">
        <v>85</v>
      </c>
      <c r="F85" t="s">
        <v>363</v>
      </c>
      <c r="G85" t="s">
        <v>16</v>
      </c>
      <c r="H85" t="s">
        <v>17</v>
      </c>
      <c r="I85" t="s">
        <v>1752</v>
      </c>
      <c r="J85" t="s">
        <v>364</v>
      </c>
      <c r="L85" t="s">
        <v>365</v>
      </c>
      <c r="N85" s="1">
        <v>13169</v>
      </c>
      <c r="Q85" t="b">
        <v>0</v>
      </c>
      <c r="R85" s="1">
        <v>43200</v>
      </c>
      <c r="S85" t="b">
        <v>0</v>
      </c>
      <c r="U85" t="b">
        <v>0</v>
      </c>
      <c r="AB85">
        <v>88</v>
      </c>
      <c r="AC85" t="b">
        <v>0</v>
      </c>
      <c r="AD85" t="b">
        <v>1</v>
      </c>
      <c r="AI85" t="b">
        <v>0</v>
      </c>
      <c r="AJ85" t="b">
        <v>0</v>
      </c>
      <c r="AK85" t="b">
        <v>0</v>
      </c>
      <c r="AL85" t="b">
        <v>0</v>
      </c>
      <c r="AM85" t="b">
        <v>0</v>
      </c>
      <c r="AN85" t="b">
        <v>0</v>
      </c>
      <c r="AO85" t="b">
        <v>0</v>
      </c>
      <c r="AP85" t="b">
        <v>0</v>
      </c>
      <c r="AQ85" t="b">
        <v>0</v>
      </c>
      <c r="AR85" t="b">
        <v>0</v>
      </c>
      <c r="AS85" t="b">
        <v>0</v>
      </c>
      <c r="AT85" t="b">
        <v>0</v>
      </c>
      <c r="AU85" t="b">
        <v>1</v>
      </c>
      <c r="AV85" t="b">
        <v>0</v>
      </c>
      <c r="AW85" t="b">
        <v>0</v>
      </c>
      <c r="AX85" t="b">
        <v>0</v>
      </c>
      <c r="AY85" t="b">
        <v>0</v>
      </c>
      <c r="AZ85" t="b">
        <v>0</v>
      </c>
      <c r="BA85" t="b">
        <v>0</v>
      </c>
      <c r="BB85" t="b">
        <v>0</v>
      </c>
      <c r="BC85" t="b">
        <v>0</v>
      </c>
      <c r="BD85" t="b">
        <v>0</v>
      </c>
      <c r="BE85" t="b">
        <v>0</v>
      </c>
      <c r="BF85" t="b">
        <v>0</v>
      </c>
      <c r="BG85" t="b">
        <v>0</v>
      </c>
      <c r="BH85" t="b">
        <v>0</v>
      </c>
      <c r="BI85" t="b">
        <v>0</v>
      </c>
      <c r="BJ85" t="b">
        <v>0</v>
      </c>
      <c r="BK85" t="b">
        <v>0</v>
      </c>
      <c r="BL85" t="b">
        <v>0</v>
      </c>
      <c r="BM85" t="s">
        <v>3116</v>
      </c>
      <c r="BO85" t="b">
        <v>1</v>
      </c>
    </row>
    <row r="86" spans="1:67">
      <c r="A86" s="6">
        <v>979</v>
      </c>
      <c r="B86" t="s">
        <v>1371</v>
      </c>
      <c r="C86" t="s">
        <v>707</v>
      </c>
      <c r="D86" t="s">
        <v>1105</v>
      </c>
      <c r="E86" t="s">
        <v>30</v>
      </c>
      <c r="F86" t="s">
        <v>1372</v>
      </c>
      <c r="G86" t="s">
        <v>16</v>
      </c>
      <c r="H86" t="s">
        <v>17</v>
      </c>
      <c r="I86" t="s">
        <v>1752</v>
      </c>
      <c r="J86" t="s">
        <v>3117</v>
      </c>
      <c r="K86" t="s">
        <v>3118</v>
      </c>
      <c r="L86" t="s">
        <v>2232</v>
      </c>
      <c r="N86" s="1">
        <v>15592</v>
      </c>
      <c r="O86" t="s">
        <v>1374</v>
      </c>
      <c r="Q86" t="b">
        <v>0</v>
      </c>
      <c r="R86" s="1">
        <v>43809</v>
      </c>
      <c r="S86" t="b">
        <v>0</v>
      </c>
      <c r="U86" t="b">
        <v>0</v>
      </c>
      <c r="W86" t="s">
        <v>2523</v>
      </c>
      <c r="AB86">
        <v>82</v>
      </c>
      <c r="AC86" t="b">
        <v>0</v>
      </c>
      <c r="AD86" t="b">
        <v>1</v>
      </c>
      <c r="AI86" t="b">
        <v>0</v>
      </c>
      <c r="AJ86" t="b">
        <v>0</v>
      </c>
      <c r="AK86" t="b">
        <v>0</v>
      </c>
      <c r="AL86" t="b">
        <v>0</v>
      </c>
      <c r="AM86" t="b">
        <v>0</v>
      </c>
      <c r="AN86" t="b">
        <v>0</v>
      </c>
      <c r="AO86" t="b">
        <v>0</v>
      </c>
      <c r="AP86" t="b">
        <v>0</v>
      </c>
      <c r="AQ86" t="b">
        <v>0</v>
      </c>
      <c r="AR86" t="b">
        <v>1</v>
      </c>
      <c r="AS86" t="b">
        <v>0</v>
      </c>
      <c r="AT86" t="b">
        <v>0</v>
      </c>
      <c r="AU86" t="b">
        <v>0</v>
      </c>
      <c r="AV86" t="b">
        <v>0</v>
      </c>
      <c r="AW86" t="b">
        <v>0</v>
      </c>
      <c r="AX86" t="b">
        <v>1</v>
      </c>
      <c r="AY86" t="b">
        <v>0</v>
      </c>
      <c r="AZ86" t="b">
        <v>0</v>
      </c>
      <c r="BA86" t="b">
        <v>0</v>
      </c>
      <c r="BB86" t="b">
        <v>0</v>
      </c>
      <c r="BC86" t="b">
        <v>0</v>
      </c>
      <c r="BD86" t="b">
        <v>0</v>
      </c>
      <c r="BE86" t="b">
        <v>0</v>
      </c>
      <c r="BF86" t="b">
        <v>0</v>
      </c>
      <c r="BG86" t="b">
        <v>0</v>
      </c>
      <c r="BH86" t="b">
        <v>0</v>
      </c>
      <c r="BI86" t="b">
        <v>0</v>
      </c>
      <c r="BJ86" t="b">
        <v>0</v>
      </c>
      <c r="BK86" t="b">
        <v>0</v>
      </c>
      <c r="BL86" t="b">
        <v>0</v>
      </c>
      <c r="BM86" t="s">
        <v>3119</v>
      </c>
      <c r="BO86" t="b">
        <v>1</v>
      </c>
    </row>
    <row r="87" spans="1:67">
      <c r="A87" s="6">
        <v>1082</v>
      </c>
      <c r="B87" t="s">
        <v>2039</v>
      </c>
      <c r="C87" t="s">
        <v>64</v>
      </c>
      <c r="D87" t="s">
        <v>1530</v>
      </c>
      <c r="E87" t="s">
        <v>2134</v>
      </c>
      <c r="F87" t="s">
        <v>2135</v>
      </c>
      <c r="G87" t="s">
        <v>25</v>
      </c>
      <c r="H87" t="s">
        <v>17</v>
      </c>
      <c r="I87" t="s">
        <v>1755</v>
      </c>
      <c r="J87" t="s">
        <v>2136</v>
      </c>
      <c r="K87" t="s">
        <v>2137</v>
      </c>
      <c r="L87" t="s">
        <v>2138</v>
      </c>
      <c r="M87" t="s">
        <v>2139</v>
      </c>
      <c r="N87" s="1">
        <v>18547</v>
      </c>
      <c r="Q87" t="b">
        <v>0</v>
      </c>
      <c r="R87" s="1">
        <v>44846</v>
      </c>
      <c r="S87" t="b">
        <v>0</v>
      </c>
      <c r="U87" t="b">
        <v>0</v>
      </c>
      <c r="AB87">
        <v>74</v>
      </c>
      <c r="AC87" t="b">
        <v>0</v>
      </c>
      <c r="AD87" t="b">
        <v>1</v>
      </c>
      <c r="AF87" t="s">
        <v>2568</v>
      </c>
      <c r="AI87" t="b">
        <v>0</v>
      </c>
      <c r="AJ87" t="b">
        <v>0</v>
      </c>
      <c r="AK87" t="b">
        <v>0</v>
      </c>
      <c r="AL87" t="b">
        <v>0</v>
      </c>
      <c r="AM87" t="b">
        <v>0</v>
      </c>
      <c r="AN87" t="b">
        <v>1</v>
      </c>
      <c r="AO87" t="b">
        <v>1</v>
      </c>
      <c r="AP87" t="b">
        <v>1</v>
      </c>
      <c r="AQ87" t="b">
        <v>0</v>
      </c>
      <c r="AR87" t="b">
        <v>0</v>
      </c>
      <c r="AS87" t="b">
        <v>1</v>
      </c>
      <c r="AT87" t="b">
        <v>0</v>
      </c>
      <c r="AU87" t="b">
        <v>1</v>
      </c>
      <c r="AV87" t="b">
        <v>1</v>
      </c>
      <c r="AW87" t="b">
        <v>1</v>
      </c>
      <c r="AX87" t="b">
        <v>0</v>
      </c>
      <c r="AY87" t="b">
        <v>0</v>
      </c>
      <c r="AZ87" t="b">
        <v>0</v>
      </c>
      <c r="BA87" t="b">
        <v>0</v>
      </c>
      <c r="BB87" t="b">
        <v>0</v>
      </c>
      <c r="BC87" t="b">
        <v>0</v>
      </c>
      <c r="BD87" t="b">
        <v>1</v>
      </c>
      <c r="BE87" t="b">
        <v>1</v>
      </c>
      <c r="BF87" t="b">
        <v>1</v>
      </c>
      <c r="BG87" t="b">
        <v>0</v>
      </c>
      <c r="BH87" t="b">
        <v>0</v>
      </c>
      <c r="BI87" t="b">
        <v>0</v>
      </c>
      <c r="BJ87" t="b">
        <v>0</v>
      </c>
      <c r="BK87" t="b">
        <v>0</v>
      </c>
      <c r="BL87" t="b">
        <v>0</v>
      </c>
      <c r="BM87" t="s">
        <v>3120</v>
      </c>
      <c r="BO87" t="b">
        <v>1</v>
      </c>
    </row>
    <row r="88" spans="1:67">
      <c r="A88" s="6">
        <v>120</v>
      </c>
      <c r="B88" t="s">
        <v>369</v>
      </c>
      <c r="C88" t="s">
        <v>56</v>
      </c>
      <c r="D88" t="s">
        <v>1105</v>
      </c>
      <c r="E88" t="s">
        <v>51</v>
      </c>
      <c r="F88" t="s">
        <v>370</v>
      </c>
      <c r="G88" t="s">
        <v>25</v>
      </c>
      <c r="H88" t="s">
        <v>17</v>
      </c>
      <c r="I88" t="s">
        <v>1755</v>
      </c>
      <c r="J88" t="s">
        <v>371</v>
      </c>
      <c r="L88" t="s">
        <v>372</v>
      </c>
      <c r="N88" s="1">
        <v>15843</v>
      </c>
      <c r="Q88" t="b">
        <v>0</v>
      </c>
      <c r="R88" s="1">
        <v>36892</v>
      </c>
      <c r="S88" t="b">
        <v>0</v>
      </c>
      <c r="U88" t="b">
        <v>0</v>
      </c>
      <c r="AB88">
        <v>81</v>
      </c>
      <c r="AC88" t="b">
        <v>0</v>
      </c>
      <c r="AD88" t="b">
        <v>1</v>
      </c>
      <c r="AF88" t="s">
        <v>2568</v>
      </c>
      <c r="AI88" t="b">
        <v>0</v>
      </c>
      <c r="AJ88" t="b">
        <v>0</v>
      </c>
      <c r="AK88" t="b">
        <v>0</v>
      </c>
      <c r="AL88" t="b">
        <v>0</v>
      </c>
      <c r="AM88" t="b">
        <v>0</v>
      </c>
      <c r="AN88" t="b">
        <v>1</v>
      </c>
      <c r="AO88" t="b">
        <v>0</v>
      </c>
      <c r="AP88" t="b">
        <v>0</v>
      </c>
      <c r="AQ88" t="b">
        <v>0</v>
      </c>
      <c r="AR88" t="b">
        <v>0</v>
      </c>
      <c r="AS88" t="b">
        <v>1</v>
      </c>
      <c r="AT88" t="b">
        <v>0</v>
      </c>
      <c r="AU88" t="b">
        <v>0</v>
      </c>
      <c r="AV88" t="b">
        <v>0</v>
      </c>
      <c r="AW88" t="b">
        <v>0</v>
      </c>
      <c r="AX88" t="b">
        <v>0</v>
      </c>
      <c r="AY88" t="b">
        <v>0</v>
      </c>
      <c r="AZ88" t="b">
        <v>0</v>
      </c>
      <c r="BA88" t="b">
        <v>0</v>
      </c>
      <c r="BB88" t="b">
        <v>0</v>
      </c>
      <c r="BC88" t="b">
        <v>0</v>
      </c>
      <c r="BD88" t="b">
        <v>0</v>
      </c>
      <c r="BE88" t="b">
        <v>0</v>
      </c>
      <c r="BF88" t="b">
        <v>0</v>
      </c>
      <c r="BG88" t="b">
        <v>0</v>
      </c>
      <c r="BH88" t="b">
        <v>0</v>
      </c>
      <c r="BI88" t="b">
        <v>0</v>
      </c>
      <c r="BJ88" t="b">
        <v>0</v>
      </c>
      <c r="BK88" t="b">
        <v>0</v>
      </c>
      <c r="BL88" t="b">
        <v>0</v>
      </c>
      <c r="BM88" t="s">
        <v>3121</v>
      </c>
      <c r="BO88" t="b">
        <v>1</v>
      </c>
    </row>
    <row r="89" spans="1:67">
      <c r="A89" s="6">
        <v>1102</v>
      </c>
      <c r="B89" t="s">
        <v>2290</v>
      </c>
      <c r="C89" t="s">
        <v>502</v>
      </c>
      <c r="D89" t="s">
        <v>1082</v>
      </c>
      <c r="E89" t="s">
        <v>51</v>
      </c>
      <c r="F89" t="s">
        <v>2340</v>
      </c>
      <c r="G89" t="s">
        <v>357</v>
      </c>
      <c r="H89" t="s">
        <v>17</v>
      </c>
      <c r="I89" t="s">
        <v>1834</v>
      </c>
      <c r="J89" t="s">
        <v>2339</v>
      </c>
      <c r="K89" t="s">
        <v>2339</v>
      </c>
      <c r="L89" t="s">
        <v>2338</v>
      </c>
      <c r="M89" t="s">
        <v>2337</v>
      </c>
      <c r="N89" s="1">
        <v>18561</v>
      </c>
      <c r="O89" t="s">
        <v>2336</v>
      </c>
      <c r="Q89" t="b">
        <v>0</v>
      </c>
      <c r="R89" s="1">
        <v>45096</v>
      </c>
      <c r="S89" t="b">
        <v>0</v>
      </c>
      <c r="U89" t="b">
        <v>0</v>
      </c>
      <c r="Y89" s="1">
        <v>45097.291030092594</v>
      </c>
      <c r="AB89">
        <v>74</v>
      </c>
      <c r="AC89" t="b">
        <v>0</v>
      </c>
      <c r="AD89" t="b">
        <v>0</v>
      </c>
      <c r="AF89" t="s">
        <v>2569</v>
      </c>
      <c r="AI89" t="b">
        <v>0</v>
      </c>
      <c r="AJ89" t="b">
        <v>0</v>
      </c>
      <c r="AK89" t="b">
        <v>0</v>
      </c>
      <c r="AL89" t="b">
        <v>0</v>
      </c>
      <c r="AM89" t="b">
        <v>0</v>
      </c>
      <c r="AN89" t="b">
        <v>0</v>
      </c>
      <c r="AO89" t="b">
        <v>1</v>
      </c>
      <c r="AP89" t="b">
        <v>0</v>
      </c>
      <c r="AQ89" t="b">
        <v>0</v>
      </c>
      <c r="AR89" t="b">
        <v>0</v>
      </c>
      <c r="AS89" t="b">
        <v>0</v>
      </c>
      <c r="AT89" t="b">
        <v>0</v>
      </c>
      <c r="AU89" t="b">
        <v>1</v>
      </c>
      <c r="AV89" t="b">
        <v>0</v>
      </c>
      <c r="AW89" t="b">
        <v>1</v>
      </c>
      <c r="AX89" t="b">
        <v>0</v>
      </c>
      <c r="AY89" t="b">
        <v>0</v>
      </c>
      <c r="AZ89" t="b">
        <v>0</v>
      </c>
      <c r="BA89" t="b">
        <v>1</v>
      </c>
      <c r="BB89" t="b">
        <v>0</v>
      </c>
      <c r="BC89" t="b">
        <v>0</v>
      </c>
      <c r="BD89" t="b">
        <v>0</v>
      </c>
      <c r="BE89" t="b">
        <v>0</v>
      </c>
      <c r="BF89" t="b">
        <v>1</v>
      </c>
      <c r="BG89" t="b">
        <v>0</v>
      </c>
      <c r="BH89" t="b">
        <v>0</v>
      </c>
      <c r="BI89" t="b">
        <v>0</v>
      </c>
      <c r="BJ89" t="b">
        <v>1</v>
      </c>
      <c r="BK89" t="b">
        <v>0</v>
      </c>
      <c r="BL89" t="b">
        <v>0</v>
      </c>
      <c r="BM89" t="s">
        <v>3026</v>
      </c>
      <c r="BO89" t="b">
        <v>1</v>
      </c>
    </row>
    <row r="90" spans="1:67">
      <c r="A90" s="6">
        <v>127</v>
      </c>
      <c r="B90" t="s">
        <v>373</v>
      </c>
      <c r="C90" t="s">
        <v>98</v>
      </c>
      <c r="D90" t="s">
        <v>1142</v>
      </c>
      <c r="E90" t="s">
        <v>51</v>
      </c>
      <c r="F90" t="s">
        <v>375</v>
      </c>
      <c r="G90" t="s">
        <v>25</v>
      </c>
      <c r="H90" t="s">
        <v>17</v>
      </c>
      <c r="I90" t="s">
        <v>1755</v>
      </c>
      <c r="J90" t="s">
        <v>1143</v>
      </c>
      <c r="K90" t="s">
        <v>1143</v>
      </c>
      <c r="L90" t="s">
        <v>376</v>
      </c>
      <c r="N90" s="1">
        <v>12310</v>
      </c>
      <c r="Q90" t="b">
        <v>0</v>
      </c>
      <c r="R90" s="1">
        <v>35855</v>
      </c>
      <c r="S90" t="b">
        <v>0</v>
      </c>
      <c r="U90" t="b">
        <v>0</v>
      </c>
      <c r="Y90" s="1">
        <v>44160</v>
      </c>
      <c r="AB90">
        <v>91</v>
      </c>
      <c r="AC90" t="b">
        <v>0</v>
      </c>
      <c r="AD90" t="b">
        <v>1</v>
      </c>
      <c r="AF90" t="s">
        <v>2534</v>
      </c>
      <c r="AI90" t="b">
        <v>0</v>
      </c>
      <c r="AJ90" t="b">
        <v>0</v>
      </c>
      <c r="AK90" t="b">
        <v>0</v>
      </c>
      <c r="AL90" t="b">
        <v>0</v>
      </c>
      <c r="AM90" t="b">
        <v>0</v>
      </c>
      <c r="AN90" t="b">
        <v>0</v>
      </c>
      <c r="AO90" t="b">
        <v>0</v>
      </c>
      <c r="AP90" t="b">
        <v>0</v>
      </c>
      <c r="AQ90" t="b">
        <v>0</v>
      </c>
      <c r="AR90" t="b">
        <v>0</v>
      </c>
      <c r="AS90" t="b">
        <v>0</v>
      </c>
      <c r="AT90" t="b">
        <v>0</v>
      </c>
      <c r="AU90" t="b">
        <v>0</v>
      </c>
      <c r="AV90" t="b">
        <v>0</v>
      </c>
      <c r="AW90" t="b">
        <v>0</v>
      </c>
      <c r="AX90" t="b">
        <v>0</v>
      </c>
      <c r="AY90" t="b">
        <v>0</v>
      </c>
      <c r="AZ90" t="b">
        <v>0</v>
      </c>
      <c r="BA90" t="b">
        <v>0</v>
      </c>
      <c r="BB90" t="b">
        <v>0</v>
      </c>
      <c r="BC90" t="b">
        <v>0</v>
      </c>
      <c r="BD90" t="b">
        <v>1</v>
      </c>
      <c r="BE90" t="b">
        <v>0</v>
      </c>
      <c r="BF90" t="b">
        <v>0</v>
      </c>
      <c r="BG90" t="b">
        <v>0</v>
      </c>
      <c r="BH90" t="b">
        <v>0</v>
      </c>
      <c r="BI90" t="b">
        <v>0</v>
      </c>
      <c r="BJ90" t="b">
        <v>0</v>
      </c>
      <c r="BK90" t="b">
        <v>0</v>
      </c>
      <c r="BL90" t="b">
        <v>0</v>
      </c>
      <c r="BM90" t="s">
        <v>3122</v>
      </c>
      <c r="BO90" t="b">
        <v>1</v>
      </c>
    </row>
    <row r="91" spans="1:67">
      <c r="A91" s="6">
        <v>131</v>
      </c>
      <c r="B91" t="s">
        <v>377</v>
      </c>
      <c r="C91" t="s">
        <v>91</v>
      </c>
      <c r="E91" t="s">
        <v>153</v>
      </c>
      <c r="F91" t="s">
        <v>378</v>
      </c>
      <c r="G91" t="s">
        <v>25</v>
      </c>
      <c r="H91" t="s">
        <v>17</v>
      </c>
      <c r="I91" t="s">
        <v>1755</v>
      </c>
      <c r="J91" t="s">
        <v>379</v>
      </c>
      <c r="K91" t="s">
        <v>1133</v>
      </c>
      <c r="L91" t="s">
        <v>380</v>
      </c>
      <c r="N91" s="1">
        <v>12087</v>
      </c>
      <c r="Q91" t="b">
        <v>0</v>
      </c>
      <c r="R91" s="1">
        <v>36008</v>
      </c>
      <c r="S91" t="b">
        <v>0</v>
      </c>
      <c r="U91" t="b">
        <v>0</v>
      </c>
      <c r="Y91" s="1">
        <v>44160</v>
      </c>
      <c r="AB91">
        <v>91</v>
      </c>
      <c r="AC91" t="b">
        <v>0</v>
      </c>
      <c r="AD91" t="b">
        <v>1</v>
      </c>
      <c r="AI91" t="b">
        <v>0</v>
      </c>
      <c r="AJ91" t="b">
        <v>0</v>
      </c>
      <c r="AK91" t="b">
        <v>0</v>
      </c>
      <c r="AL91" t="b">
        <v>0</v>
      </c>
      <c r="AM91" t="b">
        <v>0</v>
      </c>
      <c r="AN91" t="b">
        <v>0</v>
      </c>
      <c r="AO91" t="b">
        <v>0</v>
      </c>
      <c r="AP91" t="b">
        <v>1</v>
      </c>
      <c r="AQ91" t="b">
        <v>0</v>
      </c>
      <c r="AR91" t="b">
        <v>0</v>
      </c>
      <c r="AS91" t="b">
        <v>0</v>
      </c>
      <c r="AT91" t="b">
        <v>0</v>
      </c>
      <c r="AU91" t="b">
        <v>1</v>
      </c>
      <c r="AV91" t="b">
        <v>1</v>
      </c>
      <c r="AW91" t="b">
        <v>0</v>
      </c>
      <c r="AX91" t="b">
        <v>0</v>
      </c>
      <c r="AY91" t="b">
        <v>0</v>
      </c>
      <c r="AZ91" t="b">
        <v>0</v>
      </c>
      <c r="BA91" t="b">
        <v>0</v>
      </c>
      <c r="BB91" t="b">
        <v>0</v>
      </c>
      <c r="BC91" t="b">
        <v>0</v>
      </c>
      <c r="BD91" t="b">
        <v>1</v>
      </c>
      <c r="BE91" t="b">
        <v>0</v>
      </c>
      <c r="BF91" t="b">
        <v>0</v>
      </c>
      <c r="BG91" t="b">
        <v>0</v>
      </c>
      <c r="BH91" t="b">
        <v>0</v>
      </c>
      <c r="BI91" t="b">
        <v>0</v>
      </c>
      <c r="BJ91" t="b">
        <v>0</v>
      </c>
      <c r="BK91" t="b">
        <v>0</v>
      </c>
      <c r="BL91" t="b">
        <v>0</v>
      </c>
      <c r="BM91" t="s">
        <v>3123</v>
      </c>
      <c r="BO91" t="b">
        <v>1</v>
      </c>
    </row>
    <row r="92" spans="1:67">
      <c r="A92" s="6">
        <v>820</v>
      </c>
      <c r="B92" t="s">
        <v>381</v>
      </c>
      <c r="C92" t="s">
        <v>382</v>
      </c>
      <c r="D92" t="s">
        <v>1452</v>
      </c>
      <c r="E92" t="s">
        <v>82</v>
      </c>
      <c r="F92" t="s">
        <v>383</v>
      </c>
      <c r="G92" t="s">
        <v>42</v>
      </c>
      <c r="H92" t="s">
        <v>17</v>
      </c>
      <c r="I92" t="s">
        <v>1758</v>
      </c>
      <c r="J92" t="s">
        <v>384</v>
      </c>
      <c r="L92" t="s">
        <v>3124</v>
      </c>
      <c r="N92" s="1">
        <v>16653</v>
      </c>
      <c r="Q92" t="b">
        <v>0</v>
      </c>
      <c r="R92" s="1">
        <v>42629</v>
      </c>
      <c r="S92" t="b">
        <v>0</v>
      </c>
      <c r="U92" t="b">
        <v>0</v>
      </c>
      <c r="Y92" s="1">
        <v>45430</v>
      </c>
      <c r="AB92">
        <v>79</v>
      </c>
      <c r="AC92" t="b">
        <v>0</v>
      </c>
      <c r="AD92" t="b">
        <v>1</v>
      </c>
      <c r="AI92" t="b">
        <v>1</v>
      </c>
      <c r="AJ92" t="b">
        <v>0</v>
      </c>
      <c r="AK92" t="b">
        <v>0</v>
      </c>
      <c r="AL92" t="b">
        <v>0</v>
      </c>
      <c r="AM92" t="b">
        <v>0</v>
      </c>
      <c r="AN92" t="b">
        <v>0</v>
      </c>
      <c r="AO92" t="b">
        <v>0</v>
      </c>
      <c r="AP92" t="b">
        <v>0</v>
      </c>
      <c r="AQ92" t="b">
        <v>0</v>
      </c>
      <c r="AR92" t="b">
        <v>0</v>
      </c>
      <c r="AS92" t="b">
        <v>0</v>
      </c>
      <c r="AT92" t="b">
        <v>0</v>
      </c>
      <c r="AU92" t="b">
        <v>0</v>
      </c>
      <c r="AV92" t="b">
        <v>0</v>
      </c>
      <c r="AW92" t="b">
        <v>0</v>
      </c>
      <c r="AX92" t="b">
        <v>0</v>
      </c>
      <c r="AY92" t="b">
        <v>0</v>
      </c>
      <c r="AZ92" t="b">
        <v>0</v>
      </c>
      <c r="BA92" t="b">
        <v>0</v>
      </c>
      <c r="BB92" t="b">
        <v>0</v>
      </c>
      <c r="BC92" t="b">
        <v>0</v>
      </c>
      <c r="BD92" t="b">
        <v>0</v>
      </c>
      <c r="BE92" t="b">
        <v>0</v>
      </c>
      <c r="BF92" t="b">
        <v>0</v>
      </c>
      <c r="BG92" t="b">
        <v>0</v>
      </c>
      <c r="BH92" t="b">
        <v>0</v>
      </c>
      <c r="BI92" t="b">
        <v>0</v>
      </c>
      <c r="BJ92" t="b">
        <v>0</v>
      </c>
      <c r="BK92" t="b">
        <v>0</v>
      </c>
      <c r="BL92" t="b">
        <v>0</v>
      </c>
      <c r="BM92" t="s">
        <v>3125</v>
      </c>
      <c r="BO92" t="b">
        <v>1</v>
      </c>
    </row>
    <row r="93" spans="1:67">
      <c r="A93" s="6">
        <v>983</v>
      </c>
      <c r="B93" t="s">
        <v>1309</v>
      </c>
      <c r="C93" t="s">
        <v>56</v>
      </c>
      <c r="D93" t="s">
        <v>1310</v>
      </c>
      <c r="E93" t="s">
        <v>510</v>
      </c>
      <c r="F93" t="s">
        <v>3126</v>
      </c>
      <c r="G93" t="s">
        <v>21</v>
      </c>
      <c r="H93" t="s">
        <v>17</v>
      </c>
      <c r="I93" t="s">
        <v>3127</v>
      </c>
      <c r="J93" t="s">
        <v>1312</v>
      </c>
      <c r="L93" t="s">
        <v>1313</v>
      </c>
      <c r="N93" s="1">
        <v>14968</v>
      </c>
      <c r="O93" t="s">
        <v>1083</v>
      </c>
      <c r="Q93" t="b">
        <v>0</v>
      </c>
      <c r="R93" s="1">
        <v>43844</v>
      </c>
      <c r="S93" t="b">
        <v>0</v>
      </c>
      <c r="U93" t="b">
        <v>0</v>
      </c>
      <c r="Y93" s="1">
        <v>45329</v>
      </c>
      <c r="AB93">
        <v>84</v>
      </c>
      <c r="AC93" t="b">
        <v>0</v>
      </c>
      <c r="AD93" t="b">
        <v>1</v>
      </c>
      <c r="AF93" t="s">
        <v>2571</v>
      </c>
      <c r="AI93" t="b">
        <v>0</v>
      </c>
      <c r="AJ93" t="b">
        <v>0</v>
      </c>
      <c r="AK93" t="b">
        <v>0</v>
      </c>
      <c r="AL93" t="b">
        <v>0</v>
      </c>
      <c r="AM93" t="b">
        <v>0</v>
      </c>
      <c r="AN93" t="b">
        <v>0</v>
      </c>
      <c r="AO93" t="b">
        <v>0</v>
      </c>
      <c r="AP93" t="b">
        <v>0</v>
      </c>
      <c r="AQ93" t="b">
        <v>0</v>
      </c>
      <c r="AR93" t="b">
        <v>0</v>
      </c>
      <c r="AS93" t="b">
        <v>0</v>
      </c>
      <c r="AT93" t="b">
        <v>0</v>
      </c>
      <c r="AU93" t="b">
        <v>0</v>
      </c>
      <c r="AV93" t="b">
        <v>0</v>
      </c>
      <c r="AW93" t="b">
        <v>0</v>
      </c>
      <c r="AX93" t="b">
        <v>0</v>
      </c>
      <c r="AY93" t="b">
        <v>0</v>
      </c>
      <c r="AZ93" t="b">
        <v>0</v>
      </c>
      <c r="BA93" t="b">
        <v>0</v>
      </c>
      <c r="BB93" t="b">
        <v>0</v>
      </c>
      <c r="BC93" t="b">
        <v>0</v>
      </c>
      <c r="BD93" t="b">
        <v>0</v>
      </c>
      <c r="BE93" t="b">
        <v>0</v>
      </c>
      <c r="BF93" t="b">
        <v>0</v>
      </c>
      <c r="BG93" t="b">
        <v>0</v>
      </c>
      <c r="BH93" t="b">
        <v>0</v>
      </c>
      <c r="BI93" t="b">
        <v>0</v>
      </c>
      <c r="BJ93" t="b">
        <v>0</v>
      </c>
      <c r="BK93" t="b">
        <v>0</v>
      </c>
      <c r="BL93" t="b">
        <v>0</v>
      </c>
      <c r="BM93" t="s">
        <v>3128</v>
      </c>
      <c r="BO93" t="b">
        <v>1</v>
      </c>
    </row>
    <row r="94" spans="1:67">
      <c r="A94" s="6">
        <v>538</v>
      </c>
      <c r="B94" t="s">
        <v>386</v>
      </c>
      <c r="C94" t="s">
        <v>56</v>
      </c>
      <c r="D94" t="s">
        <v>1447</v>
      </c>
      <c r="E94" t="s">
        <v>40</v>
      </c>
      <c r="F94" t="s">
        <v>387</v>
      </c>
      <c r="G94" t="s">
        <v>32</v>
      </c>
      <c r="H94" t="s">
        <v>17</v>
      </c>
      <c r="I94" t="s">
        <v>1756</v>
      </c>
      <c r="J94" t="s">
        <v>388</v>
      </c>
      <c r="L94" t="s">
        <v>389</v>
      </c>
      <c r="N94" s="1">
        <v>16606</v>
      </c>
      <c r="O94" t="s">
        <v>1270</v>
      </c>
      <c r="P94" t="s">
        <v>1844</v>
      </c>
      <c r="Q94" t="b">
        <v>0</v>
      </c>
      <c r="R94" s="1">
        <v>41395</v>
      </c>
      <c r="S94" t="b">
        <v>0</v>
      </c>
      <c r="U94" t="b">
        <v>0</v>
      </c>
      <c r="AB94">
        <v>79</v>
      </c>
      <c r="AC94" t="b">
        <v>0</v>
      </c>
      <c r="AD94" t="b">
        <v>1</v>
      </c>
      <c r="AI94" t="b">
        <v>0</v>
      </c>
      <c r="AJ94" t="b">
        <v>0</v>
      </c>
      <c r="AK94" t="b">
        <v>0</v>
      </c>
      <c r="AL94" t="b">
        <v>0</v>
      </c>
      <c r="AM94" t="b">
        <v>0</v>
      </c>
      <c r="AN94" t="b">
        <v>0</v>
      </c>
      <c r="AO94" t="b">
        <v>0</v>
      </c>
      <c r="AP94" t="b">
        <v>0</v>
      </c>
      <c r="AQ94" t="b">
        <v>0</v>
      </c>
      <c r="AR94" t="b">
        <v>0</v>
      </c>
      <c r="AS94" t="b">
        <v>0</v>
      </c>
      <c r="AT94" t="b">
        <v>0</v>
      </c>
      <c r="AU94" t="b">
        <v>1</v>
      </c>
      <c r="AV94" t="b">
        <v>0</v>
      </c>
      <c r="AW94" t="b">
        <v>0</v>
      </c>
      <c r="AX94" t="b">
        <v>0</v>
      </c>
      <c r="AY94" t="b">
        <v>0</v>
      </c>
      <c r="AZ94" t="b">
        <v>1</v>
      </c>
      <c r="BA94" t="b">
        <v>0</v>
      </c>
      <c r="BB94" t="b">
        <v>0</v>
      </c>
      <c r="BC94" t="b">
        <v>0</v>
      </c>
      <c r="BD94" t="b">
        <v>0</v>
      </c>
      <c r="BE94" t="b">
        <v>0</v>
      </c>
      <c r="BF94" t="b">
        <v>0</v>
      </c>
      <c r="BG94" t="b">
        <v>0</v>
      </c>
      <c r="BH94" t="b">
        <v>0</v>
      </c>
      <c r="BI94" t="b">
        <v>0</v>
      </c>
      <c r="BJ94" t="b">
        <v>0</v>
      </c>
      <c r="BK94" t="b">
        <v>0</v>
      </c>
      <c r="BL94" t="b">
        <v>0</v>
      </c>
      <c r="BM94" t="s">
        <v>3026</v>
      </c>
      <c r="BO94" t="b">
        <v>1</v>
      </c>
    </row>
    <row r="95" spans="1:67">
      <c r="A95" s="6">
        <v>1071</v>
      </c>
      <c r="B95" t="s">
        <v>1749</v>
      </c>
      <c r="C95" t="s">
        <v>56</v>
      </c>
      <c r="D95" t="s">
        <v>1109</v>
      </c>
      <c r="E95" t="s">
        <v>124</v>
      </c>
      <c r="F95" t="s">
        <v>1845</v>
      </c>
      <c r="G95" t="s">
        <v>16</v>
      </c>
      <c r="H95" t="s">
        <v>17</v>
      </c>
      <c r="I95" t="s">
        <v>1752</v>
      </c>
      <c r="J95" t="s">
        <v>1846</v>
      </c>
      <c r="K95" t="s">
        <v>1847</v>
      </c>
      <c r="L95" t="s">
        <v>1848</v>
      </c>
      <c r="M95" t="s">
        <v>1849</v>
      </c>
      <c r="N95" s="1">
        <v>15566</v>
      </c>
      <c r="O95" t="s">
        <v>1293</v>
      </c>
      <c r="Q95" t="b">
        <v>0</v>
      </c>
      <c r="R95" s="1">
        <v>44701</v>
      </c>
      <c r="S95" t="b">
        <v>0</v>
      </c>
      <c r="U95" t="b">
        <v>0</v>
      </c>
      <c r="AB95">
        <v>82</v>
      </c>
      <c r="AC95" t="b">
        <v>0</v>
      </c>
      <c r="AD95" t="b">
        <v>0</v>
      </c>
      <c r="AF95" t="s">
        <v>2521</v>
      </c>
      <c r="AI95" t="b">
        <v>0</v>
      </c>
      <c r="AJ95" t="b">
        <v>0</v>
      </c>
      <c r="AK95" t="b">
        <v>0</v>
      </c>
      <c r="AL95" t="b">
        <v>0</v>
      </c>
      <c r="AM95" t="b">
        <v>0</v>
      </c>
      <c r="AN95" t="b">
        <v>0</v>
      </c>
      <c r="AO95" t="b">
        <v>0</v>
      </c>
      <c r="AP95" t="b">
        <v>0</v>
      </c>
      <c r="AQ95" t="b">
        <v>0</v>
      </c>
      <c r="AR95" t="b">
        <v>0</v>
      </c>
      <c r="AS95" t="b">
        <v>0</v>
      </c>
      <c r="AT95" t="b">
        <v>0</v>
      </c>
      <c r="AU95" t="b">
        <v>0</v>
      </c>
      <c r="AV95" t="b">
        <v>0</v>
      </c>
      <c r="AW95" t="b">
        <v>1</v>
      </c>
      <c r="AX95" t="b">
        <v>0</v>
      </c>
      <c r="AY95" t="b">
        <v>0</v>
      </c>
      <c r="AZ95" t="b">
        <v>0</v>
      </c>
      <c r="BA95" t="b">
        <v>0</v>
      </c>
      <c r="BB95" t="b">
        <v>0</v>
      </c>
      <c r="BC95" t="b">
        <v>0</v>
      </c>
      <c r="BD95" t="b">
        <v>0</v>
      </c>
      <c r="BE95" t="b">
        <v>0</v>
      </c>
      <c r="BF95" t="b">
        <v>0</v>
      </c>
      <c r="BG95" t="b">
        <v>0</v>
      </c>
      <c r="BH95" t="b">
        <v>0</v>
      </c>
      <c r="BI95" t="b">
        <v>0</v>
      </c>
      <c r="BJ95" t="b">
        <v>0</v>
      </c>
      <c r="BK95" t="b">
        <v>0</v>
      </c>
      <c r="BL95" t="b">
        <v>0</v>
      </c>
      <c r="BM95" t="s">
        <v>3129</v>
      </c>
      <c r="BO95" t="b">
        <v>1</v>
      </c>
    </row>
    <row r="96" spans="1:67">
      <c r="A96" s="6">
        <v>997</v>
      </c>
      <c r="B96" t="s">
        <v>1569</v>
      </c>
      <c r="C96" t="s">
        <v>146</v>
      </c>
      <c r="D96" t="s">
        <v>1570</v>
      </c>
      <c r="E96" t="s">
        <v>582</v>
      </c>
      <c r="F96" t="s">
        <v>1571</v>
      </c>
      <c r="G96" t="s">
        <v>42</v>
      </c>
      <c r="H96" t="s">
        <v>17</v>
      </c>
      <c r="I96" t="s">
        <v>1758</v>
      </c>
      <c r="J96" t="s">
        <v>1572</v>
      </c>
      <c r="K96" t="s">
        <v>1573</v>
      </c>
      <c r="L96" t="s">
        <v>1574</v>
      </c>
      <c r="N96" s="1">
        <v>19055</v>
      </c>
      <c r="Q96" t="b">
        <v>0</v>
      </c>
      <c r="R96" s="1">
        <v>44331</v>
      </c>
      <c r="S96" t="b">
        <v>0</v>
      </c>
      <c r="U96" t="b">
        <v>0</v>
      </c>
      <c r="Y96" s="1">
        <v>44331</v>
      </c>
      <c r="AB96">
        <v>72</v>
      </c>
      <c r="AC96" t="b">
        <v>0</v>
      </c>
      <c r="AD96" t="b">
        <v>1</v>
      </c>
      <c r="AI96" t="b">
        <v>0</v>
      </c>
      <c r="AJ96" t="b">
        <v>0</v>
      </c>
      <c r="AK96" t="b">
        <v>0</v>
      </c>
      <c r="AL96" t="b">
        <v>0</v>
      </c>
      <c r="AM96" t="b">
        <v>0</v>
      </c>
      <c r="AN96" t="b">
        <v>0</v>
      </c>
      <c r="AO96" t="b">
        <v>0</v>
      </c>
      <c r="AP96" t="b">
        <v>0</v>
      </c>
      <c r="AQ96" t="b">
        <v>0</v>
      </c>
      <c r="AR96" t="b">
        <v>0</v>
      </c>
      <c r="AS96" t="b">
        <v>0</v>
      </c>
      <c r="AT96" t="b">
        <v>0</v>
      </c>
      <c r="AU96" t="b">
        <v>0</v>
      </c>
      <c r="AV96" t="b">
        <v>0</v>
      </c>
      <c r="AW96" t="b">
        <v>0</v>
      </c>
      <c r="AX96" t="b">
        <v>0</v>
      </c>
      <c r="AY96" t="b">
        <v>0</v>
      </c>
      <c r="AZ96" t="b">
        <v>0</v>
      </c>
      <c r="BA96" t="b">
        <v>0</v>
      </c>
      <c r="BB96" t="b">
        <v>0</v>
      </c>
      <c r="BC96" t="b">
        <v>0</v>
      </c>
      <c r="BD96" t="b">
        <v>0</v>
      </c>
      <c r="BE96" t="b">
        <v>0</v>
      </c>
      <c r="BF96" t="b">
        <v>0</v>
      </c>
      <c r="BG96" t="b">
        <v>0</v>
      </c>
      <c r="BH96" t="b">
        <v>0</v>
      </c>
      <c r="BI96" t="b">
        <v>0</v>
      </c>
      <c r="BJ96" t="b">
        <v>0</v>
      </c>
      <c r="BK96" t="b">
        <v>0</v>
      </c>
      <c r="BL96" t="b">
        <v>0</v>
      </c>
      <c r="BM96" t="s">
        <v>3130</v>
      </c>
      <c r="BO96" t="b">
        <v>1</v>
      </c>
    </row>
    <row r="97" spans="1:67">
      <c r="A97" s="6">
        <v>137</v>
      </c>
      <c r="B97" t="s">
        <v>390</v>
      </c>
      <c r="C97" t="s">
        <v>45</v>
      </c>
      <c r="E97" t="s">
        <v>51</v>
      </c>
      <c r="F97" t="s">
        <v>1850</v>
      </c>
      <c r="G97" t="s">
        <v>83</v>
      </c>
      <c r="H97" t="s">
        <v>17</v>
      </c>
      <c r="I97" t="s">
        <v>1772</v>
      </c>
      <c r="J97" t="s">
        <v>391</v>
      </c>
      <c r="L97" t="s">
        <v>392</v>
      </c>
      <c r="N97" s="1">
        <v>15483</v>
      </c>
      <c r="O97" t="s">
        <v>1365</v>
      </c>
      <c r="Q97" t="b">
        <v>0</v>
      </c>
      <c r="R97" s="1">
        <v>39508</v>
      </c>
      <c r="S97" t="b">
        <v>0</v>
      </c>
      <c r="U97" t="b">
        <v>0</v>
      </c>
      <c r="Y97" s="1">
        <v>44160</v>
      </c>
      <c r="AB97">
        <v>82</v>
      </c>
      <c r="AC97" t="b">
        <v>0</v>
      </c>
      <c r="AD97" t="b">
        <v>1</v>
      </c>
      <c r="AF97" t="s">
        <v>2568</v>
      </c>
      <c r="AI97" t="b">
        <v>0</v>
      </c>
      <c r="AJ97" t="b">
        <v>0</v>
      </c>
      <c r="AK97" t="b">
        <v>0</v>
      </c>
      <c r="AL97" t="b">
        <v>0</v>
      </c>
      <c r="AM97" t="b">
        <v>0</v>
      </c>
      <c r="AN97" t="b">
        <v>0</v>
      </c>
      <c r="AO97" t="b">
        <v>0</v>
      </c>
      <c r="AP97" t="b">
        <v>0</v>
      </c>
      <c r="AQ97" t="b">
        <v>0</v>
      </c>
      <c r="AR97" t="b">
        <v>0</v>
      </c>
      <c r="AS97" t="b">
        <v>0</v>
      </c>
      <c r="AT97" t="b">
        <v>0</v>
      </c>
      <c r="AU97" t="b">
        <v>0</v>
      </c>
      <c r="AV97" t="b">
        <v>0</v>
      </c>
      <c r="AW97" t="b">
        <v>0</v>
      </c>
      <c r="AX97" t="b">
        <v>0</v>
      </c>
      <c r="AY97" t="b">
        <v>0</v>
      </c>
      <c r="AZ97" t="b">
        <v>0</v>
      </c>
      <c r="BA97" t="b">
        <v>0</v>
      </c>
      <c r="BB97" t="b">
        <v>0</v>
      </c>
      <c r="BC97" t="b">
        <v>0</v>
      </c>
      <c r="BD97" t="b">
        <v>0</v>
      </c>
      <c r="BE97" t="b">
        <v>0</v>
      </c>
      <c r="BF97" t="b">
        <v>0</v>
      </c>
      <c r="BG97" t="b">
        <v>0</v>
      </c>
      <c r="BH97" t="b">
        <v>0</v>
      </c>
      <c r="BI97" t="b">
        <v>0</v>
      </c>
      <c r="BJ97" t="b">
        <v>0</v>
      </c>
      <c r="BK97" t="b">
        <v>0</v>
      </c>
      <c r="BL97" t="b">
        <v>0</v>
      </c>
      <c r="BM97" t="s">
        <v>3131</v>
      </c>
      <c r="BO97" t="b">
        <v>1</v>
      </c>
    </row>
    <row r="98" spans="1:67">
      <c r="A98" s="6">
        <v>139</v>
      </c>
      <c r="B98" t="s">
        <v>393</v>
      </c>
      <c r="C98" t="s">
        <v>45</v>
      </c>
      <c r="E98" t="s">
        <v>1135</v>
      </c>
      <c r="F98" t="s">
        <v>394</v>
      </c>
      <c r="G98" t="s">
        <v>32</v>
      </c>
      <c r="H98" t="s">
        <v>17</v>
      </c>
      <c r="I98" t="s">
        <v>1756</v>
      </c>
      <c r="J98" t="s">
        <v>395</v>
      </c>
      <c r="L98" t="s">
        <v>1136</v>
      </c>
      <c r="N98" s="1">
        <v>12208</v>
      </c>
      <c r="Q98" t="b">
        <v>0</v>
      </c>
      <c r="R98" s="1">
        <v>34973</v>
      </c>
      <c r="S98" t="b">
        <v>0</v>
      </c>
      <c r="U98" t="b">
        <v>0</v>
      </c>
      <c r="Y98" s="1">
        <v>44160</v>
      </c>
      <c r="AB98">
        <v>91</v>
      </c>
      <c r="AC98" t="b">
        <v>0</v>
      </c>
      <c r="AD98" t="b">
        <v>1</v>
      </c>
      <c r="AI98" t="b">
        <v>0</v>
      </c>
      <c r="AJ98" t="b">
        <v>0</v>
      </c>
      <c r="AK98" t="b">
        <v>0</v>
      </c>
      <c r="AL98" t="b">
        <v>0</v>
      </c>
      <c r="AM98" t="b">
        <v>0</v>
      </c>
      <c r="AN98" t="b">
        <v>0</v>
      </c>
      <c r="AO98" t="b">
        <v>0</v>
      </c>
      <c r="AP98" t="b">
        <v>0</v>
      </c>
      <c r="AQ98" t="b">
        <v>0</v>
      </c>
      <c r="AR98" t="b">
        <v>0</v>
      </c>
      <c r="AS98" t="b">
        <v>0</v>
      </c>
      <c r="AT98" t="b">
        <v>0</v>
      </c>
      <c r="AU98" t="b">
        <v>0</v>
      </c>
      <c r="AV98" t="b">
        <v>0</v>
      </c>
      <c r="AW98" t="b">
        <v>0</v>
      </c>
      <c r="AX98" t="b">
        <v>0</v>
      </c>
      <c r="AY98" t="b">
        <v>0</v>
      </c>
      <c r="AZ98" t="b">
        <v>0</v>
      </c>
      <c r="BA98" t="b">
        <v>0</v>
      </c>
      <c r="BB98" t="b">
        <v>0</v>
      </c>
      <c r="BC98" t="b">
        <v>0</v>
      </c>
      <c r="BD98" t="b">
        <v>0</v>
      </c>
      <c r="BE98" t="b">
        <v>0</v>
      </c>
      <c r="BF98" t="b">
        <v>0</v>
      </c>
      <c r="BG98" t="b">
        <v>1</v>
      </c>
      <c r="BH98" t="b">
        <v>0</v>
      </c>
      <c r="BI98" t="b">
        <v>0</v>
      </c>
      <c r="BJ98" t="b">
        <v>0</v>
      </c>
      <c r="BK98" t="b">
        <v>0</v>
      </c>
      <c r="BL98" t="b">
        <v>0</v>
      </c>
      <c r="BM98" t="s">
        <v>3132</v>
      </c>
      <c r="BO98" t="b">
        <v>1</v>
      </c>
    </row>
    <row r="99" spans="1:67">
      <c r="A99" s="6">
        <v>1042</v>
      </c>
      <c r="B99" t="s">
        <v>396</v>
      </c>
      <c r="C99" t="s">
        <v>598</v>
      </c>
      <c r="D99" t="s">
        <v>1211</v>
      </c>
      <c r="E99" t="s">
        <v>457</v>
      </c>
      <c r="F99" t="s">
        <v>1851</v>
      </c>
      <c r="G99" t="s">
        <v>16</v>
      </c>
      <c r="H99" t="s">
        <v>17</v>
      </c>
      <c r="I99" t="s">
        <v>1752</v>
      </c>
      <c r="J99" t="s">
        <v>1694</v>
      </c>
      <c r="L99" t="s">
        <v>1695</v>
      </c>
      <c r="N99" s="1">
        <v>17442</v>
      </c>
      <c r="O99" t="s">
        <v>1852</v>
      </c>
      <c r="P99" t="s">
        <v>3133</v>
      </c>
      <c r="Q99" t="b">
        <v>1</v>
      </c>
      <c r="R99" s="1">
        <v>44509</v>
      </c>
      <c r="S99" t="b">
        <v>0</v>
      </c>
      <c r="U99" t="b">
        <v>0</v>
      </c>
      <c r="Y99" s="1">
        <v>45326</v>
      </c>
      <c r="AB99">
        <v>77</v>
      </c>
      <c r="AC99" t="b">
        <v>0</v>
      </c>
      <c r="AD99" t="b">
        <v>1</v>
      </c>
      <c r="AI99" t="b">
        <v>0</v>
      </c>
      <c r="AJ99" t="b">
        <v>0</v>
      </c>
      <c r="AK99" t="b">
        <v>0</v>
      </c>
      <c r="AL99" t="b">
        <v>0</v>
      </c>
      <c r="AM99" t="b">
        <v>0</v>
      </c>
      <c r="AN99" t="b">
        <v>0</v>
      </c>
      <c r="AO99" t="b">
        <v>0</v>
      </c>
      <c r="AP99" t="b">
        <v>0</v>
      </c>
      <c r="AQ99" t="b">
        <v>0</v>
      </c>
      <c r="AR99" t="b">
        <v>0</v>
      </c>
      <c r="AS99" t="b">
        <v>0</v>
      </c>
      <c r="AT99" t="b">
        <v>0</v>
      </c>
      <c r="AU99" t="b">
        <v>0</v>
      </c>
      <c r="AV99" t="b">
        <v>0</v>
      </c>
      <c r="AW99" t="b">
        <v>0</v>
      </c>
      <c r="AX99" t="b">
        <v>0</v>
      </c>
      <c r="AY99" t="b">
        <v>0</v>
      </c>
      <c r="AZ99" t="b">
        <v>0</v>
      </c>
      <c r="BA99" t="b">
        <v>0</v>
      </c>
      <c r="BB99" t="b">
        <v>0</v>
      </c>
      <c r="BC99" t="b">
        <v>0</v>
      </c>
      <c r="BD99" t="b">
        <v>0</v>
      </c>
      <c r="BE99" t="b">
        <v>0</v>
      </c>
      <c r="BF99" t="b">
        <v>0</v>
      </c>
      <c r="BG99" t="b">
        <v>0</v>
      </c>
      <c r="BH99" t="b">
        <v>0</v>
      </c>
      <c r="BI99" t="b">
        <v>0</v>
      </c>
      <c r="BJ99" t="b">
        <v>0</v>
      </c>
      <c r="BK99" t="b">
        <v>0</v>
      </c>
      <c r="BL99" t="b">
        <v>0</v>
      </c>
      <c r="BM99" t="s">
        <v>3026</v>
      </c>
      <c r="BO99" t="b">
        <v>1</v>
      </c>
    </row>
    <row r="100" spans="1:67">
      <c r="A100" s="6">
        <v>648</v>
      </c>
      <c r="B100" t="s">
        <v>397</v>
      </c>
      <c r="C100" t="s">
        <v>756</v>
      </c>
      <c r="D100" t="s">
        <v>1346</v>
      </c>
      <c r="E100" t="s">
        <v>398</v>
      </c>
      <c r="F100" t="s">
        <v>399</v>
      </c>
      <c r="G100" t="s">
        <v>120</v>
      </c>
      <c r="H100" t="s">
        <v>17</v>
      </c>
      <c r="I100" t="s">
        <v>1782</v>
      </c>
      <c r="J100" t="s">
        <v>400</v>
      </c>
      <c r="K100" t="s">
        <v>401</v>
      </c>
      <c r="L100" t="s">
        <v>1347</v>
      </c>
      <c r="M100" t="s">
        <v>402</v>
      </c>
      <c r="N100" s="1">
        <v>15239</v>
      </c>
      <c r="O100" t="s">
        <v>1348</v>
      </c>
      <c r="P100" t="s">
        <v>1853</v>
      </c>
      <c r="Q100" t="b">
        <v>0</v>
      </c>
      <c r="R100" s="1">
        <v>42044</v>
      </c>
      <c r="S100" t="b">
        <v>0</v>
      </c>
      <c r="U100" t="b">
        <v>0</v>
      </c>
      <c r="AB100">
        <v>83</v>
      </c>
      <c r="AC100" t="b">
        <v>0</v>
      </c>
      <c r="AD100" t="b">
        <v>1</v>
      </c>
      <c r="AF100" t="s">
        <v>2568</v>
      </c>
      <c r="AI100" t="b">
        <v>0</v>
      </c>
      <c r="AJ100" t="b">
        <v>0</v>
      </c>
      <c r="AK100" t="b">
        <v>0</v>
      </c>
      <c r="AL100" t="b">
        <v>1</v>
      </c>
      <c r="AM100" t="b">
        <v>0</v>
      </c>
      <c r="AN100" t="b">
        <v>0</v>
      </c>
      <c r="AO100" t="b">
        <v>0</v>
      </c>
      <c r="AP100" t="b">
        <v>0</v>
      </c>
      <c r="AQ100" t="b">
        <v>0</v>
      </c>
      <c r="AR100" t="b">
        <v>0</v>
      </c>
      <c r="AS100" t="b">
        <v>0</v>
      </c>
      <c r="AT100" t="b">
        <v>0</v>
      </c>
      <c r="AU100" t="b">
        <v>0</v>
      </c>
      <c r="AV100" t="b">
        <v>0</v>
      </c>
      <c r="AW100" t="b">
        <v>0</v>
      </c>
      <c r="AX100" t="b">
        <v>0</v>
      </c>
      <c r="AY100" t="b">
        <v>0</v>
      </c>
      <c r="AZ100" t="b">
        <v>0</v>
      </c>
      <c r="BA100" t="b">
        <v>0</v>
      </c>
      <c r="BB100" t="b">
        <v>0</v>
      </c>
      <c r="BC100" t="b">
        <v>0</v>
      </c>
      <c r="BD100" t="b">
        <v>0</v>
      </c>
      <c r="BE100" t="b">
        <v>0</v>
      </c>
      <c r="BF100" t="b">
        <v>0</v>
      </c>
      <c r="BG100" t="b">
        <v>0</v>
      </c>
      <c r="BH100" t="b">
        <v>0</v>
      </c>
      <c r="BI100" t="b">
        <v>0</v>
      </c>
      <c r="BJ100" t="b">
        <v>0</v>
      </c>
      <c r="BK100" t="b">
        <v>0</v>
      </c>
      <c r="BL100" t="b">
        <v>0</v>
      </c>
      <c r="BM100" t="s">
        <v>3134</v>
      </c>
      <c r="BO100" t="b">
        <v>1</v>
      </c>
    </row>
    <row r="101" spans="1:67">
      <c r="A101" s="6">
        <v>142</v>
      </c>
      <c r="B101" t="s">
        <v>403</v>
      </c>
      <c r="C101" t="s">
        <v>45</v>
      </c>
      <c r="D101" t="s">
        <v>1082</v>
      </c>
      <c r="E101" t="s">
        <v>51</v>
      </c>
      <c r="F101" t="s">
        <v>405</v>
      </c>
      <c r="G101" t="s">
        <v>67</v>
      </c>
      <c r="H101" t="s">
        <v>17</v>
      </c>
      <c r="I101" t="s">
        <v>1776</v>
      </c>
      <c r="J101" t="s">
        <v>406</v>
      </c>
      <c r="L101" t="s">
        <v>407</v>
      </c>
      <c r="M101" t="s">
        <v>1106</v>
      </c>
      <c r="N101" s="1">
        <v>11220</v>
      </c>
      <c r="Q101" t="b">
        <v>0</v>
      </c>
      <c r="R101" s="1">
        <v>38231</v>
      </c>
      <c r="S101" t="b">
        <v>0</v>
      </c>
      <c r="U101" t="b">
        <v>0</v>
      </c>
      <c r="AB101">
        <v>94</v>
      </c>
      <c r="AC101" t="b">
        <v>0</v>
      </c>
      <c r="AD101" t="b">
        <v>1</v>
      </c>
      <c r="AF101" t="s">
        <v>2541</v>
      </c>
      <c r="AI101" t="b">
        <v>0</v>
      </c>
      <c r="AJ101" t="b">
        <v>0</v>
      </c>
      <c r="AK101" t="b">
        <v>0</v>
      </c>
      <c r="AL101" t="b">
        <v>0</v>
      </c>
      <c r="AM101" t="b">
        <v>0</v>
      </c>
      <c r="AN101" t="b">
        <v>0</v>
      </c>
      <c r="AO101" t="b">
        <v>0</v>
      </c>
      <c r="AP101" t="b">
        <v>0</v>
      </c>
      <c r="AQ101" t="b">
        <v>0</v>
      </c>
      <c r="AR101" t="b">
        <v>0</v>
      </c>
      <c r="AS101" t="b">
        <v>0</v>
      </c>
      <c r="AT101" t="b">
        <v>0</v>
      </c>
      <c r="AU101" t="b">
        <v>0</v>
      </c>
      <c r="AV101" t="b">
        <v>0</v>
      </c>
      <c r="AW101" t="b">
        <v>0</v>
      </c>
      <c r="AX101" t="b">
        <v>0</v>
      </c>
      <c r="AY101" t="b">
        <v>0</v>
      </c>
      <c r="AZ101" t="b">
        <v>0</v>
      </c>
      <c r="BA101" t="b">
        <v>0</v>
      </c>
      <c r="BB101" t="b">
        <v>0</v>
      </c>
      <c r="BC101" t="b">
        <v>1</v>
      </c>
      <c r="BD101" t="b">
        <v>0</v>
      </c>
      <c r="BE101" t="b">
        <v>0</v>
      </c>
      <c r="BF101" t="b">
        <v>0</v>
      </c>
      <c r="BG101" t="b">
        <v>0</v>
      </c>
      <c r="BH101" t="b">
        <v>0</v>
      </c>
      <c r="BI101" t="b">
        <v>0</v>
      </c>
      <c r="BJ101" t="b">
        <v>0</v>
      </c>
      <c r="BK101" t="b">
        <v>0</v>
      </c>
      <c r="BL101" t="b">
        <v>0</v>
      </c>
      <c r="BM101" t="s">
        <v>3135</v>
      </c>
      <c r="BO101" t="b">
        <v>1</v>
      </c>
    </row>
    <row r="102" spans="1:67">
      <c r="A102" s="6">
        <v>964</v>
      </c>
      <c r="B102" t="s">
        <v>408</v>
      </c>
      <c r="C102" t="s">
        <v>64</v>
      </c>
      <c r="D102" t="s">
        <v>1314</v>
      </c>
      <c r="E102" t="s">
        <v>129</v>
      </c>
      <c r="F102" t="s">
        <v>409</v>
      </c>
      <c r="G102" t="s">
        <v>1878</v>
      </c>
      <c r="H102" t="s">
        <v>17</v>
      </c>
      <c r="I102" t="s">
        <v>1854</v>
      </c>
      <c r="J102" t="s">
        <v>410</v>
      </c>
      <c r="L102" t="s">
        <v>1855</v>
      </c>
      <c r="N102" s="1">
        <v>14979</v>
      </c>
      <c r="O102" t="s">
        <v>1315</v>
      </c>
      <c r="Q102" t="b">
        <v>0</v>
      </c>
      <c r="R102" s="1">
        <v>43662</v>
      </c>
      <c r="S102" t="b">
        <v>0</v>
      </c>
      <c r="U102" t="b">
        <v>0</v>
      </c>
      <c r="AB102">
        <v>83</v>
      </c>
      <c r="AC102" t="b">
        <v>0</v>
      </c>
      <c r="AD102" t="b">
        <v>0</v>
      </c>
      <c r="AI102" t="b">
        <v>0</v>
      </c>
      <c r="AJ102" t="b">
        <v>0</v>
      </c>
      <c r="AK102" t="b">
        <v>0</v>
      </c>
      <c r="AL102" t="b">
        <v>0</v>
      </c>
      <c r="AM102" t="b">
        <v>0</v>
      </c>
      <c r="AN102" t="b">
        <v>0</v>
      </c>
      <c r="AO102" t="b">
        <v>0</v>
      </c>
      <c r="AP102" t="b">
        <v>0</v>
      </c>
      <c r="AQ102" t="b">
        <v>0</v>
      </c>
      <c r="AR102" t="b">
        <v>0</v>
      </c>
      <c r="AS102" t="b">
        <v>0</v>
      </c>
      <c r="AT102" t="b">
        <v>0</v>
      </c>
      <c r="AU102" t="b">
        <v>1</v>
      </c>
      <c r="AV102" t="b">
        <v>0</v>
      </c>
      <c r="AW102" t="b">
        <v>0</v>
      </c>
      <c r="AX102" t="b">
        <v>0</v>
      </c>
      <c r="AY102" t="b">
        <v>0</v>
      </c>
      <c r="AZ102" t="b">
        <v>0</v>
      </c>
      <c r="BA102" t="b">
        <v>0</v>
      </c>
      <c r="BB102" t="b">
        <v>0</v>
      </c>
      <c r="BC102" t="b">
        <v>0</v>
      </c>
      <c r="BD102" t="b">
        <v>0</v>
      </c>
      <c r="BE102" t="b">
        <v>1</v>
      </c>
      <c r="BF102" t="b">
        <v>0</v>
      </c>
      <c r="BG102" t="b">
        <v>0</v>
      </c>
      <c r="BH102" t="b">
        <v>0</v>
      </c>
      <c r="BI102" t="b">
        <v>0</v>
      </c>
      <c r="BJ102" t="b">
        <v>0</v>
      </c>
      <c r="BK102" t="b">
        <v>0</v>
      </c>
      <c r="BL102" t="b">
        <v>0</v>
      </c>
      <c r="BM102" t="s">
        <v>3136</v>
      </c>
      <c r="BO102" t="b">
        <v>1</v>
      </c>
    </row>
    <row r="103" spans="1:67">
      <c r="A103" s="6">
        <v>146</v>
      </c>
      <c r="B103" t="s">
        <v>413</v>
      </c>
      <c r="C103" t="s">
        <v>144</v>
      </c>
      <c r="D103" t="s">
        <v>1099</v>
      </c>
      <c r="E103" t="s">
        <v>124</v>
      </c>
      <c r="F103" t="s">
        <v>414</v>
      </c>
      <c r="G103" t="s">
        <v>25</v>
      </c>
      <c r="H103" t="s">
        <v>17</v>
      </c>
      <c r="I103" t="s">
        <v>1755</v>
      </c>
      <c r="J103" t="s">
        <v>415</v>
      </c>
      <c r="L103" t="s">
        <v>416</v>
      </c>
      <c r="N103" s="1">
        <v>10716</v>
      </c>
      <c r="P103" t="s">
        <v>2275</v>
      </c>
      <c r="Q103" t="b">
        <v>0</v>
      </c>
      <c r="R103" s="1">
        <v>34425</v>
      </c>
      <c r="S103" t="b">
        <v>0</v>
      </c>
      <c r="U103" t="b">
        <v>0</v>
      </c>
      <c r="X103" t="s">
        <v>2573</v>
      </c>
      <c r="AB103">
        <v>95</v>
      </c>
      <c r="AC103" t="b">
        <v>0</v>
      </c>
      <c r="AD103" t="b">
        <v>1</v>
      </c>
      <c r="AI103" t="b">
        <v>0</v>
      </c>
      <c r="AJ103" t="b">
        <v>0</v>
      </c>
      <c r="AK103" t="b">
        <v>0</v>
      </c>
      <c r="AL103" t="b">
        <v>1</v>
      </c>
      <c r="AM103" t="b">
        <v>0</v>
      </c>
      <c r="AN103" t="b">
        <v>0</v>
      </c>
      <c r="AO103" t="b">
        <v>0</v>
      </c>
      <c r="AP103" t="b">
        <v>0</v>
      </c>
      <c r="AQ103" t="b">
        <v>0</v>
      </c>
      <c r="AR103" t="b">
        <v>0</v>
      </c>
      <c r="AS103" t="b">
        <v>0</v>
      </c>
      <c r="AT103" t="b">
        <v>0</v>
      </c>
      <c r="AU103" t="b">
        <v>0</v>
      </c>
      <c r="AV103" t="b">
        <v>0</v>
      </c>
      <c r="AW103" t="b">
        <v>0</v>
      </c>
      <c r="AX103" t="b">
        <v>0</v>
      </c>
      <c r="AY103" t="b">
        <v>0</v>
      </c>
      <c r="AZ103" t="b">
        <v>0</v>
      </c>
      <c r="BA103" t="b">
        <v>0</v>
      </c>
      <c r="BB103" t="b">
        <v>0</v>
      </c>
      <c r="BC103" t="b">
        <v>0</v>
      </c>
      <c r="BD103" t="b">
        <v>0</v>
      </c>
      <c r="BE103" t="b">
        <v>0</v>
      </c>
      <c r="BF103" t="b">
        <v>0</v>
      </c>
      <c r="BG103" t="b">
        <v>0</v>
      </c>
      <c r="BH103" t="b">
        <v>0</v>
      </c>
      <c r="BI103" t="b">
        <v>0</v>
      </c>
      <c r="BJ103" t="b">
        <v>0</v>
      </c>
      <c r="BK103" t="b">
        <v>0</v>
      </c>
      <c r="BL103" t="b">
        <v>0</v>
      </c>
      <c r="BM103" t="s">
        <v>3137</v>
      </c>
      <c r="BO103" t="b">
        <v>1</v>
      </c>
    </row>
    <row r="104" spans="1:67">
      <c r="A104" s="6">
        <v>1003</v>
      </c>
      <c r="B104" t="s">
        <v>1549</v>
      </c>
      <c r="C104" t="s">
        <v>144</v>
      </c>
      <c r="E104" t="s">
        <v>1550</v>
      </c>
      <c r="F104" t="s">
        <v>1551</v>
      </c>
      <c r="G104" t="s">
        <v>789</v>
      </c>
      <c r="H104" t="s">
        <v>17</v>
      </c>
      <c r="I104" t="s">
        <v>1798</v>
      </c>
      <c r="J104" t="s">
        <v>1552</v>
      </c>
      <c r="K104" t="s">
        <v>1553</v>
      </c>
      <c r="L104" t="s">
        <v>1554</v>
      </c>
      <c r="N104" s="1">
        <v>18301</v>
      </c>
      <c r="O104" t="s">
        <v>1555</v>
      </c>
      <c r="Q104" t="b">
        <v>0</v>
      </c>
      <c r="R104" s="1">
        <v>44350</v>
      </c>
      <c r="S104" t="b">
        <v>0</v>
      </c>
      <c r="U104" t="b">
        <v>0</v>
      </c>
      <c r="Y104" s="1">
        <v>44350</v>
      </c>
      <c r="AB104">
        <v>74</v>
      </c>
      <c r="AC104" t="b">
        <v>0</v>
      </c>
      <c r="AD104" t="b">
        <v>1</v>
      </c>
      <c r="AF104" t="s">
        <v>2571</v>
      </c>
      <c r="AI104" t="b">
        <v>0</v>
      </c>
      <c r="AJ104" t="b">
        <v>0</v>
      </c>
      <c r="AK104" t="b">
        <v>0</v>
      </c>
      <c r="AL104" t="b">
        <v>0</v>
      </c>
      <c r="AM104" t="b">
        <v>0</v>
      </c>
      <c r="AN104" t="b">
        <v>0</v>
      </c>
      <c r="AO104" t="b">
        <v>0</v>
      </c>
      <c r="AP104" t="b">
        <v>1</v>
      </c>
      <c r="AQ104" t="b">
        <v>0</v>
      </c>
      <c r="AR104" t="b">
        <v>0</v>
      </c>
      <c r="AS104" t="b">
        <v>0</v>
      </c>
      <c r="AT104" t="b">
        <v>0</v>
      </c>
      <c r="AU104" t="b">
        <v>1</v>
      </c>
      <c r="AV104" t="b">
        <v>0</v>
      </c>
      <c r="AW104" t="b">
        <v>1</v>
      </c>
      <c r="AX104" t="b">
        <v>0</v>
      </c>
      <c r="AY104" t="b">
        <v>0</v>
      </c>
      <c r="AZ104" t="b">
        <v>0</v>
      </c>
      <c r="BA104" t="b">
        <v>0</v>
      </c>
      <c r="BB104" t="b">
        <v>0</v>
      </c>
      <c r="BC104" t="b">
        <v>0</v>
      </c>
      <c r="BD104" t="b">
        <v>1</v>
      </c>
      <c r="BE104" t="b">
        <v>1</v>
      </c>
      <c r="BF104" t="b">
        <v>1</v>
      </c>
      <c r="BG104" t="b">
        <v>0</v>
      </c>
      <c r="BH104" t="b">
        <v>0</v>
      </c>
      <c r="BI104" t="b">
        <v>0</v>
      </c>
      <c r="BJ104" t="b">
        <v>0</v>
      </c>
      <c r="BK104" t="b">
        <v>0</v>
      </c>
      <c r="BL104" t="b">
        <v>0</v>
      </c>
      <c r="BM104" t="s">
        <v>3138</v>
      </c>
      <c r="BO104" t="b">
        <v>1</v>
      </c>
    </row>
    <row r="105" spans="1:67">
      <c r="A105" s="6">
        <v>1072</v>
      </c>
      <c r="B105" t="s">
        <v>2018</v>
      </c>
      <c r="C105" t="s">
        <v>2019</v>
      </c>
      <c r="D105" t="s">
        <v>2051</v>
      </c>
      <c r="E105" t="s">
        <v>1220</v>
      </c>
      <c r="F105" t="s">
        <v>2052</v>
      </c>
      <c r="G105" t="s">
        <v>81</v>
      </c>
      <c r="H105" t="s">
        <v>17</v>
      </c>
      <c r="I105" t="s">
        <v>1779</v>
      </c>
      <c r="J105" t="s">
        <v>2053</v>
      </c>
      <c r="K105" t="s">
        <v>2053</v>
      </c>
      <c r="L105" t="s">
        <v>2054</v>
      </c>
      <c r="M105" t="s">
        <v>2055</v>
      </c>
      <c r="N105" s="1">
        <v>19303</v>
      </c>
      <c r="O105" t="s">
        <v>2056</v>
      </c>
      <c r="Q105" t="b">
        <v>0</v>
      </c>
      <c r="R105" s="1">
        <v>44713</v>
      </c>
      <c r="S105" t="b">
        <v>0</v>
      </c>
      <c r="U105" t="b">
        <v>0</v>
      </c>
      <c r="AB105">
        <v>72</v>
      </c>
      <c r="AC105" t="b">
        <v>0</v>
      </c>
      <c r="AD105" t="b">
        <v>1</v>
      </c>
      <c r="AI105" t="b">
        <v>0</v>
      </c>
      <c r="AJ105" t="b">
        <v>0</v>
      </c>
      <c r="AK105" t="b">
        <v>0</v>
      </c>
      <c r="AL105" t="b">
        <v>0</v>
      </c>
      <c r="AM105" t="b">
        <v>0</v>
      </c>
      <c r="AN105" t="b">
        <v>0</v>
      </c>
      <c r="AO105" t="b">
        <v>0</v>
      </c>
      <c r="AP105" t="b">
        <v>0</v>
      </c>
      <c r="AQ105" t="b">
        <v>0</v>
      </c>
      <c r="AR105" t="b">
        <v>1</v>
      </c>
      <c r="AS105" t="b">
        <v>1</v>
      </c>
      <c r="AT105" t="b">
        <v>0</v>
      </c>
      <c r="AU105" t="b">
        <v>0</v>
      </c>
      <c r="AV105" t="b">
        <v>1</v>
      </c>
      <c r="AW105" t="b">
        <v>0</v>
      </c>
      <c r="AX105" t="b">
        <v>0</v>
      </c>
      <c r="AY105" t="b">
        <v>0</v>
      </c>
      <c r="AZ105" t="b">
        <v>0</v>
      </c>
      <c r="BA105" t="b">
        <v>0</v>
      </c>
      <c r="BB105" t="b">
        <v>0</v>
      </c>
      <c r="BC105" t="b">
        <v>0</v>
      </c>
      <c r="BD105" t="b">
        <v>0</v>
      </c>
      <c r="BE105" t="b">
        <v>0</v>
      </c>
      <c r="BF105" t="b">
        <v>0</v>
      </c>
      <c r="BG105" t="b">
        <v>0</v>
      </c>
      <c r="BH105" t="b">
        <v>0</v>
      </c>
      <c r="BI105" t="b">
        <v>0</v>
      </c>
      <c r="BJ105" t="b">
        <v>0</v>
      </c>
      <c r="BK105" t="b">
        <v>0</v>
      </c>
      <c r="BL105" t="b">
        <v>0</v>
      </c>
      <c r="BM105" t="s">
        <v>3026</v>
      </c>
      <c r="BO105" t="b">
        <v>1</v>
      </c>
    </row>
    <row r="106" spans="1:67">
      <c r="A106" s="6">
        <v>886</v>
      </c>
      <c r="B106" t="s">
        <v>417</v>
      </c>
      <c r="C106" t="s">
        <v>418</v>
      </c>
      <c r="D106" t="s">
        <v>1159</v>
      </c>
      <c r="E106" t="s">
        <v>419</v>
      </c>
      <c r="F106" t="s">
        <v>420</v>
      </c>
      <c r="G106" t="s">
        <v>421</v>
      </c>
      <c r="H106" t="s">
        <v>422</v>
      </c>
      <c r="I106" t="s">
        <v>1856</v>
      </c>
      <c r="J106" t="s">
        <v>423</v>
      </c>
      <c r="K106" t="s">
        <v>424</v>
      </c>
      <c r="L106" t="s">
        <v>425</v>
      </c>
      <c r="N106" s="1">
        <v>12905</v>
      </c>
      <c r="Q106" t="b">
        <v>0</v>
      </c>
      <c r="R106" s="1">
        <v>42864</v>
      </c>
      <c r="S106" t="b">
        <v>0</v>
      </c>
      <c r="U106" t="b">
        <v>0</v>
      </c>
      <c r="AB106">
        <v>89</v>
      </c>
      <c r="AC106" t="b">
        <v>0</v>
      </c>
      <c r="AD106" t="b">
        <v>1</v>
      </c>
      <c r="AI106" t="b">
        <v>0</v>
      </c>
      <c r="AJ106" t="b">
        <v>0</v>
      </c>
      <c r="AK106" t="b">
        <v>0</v>
      </c>
      <c r="AL106" t="b">
        <v>0</v>
      </c>
      <c r="AM106" t="b">
        <v>0</v>
      </c>
      <c r="AN106" t="b">
        <v>0</v>
      </c>
      <c r="AO106" t="b">
        <v>0</v>
      </c>
      <c r="AP106" t="b">
        <v>0</v>
      </c>
      <c r="AQ106" t="b">
        <v>0</v>
      </c>
      <c r="AR106" t="b">
        <v>0</v>
      </c>
      <c r="AS106" t="b">
        <v>0</v>
      </c>
      <c r="AT106" t="b">
        <v>0</v>
      </c>
      <c r="AU106" t="b">
        <v>1</v>
      </c>
      <c r="AV106" t="b">
        <v>0</v>
      </c>
      <c r="AW106" t="b">
        <v>0</v>
      </c>
      <c r="AX106" t="b">
        <v>0</v>
      </c>
      <c r="AY106" t="b">
        <v>0</v>
      </c>
      <c r="AZ106" t="b">
        <v>0</v>
      </c>
      <c r="BA106" t="b">
        <v>0</v>
      </c>
      <c r="BB106" t="b">
        <v>0</v>
      </c>
      <c r="BC106" t="b">
        <v>0</v>
      </c>
      <c r="BD106" t="b">
        <v>1</v>
      </c>
      <c r="BE106" t="b">
        <v>0</v>
      </c>
      <c r="BF106" t="b">
        <v>0</v>
      </c>
      <c r="BG106" t="b">
        <v>0</v>
      </c>
      <c r="BH106" t="b">
        <v>0</v>
      </c>
      <c r="BI106" t="b">
        <v>0</v>
      </c>
      <c r="BJ106" t="b">
        <v>0</v>
      </c>
      <c r="BK106" t="b">
        <v>0</v>
      </c>
      <c r="BL106" t="b">
        <v>0</v>
      </c>
      <c r="BM106" t="s">
        <v>3139</v>
      </c>
      <c r="BO106" t="b">
        <v>1</v>
      </c>
    </row>
    <row r="107" spans="1:67">
      <c r="A107" s="6">
        <v>463</v>
      </c>
      <c r="B107" t="s">
        <v>426</v>
      </c>
      <c r="C107" t="s">
        <v>1650</v>
      </c>
      <c r="D107" t="s">
        <v>1517</v>
      </c>
      <c r="E107" t="s">
        <v>124</v>
      </c>
      <c r="F107" t="s">
        <v>1857</v>
      </c>
      <c r="G107" t="s">
        <v>16</v>
      </c>
      <c r="H107" t="s">
        <v>17</v>
      </c>
      <c r="I107" t="s">
        <v>1752</v>
      </c>
      <c r="J107" t="s">
        <v>427</v>
      </c>
      <c r="K107" t="s">
        <v>428</v>
      </c>
      <c r="L107" t="s">
        <v>429</v>
      </c>
      <c r="N107" s="1">
        <v>17596</v>
      </c>
      <c r="O107" t="s">
        <v>1270</v>
      </c>
      <c r="Q107" t="b">
        <v>0</v>
      </c>
      <c r="R107" s="1">
        <v>40645</v>
      </c>
      <c r="S107" t="b">
        <v>0</v>
      </c>
      <c r="U107" t="b">
        <v>0</v>
      </c>
      <c r="X107" t="s">
        <v>2574</v>
      </c>
      <c r="Y107" s="1">
        <v>44641</v>
      </c>
      <c r="AB107">
        <v>76</v>
      </c>
      <c r="AC107" t="b">
        <v>0</v>
      </c>
      <c r="AD107" t="b">
        <v>1</v>
      </c>
      <c r="AF107" t="s">
        <v>2571</v>
      </c>
      <c r="AI107" t="b">
        <v>0</v>
      </c>
      <c r="AJ107" t="b">
        <v>0</v>
      </c>
      <c r="AK107" t="b">
        <v>0</v>
      </c>
      <c r="AL107" t="b">
        <v>0</v>
      </c>
      <c r="AM107" t="b">
        <v>0</v>
      </c>
      <c r="AN107" t="b">
        <v>0</v>
      </c>
      <c r="AO107" t="b">
        <v>0</v>
      </c>
      <c r="AP107" t="b">
        <v>0</v>
      </c>
      <c r="AQ107" t="b">
        <v>0</v>
      </c>
      <c r="AR107" t="b">
        <v>0</v>
      </c>
      <c r="AS107" t="b">
        <v>1</v>
      </c>
      <c r="AT107" t="b">
        <v>0</v>
      </c>
      <c r="AU107" t="b">
        <v>1</v>
      </c>
      <c r="AV107" t="b">
        <v>1</v>
      </c>
      <c r="AW107" t="b">
        <v>1</v>
      </c>
      <c r="AX107" t="b">
        <v>0</v>
      </c>
      <c r="AY107" t="b">
        <v>0</v>
      </c>
      <c r="AZ107" t="b">
        <v>0</v>
      </c>
      <c r="BA107" t="b">
        <v>0</v>
      </c>
      <c r="BB107" t="b">
        <v>1</v>
      </c>
      <c r="BC107" t="b">
        <v>0</v>
      </c>
      <c r="BD107" t="b">
        <v>1</v>
      </c>
      <c r="BE107" t="b">
        <v>0</v>
      </c>
      <c r="BF107" t="b">
        <v>1</v>
      </c>
      <c r="BG107" t="b">
        <v>0</v>
      </c>
      <c r="BH107" t="b">
        <v>0</v>
      </c>
      <c r="BI107" t="b">
        <v>0</v>
      </c>
      <c r="BJ107" t="b">
        <v>0</v>
      </c>
      <c r="BK107" t="b">
        <v>0</v>
      </c>
      <c r="BL107" t="b">
        <v>0</v>
      </c>
      <c r="BM107" t="s">
        <v>3140</v>
      </c>
      <c r="BO107" t="b">
        <v>1</v>
      </c>
    </row>
    <row r="108" spans="1:67">
      <c r="A108" s="6">
        <v>1013</v>
      </c>
      <c r="B108" t="s">
        <v>1241</v>
      </c>
      <c r="C108" t="s">
        <v>2043</v>
      </c>
      <c r="D108" t="s">
        <v>1115</v>
      </c>
      <c r="E108" t="s">
        <v>77</v>
      </c>
      <c r="F108" t="s">
        <v>1242</v>
      </c>
      <c r="G108" t="s">
        <v>1878</v>
      </c>
      <c r="H108" t="s">
        <v>17</v>
      </c>
      <c r="I108" t="s">
        <v>1854</v>
      </c>
      <c r="J108" t="s">
        <v>1243</v>
      </c>
      <c r="K108" t="s">
        <v>1244</v>
      </c>
      <c r="L108" t="s">
        <v>1245</v>
      </c>
      <c r="N108" s="1">
        <v>14099</v>
      </c>
      <c r="O108" t="s">
        <v>1246</v>
      </c>
      <c r="Q108" t="b">
        <v>0</v>
      </c>
      <c r="R108" s="1">
        <v>44375</v>
      </c>
      <c r="S108" t="b">
        <v>0</v>
      </c>
      <c r="U108" t="b">
        <v>0</v>
      </c>
      <c r="Y108" s="1">
        <v>44375</v>
      </c>
      <c r="AB108">
        <v>86</v>
      </c>
      <c r="AC108" t="b">
        <v>0</v>
      </c>
      <c r="AD108" t="b">
        <v>1</v>
      </c>
      <c r="AF108" t="s">
        <v>2521</v>
      </c>
      <c r="AI108" t="b">
        <v>0</v>
      </c>
      <c r="AJ108" t="b">
        <v>0</v>
      </c>
      <c r="AK108" t="b">
        <v>0</v>
      </c>
      <c r="AL108" t="b">
        <v>0</v>
      </c>
      <c r="AM108" t="b">
        <v>0</v>
      </c>
      <c r="AN108" t="b">
        <v>0</v>
      </c>
      <c r="AO108" t="b">
        <v>0</v>
      </c>
      <c r="AP108" t="b">
        <v>0</v>
      </c>
      <c r="AQ108" t="b">
        <v>0</v>
      </c>
      <c r="AR108" t="b">
        <v>0</v>
      </c>
      <c r="AS108" t="b">
        <v>0</v>
      </c>
      <c r="AT108" t="b">
        <v>0</v>
      </c>
      <c r="AU108" t="b">
        <v>0</v>
      </c>
      <c r="AV108" t="b">
        <v>0</v>
      </c>
      <c r="AW108" t="b">
        <v>0</v>
      </c>
      <c r="AX108" t="b">
        <v>0</v>
      </c>
      <c r="AY108" t="b">
        <v>0</v>
      </c>
      <c r="AZ108" t="b">
        <v>0</v>
      </c>
      <c r="BA108" t="b">
        <v>0</v>
      </c>
      <c r="BB108" t="b">
        <v>0</v>
      </c>
      <c r="BC108" t="b">
        <v>0</v>
      </c>
      <c r="BD108" t="b">
        <v>0</v>
      </c>
      <c r="BE108" t="b">
        <v>0</v>
      </c>
      <c r="BF108" t="b">
        <v>0</v>
      </c>
      <c r="BG108" t="b">
        <v>0</v>
      </c>
      <c r="BH108" t="b">
        <v>0</v>
      </c>
      <c r="BI108" t="b">
        <v>0</v>
      </c>
      <c r="BJ108" t="b">
        <v>0</v>
      </c>
      <c r="BK108" t="b">
        <v>0</v>
      </c>
      <c r="BL108" t="b">
        <v>0</v>
      </c>
      <c r="BM108" t="s">
        <v>3141</v>
      </c>
      <c r="BO108" t="b">
        <v>1</v>
      </c>
    </row>
    <row r="109" spans="1:67">
      <c r="A109" s="6">
        <v>1075</v>
      </c>
      <c r="B109" t="s">
        <v>2016</v>
      </c>
      <c r="C109" t="s">
        <v>1649</v>
      </c>
      <c r="D109" t="s">
        <v>2057</v>
      </c>
      <c r="E109" t="s">
        <v>23</v>
      </c>
      <c r="F109" t="s">
        <v>2058</v>
      </c>
      <c r="G109" t="s">
        <v>81</v>
      </c>
      <c r="H109" t="s">
        <v>17</v>
      </c>
      <c r="I109" t="s">
        <v>1779</v>
      </c>
      <c r="J109" t="s">
        <v>2059</v>
      </c>
      <c r="K109" t="s">
        <v>2060</v>
      </c>
      <c r="L109" t="s">
        <v>2061</v>
      </c>
      <c r="N109" s="1">
        <v>16937</v>
      </c>
      <c r="O109" t="s">
        <v>1083</v>
      </c>
      <c r="Q109" t="b">
        <v>0</v>
      </c>
      <c r="R109" s="1">
        <v>44721</v>
      </c>
      <c r="S109" t="b">
        <v>0</v>
      </c>
      <c r="U109" t="b">
        <v>0</v>
      </c>
      <c r="AB109">
        <v>78</v>
      </c>
      <c r="AC109" t="b">
        <v>0</v>
      </c>
      <c r="AD109" t="b">
        <v>1</v>
      </c>
      <c r="AI109" t="b">
        <v>0</v>
      </c>
      <c r="AJ109" t="b">
        <v>0</v>
      </c>
      <c r="AK109" t="b">
        <v>0</v>
      </c>
      <c r="AL109" t="b">
        <v>1</v>
      </c>
      <c r="AM109" t="b">
        <v>0</v>
      </c>
      <c r="AN109" t="b">
        <v>0</v>
      </c>
      <c r="AO109" t="b">
        <v>0</v>
      </c>
      <c r="AP109" t="b">
        <v>0</v>
      </c>
      <c r="AQ109" t="b">
        <v>0</v>
      </c>
      <c r="AR109" t="b">
        <v>0</v>
      </c>
      <c r="AS109" t="b">
        <v>0</v>
      </c>
      <c r="AT109" t="b">
        <v>0</v>
      </c>
      <c r="AU109" t="b">
        <v>0</v>
      </c>
      <c r="AV109" t="b">
        <v>0</v>
      </c>
      <c r="AW109" t="b">
        <v>0</v>
      </c>
      <c r="AX109" t="b">
        <v>0</v>
      </c>
      <c r="AY109" t="b">
        <v>0</v>
      </c>
      <c r="AZ109" t="b">
        <v>0</v>
      </c>
      <c r="BA109" t="b">
        <v>0</v>
      </c>
      <c r="BB109" t="b">
        <v>0</v>
      </c>
      <c r="BC109" t="b">
        <v>0</v>
      </c>
      <c r="BD109" t="b">
        <v>0</v>
      </c>
      <c r="BE109" t="b">
        <v>0</v>
      </c>
      <c r="BF109" t="b">
        <v>0</v>
      </c>
      <c r="BG109" t="b">
        <v>0</v>
      </c>
      <c r="BH109" t="b">
        <v>0</v>
      </c>
      <c r="BI109" t="b">
        <v>0</v>
      </c>
      <c r="BJ109" t="b">
        <v>0</v>
      </c>
      <c r="BK109" t="b">
        <v>0</v>
      </c>
      <c r="BL109" t="b">
        <v>0</v>
      </c>
      <c r="BM109" t="s">
        <v>3142</v>
      </c>
      <c r="BO109" t="b">
        <v>1</v>
      </c>
    </row>
    <row r="110" spans="1:67">
      <c r="A110" s="6">
        <v>151</v>
      </c>
      <c r="B110" t="s">
        <v>436</v>
      </c>
      <c r="C110" t="s">
        <v>202</v>
      </c>
      <c r="D110" t="s">
        <v>1283</v>
      </c>
      <c r="E110" t="s">
        <v>85</v>
      </c>
      <c r="F110" t="s">
        <v>437</v>
      </c>
      <c r="G110" t="s">
        <v>16</v>
      </c>
      <c r="H110" t="s">
        <v>17</v>
      </c>
      <c r="I110" t="s">
        <v>1752</v>
      </c>
      <c r="J110" t="s">
        <v>3143</v>
      </c>
      <c r="K110" t="s">
        <v>3144</v>
      </c>
      <c r="L110" t="s">
        <v>439</v>
      </c>
      <c r="N110" s="1">
        <v>14636</v>
      </c>
      <c r="Q110" t="b">
        <v>0</v>
      </c>
      <c r="R110" s="1">
        <v>37642</v>
      </c>
      <c r="S110" t="b">
        <v>0</v>
      </c>
      <c r="U110" t="b">
        <v>0</v>
      </c>
      <c r="AB110">
        <v>84</v>
      </c>
      <c r="AC110" t="b">
        <v>0</v>
      </c>
      <c r="AD110" t="b">
        <v>1</v>
      </c>
      <c r="AF110" t="s">
        <v>2525</v>
      </c>
      <c r="AI110" t="b">
        <v>0</v>
      </c>
      <c r="AJ110" t="b">
        <v>0</v>
      </c>
      <c r="AK110" t="b">
        <v>0</v>
      </c>
      <c r="AL110" t="b">
        <v>0</v>
      </c>
      <c r="AM110" t="b">
        <v>0</v>
      </c>
      <c r="AN110" t="b">
        <v>0</v>
      </c>
      <c r="AO110" t="b">
        <v>1</v>
      </c>
      <c r="AP110" t="b">
        <v>0</v>
      </c>
      <c r="AQ110" t="b">
        <v>0</v>
      </c>
      <c r="AR110" t="b">
        <v>0</v>
      </c>
      <c r="AS110" t="b">
        <v>0</v>
      </c>
      <c r="AT110" t="b">
        <v>0</v>
      </c>
      <c r="AU110" t="b">
        <v>1</v>
      </c>
      <c r="AV110" t="b">
        <v>0</v>
      </c>
      <c r="AW110" t="b">
        <v>0</v>
      </c>
      <c r="AX110" t="b">
        <v>0</v>
      </c>
      <c r="AY110" t="b">
        <v>0</v>
      </c>
      <c r="AZ110" t="b">
        <v>0</v>
      </c>
      <c r="BA110" t="b">
        <v>0</v>
      </c>
      <c r="BB110" t="b">
        <v>0</v>
      </c>
      <c r="BC110" t="b">
        <v>0</v>
      </c>
      <c r="BD110" t="b">
        <v>0</v>
      </c>
      <c r="BE110" t="b">
        <v>0</v>
      </c>
      <c r="BF110" t="b">
        <v>0</v>
      </c>
      <c r="BG110" t="b">
        <v>0</v>
      </c>
      <c r="BH110" t="b">
        <v>0</v>
      </c>
      <c r="BI110" t="b">
        <v>0</v>
      </c>
      <c r="BJ110" t="b">
        <v>0</v>
      </c>
      <c r="BK110" t="b">
        <v>0</v>
      </c>
      <c r="BL110" t="b">
        <v>0</v>
      </c>
      <c r="BM110" t="s">
        <v>3145</v>
      </c>
      <c r="BO110" t="b">
        <v>1</v>
      </c>
    </row>
    <row r="111" spans="1:67">
      <c r="A111" s="6">
        <v>153</v>
      </c>
      <c r="B111" t="s">
        <v>440</v>
      </c>
      <c r="C111" t="s">
        <v>13</v>
      </c>
      <c r="E111" t="s">
        <v>51</v>
      </c>
      <c r="F111" t="s">
        <v>1861</v>
      </c>
      <c r="G111" t="s">
        <v>25</v>
      </c>
      <c r="H111" t="s">
        <v>17</v>
      </c>
      <c r="I111" t="s">
        <v>1755</v>
      </c>
      <c r="J111" t="s">
        <v>441</v>
      </c>
      <c r="L111" t="s">
        <v>1862</v>
      </c>
      <c r="N111" s="1">
        <v>10574</v>
      </c>
      <c r="P111" t="s">
        <v>1853</v>
      </c>
      <c r="Q111" t="b">
        <v>0</v>
      </c>
      <c r="R111" s="1">
        <v>34669</v>
      </c>
      <c r="S111" t="b">
        <v>0</v>
      </c>
      <c r="U111" t="b">
        <v>0</v>
      </c>
      <c r="AB111">
        <v>96</v>
      </c>
      <c r="AC111" t="b">
        <v>0</v>
      </c>
      <c r="AD111" t="b">
        <v>1</v>
      </c>
      <c r="AI111" t="b">
        <v>0</v>
      </c>
      <c r="AJ111" t="b">
        <v>0</v>
      </c>
      <c r="AK111" t="b">
        <v>0</v>
      </c>
      <c r="AL111" t="b">
        <v>1</v>
      </c>
      <c r="AM111" t="b">
        <v>0</v>
      </c>
      <c r="AN111" t="b">
        <v>0</v>
      </c>
      <c r="AO111" t="b">
        <v>0</v>
      </c>
      <c r="AP111" t="b">
        <v>0</v>
      </c>
      <c r="AQ111" t="b">
        <v>0</v>
      </c>
      <c r="AR111" t="b">
        <v>0</v>
      </c>
      <c r="AS111" t="b">
        <v>0</v>
      </c>
      <c r="AT111" t="b">
        <v>0</v>
      </c>
      <c r="AU111" t="b">
        <v>0</v>
      </c>
      <c r="AV111" t="b">
        <v>0</v>
      </c>
      <c r="AW111" t="b">
        <v>0</v>
      </c>
      <c r="AX111" t="b">
        <v>0</v>
      </c>
      <c r="AY111" t="b">
        <v>0</v>
      </c>
      <c r="AZ111" t="b">
        <v>0</v>
      </c>
      <c r="BA111" t="b">
        <v>0</v>
      </c>
      <c r="BB111" t="b">
        <v>0</v>
      </c>
      <c r="BC111" t="b">
        <v>0</v>
      </c>
      <c r="BD111" t="b">
        <v>0</v>
      </c>
      <c r="BE111" t="b">
        <v>0</v>
      </c>
      <c r="BF111" t="b">
        <v>0</v>
      </c>
      <c r="BG111" t="b">
        <v>0</v>
      </c>
      <c r="BH111" t="b">
        <v>0</v>
      </c>
      <c r="BI111" t="b">
        <v>0</v>
      </c>
      <c r="BJ111" t="b">
        <v>0</v>
      </c>
      <c r="BK111" t="b">
        <v>0</v>
      </c>
      <c r="BL111" t="b">
        <v>0</v>
      </c>
      <c r="BM111" t="s">
        <v>3146</v>
      </c>
      <c r="BO111" t="b">
        <v>1</v>
      </c>
    </row>
    <row r="112" spans="1:67">
      <c r="A112" s="6">
        <v>154</v>
      </c>
      <c r="B112" t="s">
        <v>442</v>
      </c>
      <c r="C112" t="s">
        <v>529</v>
      </c>
      <c r="D112" t="s">
        <v>1125</v>
      </c>
      <c r="E112" t="s">
        <v>412</v>
      </c>
      <c r="F112" t="s">
        <v>443</v>
      </c>
      <c r="G112" t="s">
        <v>213</v>
      </c>
      <c r="H112" t="s">
        <v>17</v>
      </c>
      <c r="I112" t="s">
        <v>1804</v>
      </c>
      <c r="J112" t="s">
        <v>444</v>
      </c>
      <c r="L112" t="s">
        <v>445</v>
      </c>
      <c r="N112" s="1">
        <v>13351</v>
      </c>
      <c r="Q112" t="b">
        <v>0</v>
      </c>
      <c r="R112" s="1">
        <v>39356</v>
      </c>
      <c r="S112" t="b">
        <v>0</v>
      </c>
      <c r="U112" t="b">
        <v>0</v>
      </c>
      <c r="AB112">
        <v>88</v>
      </c>
      <c r="AC112" t="b">
        <v>0</v>
      </c>
      <c r="AD112" t="b">
        <v>1</v>
      </c>
      <c r="AF112" t="s">
        <v>2571</v>
      </c>
      <c r="AI112" t="b">
        <v>0</v>
      </c>
      <c r="AJ112" t="b">
        <v>0</v>
      </c>
      <c r="AK112" t="b">
        <v>0</v>
      </c>
      <c r="AL112" t="b">
        <v>0</v>
      </c>
      <c r="AM112" t="b">
        <v>0</v>
      </c>
      <c r="AN112" t="b">
        <v>0</v>
      </c>
      <c r="AO112" t="b">
        <v>0</v>
      </c>
      <c r="AP112" t="b">
        <v>0</v>
      </c>
      <c r="AQ112" t="b">
        <v>0</v>
      </c>
      <c r="AR112" t="b">
        <v>0</v>
      </c>
      <c r="AS112" t="b">
        <v>0</v>
      </c>
      <c r="AT112" t="b">
        <v>0</v>
      </c>
      <c r="AU112" t="b">
        <v>1</v>
      </c>
      <c r="AV112" t="b">
        <v>0</v>
      </c>
      <c r="AW112" t="b">
        <v>0</v>
      </c>
      <c r="AX112" t="b">
        <v>0</v>
      </c>
      <c r="AY112" t="b">
        <v>0</v>
      </c>
      <c r="AZ112" t="b">
        <v>0</v>
      </c>
      <c r="BA112" t="b">
        <v>0</v>
      </c>
      <c r="BB112" t="b">
        <v>0</v>
      </c>
      <c r="BC112" t="b">
        <v>0</v>
      </c>
      <c r="BD112" t="b">
        <v>1</v>
      </c>
      <c r="BE112" t="b">
        <v>0</v>
      </c>
      <c r="BF112" t="b">
        <v>0</v>
      </c>
      <c r="BG112" t="b">
        <v>1</v>
      </c>
      <c r="BH112" t="b">
        <v>0</v>
      </c>
      <c r="BI112" t="b">
        <v>0</v>
      </c>
      <c r="BJ112" t="b">
        <v>0</v>
      </c>
      <c r="BK112" t="b">
        <v>0</v>
      </c>
      <c r="BL112" t="b">
        <v>0</v>
      </c>
      <c r="BM112" t="s">
        <v>3147</v>
      </c>
      <c r="BO112" t="b">
        <v>1</v>
      </c>
    </row>
    <row r="113" spans="1:67">
      <c r="A113" s="6">
        <v>938</v>
      </c>
      <c r="B113" t="s">
        <v>446</v>
      </c>
      <c r="C113" t="s">
        <v>56</v>
      </c>
      <c r="D113" t="s">
        <v>1403</v>
      </c>
      <c r="E113" t="s">
        <v>1404</v>
      </c>
      <c r="F113" t="s">
        <v>447</v>
      </c>
      <c r="G113" t="s">
        <v>25</v>
      </c>
      <c r="H113" t="s">
        <v>17</v>
      </c>
      <c r="I113" t="s">
        <v>1755</v>
      </c>
      <c r="J113" t="s">
        <v>1405</v>
      </c>
      <c r="K113" t="s">
        <v>448</v>
      </c>
      <c r="L113" t="s">
        <v>449</v>
      </c>
      <c r="M113" t="s">
        <v>1406</v>
      </c>
      <c r="N113" s="1">
        <v>16056</v>
      </c>
      <c r="O113" t="s">
        <v>1270</v>
      </c>
      <c r="Q113" t="b">
        <v>0</v>
      </c>
      <c r="R113" s="1">
        <v>43473</v>
      </c>
      <c r="S113" t="b">
        <v>0</v>
      </c>
      <c r="U113" t="b">
        <v>0</v>
      </c>
      <c r="Y113" s="1">
        <v>44160</v>
      </c>
      <c r="AB113">
        <v>81</v>
      </c>
      <c r="AC113" t="b">
        <v>0</v>
      </c>
      <c r="AD113" t="b">
        <v>1</v>
      </c>
      <c r="AI113" t="b">
        <v>0</v>
      </c>
      <c r="AJ113" t="b">
        <v>0</v>
      </c>
      <c r="AK113" t="b">
        <v>0</v>
      </c>
      <c r="AL113" t="b">
        <v>0</v>
      </c>
      <c r="AM113" t="b">
        <v>0</v>
      </c>
      <c r="AN113" t="b">
        <v>0</v>
      </c>
      <c r="AO113" t="b">
        <v>0</v>
      </c>
      <c r="AP113" t="b">
        <v>0</v>
      </c>
      <c r="AQ113" t="b">
        <v>0</v>
      </c>
      <c r="AR113" t="b">
        <v>0</v>
      </c>
      <c r="AS113" t="b">
        <v>0</v>
      </c>
      <c r="AT113" t="b">
        <v>0</v>
      </c>
      <c r="AU113" t="b">
        <v>0</v>
      </c>
      <c r="AV113" t="b">
        <v>0</v>
      </c>
      <c r="AW113" t="b">
        <v>0</v>
      </c>
      <c r="AX113" t="b">
        <v>0</v>
      </c>
      <c r="AY113" t="b">
        <v>0</v>
      </c>
      <c r="AZ113" t="b">
        <v>0</v>
      </c>
      <c r="BA113" t="b">
        <v>0</v>
      </c>
      <c r="BB113" t="b">
        <v>0</v>
      </c>
      <c r="BC113" t="b">
        <v>0</v>
      </c>
      <c r="BD113" t="b">
        <v>0</v>
      </c>
      <c r="BE113" t="b">
        <v>0</v>
      </c>
      <c r="BF113" t="b">
        <v>0</v>
      </c>
      <c r="BG113" t="b">
        <v>0</v>
      </c>
      <c r="BH113" t="b">
        <v>0</v>
      </c>
      <c r="BI113" t="b">
        <v>0</v>
      </c>
      <c r="BJ113" t="b">
        <v>0</v>
      </c>
      <c r="BK113" t="b">
        <v>0</v>
      </c>
      <c r="BL113" t="b">
        <v>0</v>
      </c>
      <c r="BM113" t="s">
        <v>3148</v>
      </c>
      <c r="BO113" t="b">
        <v>1</v>
      </c>
    </row>
    <row r="114" spans="1:67" ht="15.5">
      <c r="A114" s="6">
        <v>677</v>
      </c>
      <c r="B114" s="641" t="s">
        <v>450</v>
      </c>
      <c r="C114" s="641" t="s">
        <v>451</v>
      </c>
      <c r="D114" s="641" t="s">
        <v>1518</v>
      </c>
      <c r="E114" s="641"/>
      <c r="F114" s="641" t="s">
        <v>452</v>
      </c>
      <c r="G114" s="641" t="s">
        <v>16</v>
      </c>
      <c r="H114" s="641" t="s">
        <v>17</v>
      </c>
      <c r="I114" s="641" t="s">
        <v>1752</v>
      </c>
      <c r="J114" s="641" t="s">
        <v>453</v>
      </c>
      <c r="K114" s="641" t="s">
        <v>454</v>
      </c>
      <c r="L114" s="641" t="s">
        <v>455</v>
      </c>
      <c r="M114" t="s">
        <v>1519</v>
      </c>
      <c r="N114" s="1">
        <v>17628</v>
      </c>
      <c r="O114" t="s">
        <v>1520</v>
      </c>
      <c r="Q114" t="b">
        <v>0</v>
      </c>
      <c r="R114" s="1">
        <v>42108</v>
      </c>
      <c r="S114" t="b">
        <v>0</v>
      </c>
      <c r="U114" t="b">
        <v>0</v>
      </c>
      <c r="AB114">
        <v>76</v>
      </c>
      <c r="AC114" t="b">
        <v>0</v>
      </c>
      <c r="AD114" t="b">
        <v>1</v>
      </c>
      <c r="AI114" t="b">
        <v>1</v>
      </c>
      <c r="AJ114" t="b">
        <v>0</v>
      </c>
      <c r="AK114" t="b">
        <v>0</v>
      </c>
      <c r="AL114" t="b">
        <v>0</v>
      </c>
      <c r="AM114" t="b">
        <v>0</v>
      </c>
      <c r="AN114" t="b">
        <v>0</v>
      </c>
      <c r="AO114" t="b">
        <v>0</v>
      </c>
      <c r="AP114" t="b">
        <v>0</v>
      </c>
      <c r="AQ114" t="b">
        <v>1</v>
      </c>
      <c r="AR114" t="b">
        <v>0</v>
      </c>
      <c r="AS114" t="b">
        <v>0</v>
      </c>
      <c r="AT114" t="b">
        <v>0</v>
      </c>
      <c r="AU114" t="b">
        <v>1</v>
      </c>
      <c r="AV114" t="b">
        <v>0</v>
      </c>
      <c r="AW114" t="b">
        <v>0</v>
      </c>
      <c r="AX114" t="b">
        <v>0</v>
      </c>
      <c r="AY114" t="b">
        <v>0</v>
      </c>
      <c r="AZ114" t="b">
        <v>1</v>
      </c>
      <c r="BA114" t="b">
        <v>0</v>
      </c>
      <c r="BB114" t="b">
        <v>0</v>
      </c>
      <c r="BC114" t="b">
        <v>0</v>
      </c>
      <c r="BD114" t="b">
        <v>1</v>
      </c>
      <c r="BE114" t="b">
        <v>0</v>
      </c>
      <c r="BF114" t="b">
        <v>0</v>
      </c>
      <c r="BG114" t="b">
        <v>0</v>
      </c>
      <c r="BH114" t="b">
        <v>0</v>
      </c>
      <c r="BI114" t="b">
        <v>0</v>
      </c>
      <c r="BJ114" t="b">
        <v>0</v>
      </c>
      <c r="BK114" t="b">
        <v>0</v>
      </c>
      <c r="BL114" t="b">
        <v>0</v>
      </c>
      <c r="BM114" t="s">
        <v>3149</v>
      </c>
      <c r="BO114" t="b">
        <v>1</v>
      </c>
    </row>
    <row r="115" spans="1:67">
      <c r="A115" s="6">
        <v>947</v>
      </c>
      <c r="B115" t="s">
        <v>456</v>
      </c>
      <c r="C115" t="s">
        <v>179</v>
      </c>
      <c r="D115" t="s">
        <v>1476</v>
      </c>
      <c r="E115" t="s">
        <v>457</v>
      </c>
      <c r="F115" t="s">
        <v>458</v>
      </c>
      <c r="G115" t="s">
        <v>25</v>
      </c>
      <c r="H115" t="s">
        <v>17</v>
      </c>
      <c r="I115" t="s">
        <v>1755</v>
      </c>
      <c r="J115" t="s">
        <v>459</v>
      </c>
      <c r="L115" t="s">
        <v>460</v>
      </c>
      <c r="N115" s="1">
        <v>20968</v>
      </c>
      <c r="Q115" t="b">
        <v>0</v>
      </c>
      <c r="R115" s="1">
        <v>43171</v>
      </c>
      <c r="S115" t="b">
        <v>0</v>
      </c>
      <c r="U115" t="b">
        <v>0</v>
      </c>
      <c r="AB115">
        <v>67</v>
      </c>
      <c r="AC115" t="b">
        <v>0</v>
      </c>
      <c r="AD115" t="b">
        <v>1</v>
      </c>
      <c r="AI115" t="b">
        <v>0</v>
      </c>
      <c r="AJ115" t="b">
        <v>0</v>
      </c>
      <c r="AK115" t="b">
        <v>0</v>
      </c>
      <c r="AL115" t="b">
        <v>0</v>
      </c>
      <c r="AM115" t="b">
        <v>0</v>
      </c>
      <c r="AN115" t="b">
        <v>1</v>
      </c>
      <c r="AO115" t="b">
        <v>0</v>
      </c>
      <c r="AP115" t="b">
        <v>0</v>
      </c>
      <c r="AQ115" t="b">
        <v>0</v>
      </c>
      <c r="AR115" t="b">
        <v>0</v>
      </c>
      <c r="AS115" t="b">
        <v>0</v>
      </c>
      <c r="AT115" t="b">
        <v>0</v>
      </c>
      <c r="AU115" t="b">
        <v>1</v>
      </c>
      <c r="AV115" t="b">
        <v>0</v>
      </c>
      <c r="AW115" t="b">
        <v>0</v>
      </c>
      <c r="AX115" t="b">
        <v>0</v>
      </c>
      <c r="AY115" t="b">
        <v>0</v>
      </c>
      <c r="AZ115" t="b">
        <v>0</v>
      </c>
      <c r="BA115" t="b">
        <v>0</v>
      </c>
      <c r="BB115" t="b">
        <v>0</v>
      </c>
      <c r="BC115" t="b">
        <v>0</v>
      </c>
      <c r="BD115" t="b">
        <v>1</v>
      </c>
      <c r="BE115" t="b">
        <v>0</v>
      </c>
      <c r="BF115" t="b">
        <v>0</v>
      </c>
      <c r="BG115" t="b">
        <v>1</v>
      </c>
      <c r="BH115" t="b">
        <v>0</v>
      </c>
      <c r="BI115" t="b">
        <v>0</v>
      </c>
      <c r="BJ115" t="b">
        <v>0</v>
      </c>
      <c r="BK115" t="b">
        <v>0</v>
      </c>
      <c r="BL115" t="b">
        <v>0</v>
      </c>
      <c r="BM115" t="s">
        <v>3150</v>
      </c>
      <c r="BO115" t="b">
        <v>1</v>
      </c>
    </row>
    <row r="116" spans="1:67">
      <c r="A116" s="6">
        <v>795</v>
      </c>
      <c r="B116" t="s">
        <v>461</v>
      </c>
      <c r="C116" t="s">
        <v>2095</v>
      </c>
      <c r="D116" t="s">
        <v>1381</v>
      </c>
      <c r="E116" t="s">
        <v>462</v>
      </c>
      <c r="F116" t="s">
        <v>463</v>
      </c>
      <c r="G116" t="s">
        <v>16</v>
      </c>
      <c r="H116" t="s">
        <v>17</v>
      </c>
      <c r="I116" t="s">
        <v>1752</v>
      </c>
      <c r="J116" t="s">
        <v>464</v>
      </c>
      <c r="K116" t="s">
        <v>465</v>
      </c>
      <c r="L116" t="s">
        <v>466</v>
      </c>
      <c r="N116" s="1">
        <v>15739</v>
      </c>
      <c r="O116" t="s">
        <v>1382</v>
      </c>
      <c r="Q116" t="b">
        <v>0</v>
      </c>
      <c r="R116" s="1">
        <v>42535</v>
      </c>
      <c r="S116" t="b">
        <v>0</v>
      </c>
      <c r="U116" t="b">
        <v>0</v>
      </c>
      <c r="AB116">
        <v>81</v>
      </c>
      <c r="AC116" t="b">
        <v>0</v>
      </c>
      <c r="AD116" t="b">
        <v>1</v>
      </c>
      <c r="AF116" t="s">
        <v>2575</v>
      </c>
      <c r="AI116" t="b">
        <v>0</v>
      </c>
      <c r="AJ116" t="b">
        <v>0</v>
      </c>
      <c r="AK116" t="b">
        <v>0</v>
      </c>
      <c r="AL116" t="b">
        <v>0</v>
      </c>
      <c r="AM116" t="b">
        <v>0</v>
      </c>
      <c r="AN116" t="b">
        <v>1</v>
      </c>
      <c r="AO116" t="b">
        <v>0</v>
      </c>
      <c r="AP116" t="b">
        <v>1</v>
      </c>
      <c r="AQ116" t="b">
        <v>1</v>
      </c>
      <c r="AR116" t="b">
        <v>0</v>
      </c>
      <c r="AS116" t="b">
        <v>0</v>
      </c>
      <c r="AT116" t="b">
        <v>0</v>
      </c>
      <c r="AU116" t="b">
        <v>1</v>
      </c>
      <c r="AV116" t="b">
        <v>0</v>
      </c>
      <c r="AW116" t="b">
        <v>0</v>
      </c>
      <c r="AX116" t="b">
        <v>0</v>
      </c>
      <c r="AY116" t="b">
        <v>0</v>
      </c>
      <c r="AZ116" t="b">
        <v>0</v>
      </c>
      <c r="BA116" t="b">
        <v>0</v>
      </c>
      <c r="BB116" t="b">
        <v>0</v>
      </c>
      <c r="BC116" t="b">
        <v>0</v>
      </c>
      <c r="BD116" t="b">
        <v>1</v>
      </c>
      <c r="BE116" t="b">
        <v>0</v>
      </c>
      <c r="BF116" t="b">
        <v>0</v>
      </c>
      <c r="BG116" t="b">
        <v>1</v>
      </c>
      <c r="BH116" t="b">
        <v>0</v>
      </c>
      <c r="BI116" t="b">
        <v>0</v>
      </c>
      <c r="BJ116" t="b">
        <v>0</v>
      </c>
      <c r="BK116" t="b">
        <v>0</v>
      </c>
      <c r="BL116" t="b">
        <v>0</v>
      </c>
      <c r="BM116" t="s">
        <v>3151</v>
      </c>
      <c r="BO116" t="b">
        <v>1</v>
      </c>
    </row>
    <row r="117" spans="1:67">
      <c r="A117" s="6">
        <v>156</v>
      </c>
      <c r="B117" t="s">
        <v>467</v>
      </c>
      <c r="C117" t="s">
        <v>13</v>
      </c>
      <c r="D117" t="s">
        <v>1299</v>
      </c>
      <c r="E117" t="s">
        <v>51</v>
      </c>
      <c r="F117" t="s">
        <v>468</v>
      </c>
      <c r="G117" t="s">
        <v>120</v>
      </c>
      <c r="H117" t="s">
        <v>17</v>
      </c>
      <c r="I117" t="s">
        <v>1782</v>
      </c>
      <c r="J117" t="s">
        <v>469</v>
      </c>
      <c r="L117" t="s">
        <v>1300</v>
      </c>
      <c r="N117" s="1">
        <v>14801</v>
      </c>
      <c r="Q117" t="b">
        <v>0</v>
      </c>
      <c r="R117" s="1">
        <v>38808</v>
      </c>
      <c r="S117" t="b">
        <v>0</v>
      </c>
      <c r="U117" t="b">
        <v>0</v>
      </c>
      <c r="AB117">
        <v>84</v>
      </c>
      <c r="AC117" t="b">
        <v>0</v>
      </c>
      <c r="AD117" t="b">
        <v>0</v>
      </c>
      <c r="AF117" t="s">
        <v>2576</v>
      </c>
      <c r="AI117" t="b">
        <v>0</v>
      </c>
      <c r="AJ117" t="b">
        <v>0</v>
      </c>
      <c r="AK117" t="b">
        <v>0</v>
      </c>
      <c r="AL117" t="b">
        <v>0</v>
      </c>
      <c r="AM117" t="b">
        <v>0</v>
      </c>
      <c r="AN117" t="b">
        <v>0</v>
      </c>
      <c r="AO117" t="b">
        <v>0</v>
      </c>
      <c r="AP117" t="b">
        <v>0</v>
      </c>
      <c r="AQ117" t="b">
        <v>0</v>
      </c>
      <c r="AR117" t="b">
        <v>1</v>
      </c>
      <c r="AS117" t="b">
        <v>0</v>
      </c>
      <c r="AT117" t="b">
        <v>0</v>
      </c>
      <c r="AU117" t="b">
        <v>0</v>
      </c>
      <c r="AV117" t="b">
        <v>0</v>
      </c>
      <c r="AW117" t="b">
        <v>0</v>
      </c>
      <c r="AX117" t="b">
        <v>0</v>
      </c>
      <c r="AY117" t="b">
        <v>0</v>
      </c>
      <c r="AZ117" t="b">
        <v>0</v>
      </c>
      <c r="BA117" t="b">
        <v>0</v>
      </c>
      <c r="BB117" t="b">
        <v>0</v>
      </c>
      <c r="BC117" t="b">
        <v>0</v>
      </c>
      <c r="BD117" t="b">
        <v>0</v>
      </c>
      <c r="BE117" t="b">
        <v>0</v>
      </c>
      <c r="BF117" t="b">
        <v>0</v>
      </c>
      <c r="BG117" t="b">
        <v>0</v>
      </c>
      <c r="BH117" t="b">
        <v>0</v>
      </c>
      <c r="BI117" t="b">
        <v>0</v>
      </c>
      <c r="BJ117" t="b">
        <v>0</v>
      </c>
      <c r="BK117" t="b">
        <v>0</v>
      </c>
      <c r="BL117" t="b">
        <v>0</v>
      </c>
      <c r="BM117" t="s">
        <v>3152</v>
      </c>
      <c r="BO117" t="b">
        <v>1</v>
      </c>
    </row>
    <row r="118" spans="1:67">
      <c r="A118" s="6">
        <v>469</v>
      </c>
      <c r="B118" t="s">
        <v>475</v>
      </c>
      <c r="C118" t="s">
        <v>19</v>
      </c>
      <c r="D118" t="s">
        <v>1110</v>
      </c>
      <c r="E118" t="s">
        <v>51</v>
      </c>
      <c r="F118" t="s">
        <v>476</v>
      </c>
      <c r="G118" t="s">
        <v>120</v>
      </c>
      <c r="H118" t="s">
        <v>17</v>
      </c>
      <c r="I118" t="s">
        <v>1782</v>
      </c>
      <c r="J118" t="s">
        <v>477</v>
      </c>
      <c r="L118" t="s">
        <v>478</v>
      </c>
      <c r="N118" s="1">
        <v>11548</v>
      </c>
      <c r="O118" t="s">
        <v>1111</v>
      </c>
      <c r="Q118" t="b">
        <v>0</v>
      </c>
      <c r="R118" s="1">
        <v>40664</v>
      </c>
      <c r="S118" t="b">
        <v>0</v>
      </c>
      <c r="U118" t="b">
        <v>0</v>
      </c>
      <c r="AB118">
        <v>93</v>
      </c>
      <c r="AC118" t="b">
        <v>0</v>
      </c>
      <c r="AD118" t="b">
        <v>1</v>
      </c>
      <c r="AF118" t="s">
        <v>2534</v>
      </c>
      <c r="AI118" t="b">
        <v>0</v>
      </c>
      <c r="AJ118" t="b">
        <v>0</v>
      </c>
      <c r="AK118" t="b">
        <v>0</v>
      </c>
      <c r="AL118" t="b">
        <v>0</v>
      </c>
      <c r="AM118" t="b">
        <v>0</v>
      </c>
      <c r="AN118" t="b">
        <v>0</v>
      </c>
      <c r="AO118" t="b">
        <v>0</v>
      </c>
      <c r="AP118" t="b">
        <v>0</v>
      </c>
      <c r="AQ118" t="b">
        <v>0</v>
      </c>
      <c r="AR118" t="b">
        <v>0</v>
      </c>
      <c r="AS118" t="b">
        <v>0</v>
      </c>
      <c r="AT118" t="b">
        <v>0</v>
      </c>
      <c r="AU118" t="b">
        <v>1</v>
      </c>
      <c r="AV118" t="b">
        <v>0</v>
      </c>
      <c r="AW118" t="b">
        <v>0</v>
      </c>
      <c r="AX118" t="b">
        <v>0</v>
      </c>
      <c r="AY118" t="b">
        <v>0</v>
      </c>
      <c r="AZ118" t="b">
        <v>0</v>
      </c>
      <c r="BA118" t="b">
        <v>0</v>
      </c>
      <c r="BB118" t="b">
        <v>0</v>
      </c>
      <c r="BC118" t="b">
        <v>0</v>
      </c>
      <c r="BD118" t="b">
        <v>0</v>
      </c>
      <c r="BE118" t="b">
        <v>0</v>
      </c>
      <c r="BF118" t="b">
        <v>0</v>
      </c>
      <c r="BG118" t="b">
        <v>0</v>
      </c>
      <c r="BH118" t="b">
        <v>0</v>
      </c>
      <c r="BI118" t="b">
        <v>0</v>
      </c>
      <c r="BJ118" t="b">
        <v>0</v>
      </c>
      <c r="BK118" t="b">
        <v>0</v>
      </c>
      <c r="BL118" t="b">
        <v>0</v>
      </c>
      <c r="BM118" t="s">
        <v>3153</v>
      </c>
      <c r="BO118" t="b">
        <v>1</v>
      </c>
    </row>
    <row r="119" spans="1:67">
      <c r="A119" s="6">
        <v>1010</v>
      </c>
      <c r="B119" t="s">
        <v>1289</v>
      </c>
      <c r="C119" t="s">
        <v>56</v>
      </c>
      <c r="E119" t="s">
        <v>760</v>
      </c>
      <c r="F119" t="s">
        <v>1863</v>
      </c>
      <c r="G119" t="s">
        <v>32</v>
      </c>
      <c r="H119" t="s">
        <v>17</v>
      </c>
      <c r="I119" t="s">
        <v>1756</v>
      </c>
      <c r="K119" t="s">
        <v>1290</v>
      </c>
      <c r="L119" t="s">
        <v>1291</v>
      </c>
      <c r="N119" s="1">
        <v>14759</v>
      </c>
      <c r="O119" t="s">
        <v>1083</v>
      </c>
      <c r="Q119" t="b">
        <v>0</v>
      </c>
      <c r="R119" s="1">
        <v>44373</v>
      </c>
      <c r="S119" t="b">
        <v>0</v>
      </c>
      <c r="U119" t="b">
        <v>0</v>
      </c>
      <c r="Y119" s="1">
        <v>44373</v>
      </c>
      <c r="AB119">
        <v>84</v>
      </c>
      <c r="AC119" t="b">
        <v>0</v>
      </c>
      <c r="AD119" t="b">
        <v>1</v>
      </c>
      <c r="AF119" t="s">
        <v>2577</v>
      </c>
      <c r="AI119" t="b">
        <v>0</v>
      </c>
      <c r="AJ119" t="b">
        <v>0</v>
      </c>
      <c r="AK119" t="b">
        <v>0</v>
      </c>
      <c r="AL119" t="b">
        <v>0</v>
      </c>
      <c r="AM119" t="b">
        <v>0</v>
      </c>
      <c r="AN119" t="b">
        <v>0</v>
      </c>
      <c r="AO119" t="b">
        <v>0</v>
      </c>
      <c r="AP119" t="b">
        <v>0</v>
      </c>
      <c r="AQ119" t="b">
        <v>0</v>
      </c>
      <c r="AR119" t="b">
        <v>0</v>
      </c>
      <c r="AS119" t="b">
        <v>0</v>
      </c>
      <c r="AT119" t="b">
        <v>0</v>
      </c>
      <c r="AU119" t="b">
        <v>0</v>
      </c>
      <c r="AV119" t="b">
        <v>0</v>
      </c>
      <c r="AW119" t="b">
        <v>0</v>
      </c>
      <c r="AX119" t="b">
        <v>0</v>
      </c>
      <c r="AY119" t="b">
        <v>0</v>
      </c>
      <c r="AZ119" t="b">
        <v>0</v>
      </c>
      <c r="BA119" t="b">
        <v>0</v>
      </c>
      <c r="BB119" t="b">
        <v>0</v>
      </c>
      <c r="BC119" t="b">
        <v>0</v>
      </c>
      <c r="BD119" t="b">
        <v>0</v>
      </c>
      <c r="BE119" t="b">
        <v>0</v>
      </c>
      <c r="BF119" t="b">
        <v>0</v>
      </c>
      <c r="BG119" t="b">
        <v>0</v>
      </c>
      <c r="BH119" t="b">
        <v>0</v>
      </c>
      <c r="BI119" t="b">
        <v>0</v>
      </c>
      <c r="BJ119" t="b">
        <v>0</v>
      </c>
      <c r="BK119" t="b">
        <v>0</v>
      </c>
      <c r="BL119" t="b">
        <v>0</v>
      </c>
      <c r="BM119" t="s">
        <v>3154</v>
      </c>
      <c r="BO119" t="b">
        <v>1</v>
      </c>
    </row>
    <row r="120" spans="1:67" ht="15.5">
      <c r="A120" s="6">
        <v>854</v>
      </c>
      <c r="B120" s="641" t="s">
        <v>479</v>
      </c>
      <c r="C120" s="641" t="s">
        <v>56</v>
      </c>
      <c r="D120" s="641"/>
      <c r="E120" s="641"/>
      <c r="F120" s="641" t="s">
        <v>1864</v>
      </c>
      <c r="G120" s="641" t="s">
        <v>480</v>
      </c>
      <c r="H120" s="641" t="s">
        <v>17</v>
      </c>
      <c r="I120" s="641" t="s">
        <v>1865</v>
      </c>
      <c r="J120" s="641" t="s">
        <v>481</v>
      </c>
      <c r="K120" s="641"/>
      <c r="L120" s="641" t="s">
        <v>1866</v>
      </c>
      <c r="N120" s="1">
        <v>14790</v>
      </c>
      <c r="Q120" t="b">
        <v>0</v>
      </c>
      <c r="R120" s="1">
        <v>42808</v>
      </c>
      <c r="S120" t="b">
        <v>0</v>
      </c>
      <c r="U120" t="b">
        <v>0</v>
      </c>
      <c r="AB120">
        <v>84</v>
      </c>
      <c r="AC120" t="b">
        <v>0</v>
      </c>
      <c r="AD120" t="b">
        <v>0</v>
      </c>
      <c r="AF120" t="s">
        <v>2568</v>
      </c>
      <c r="AI120" t="b">
        <v>0</v>
      </c>
      <c r="AJ120" t="b">
        <v>0</v>
      </c>
      <c r="AK120" t="b">
        <v>0</v>
      </c>
      <c r="AL120" t="b">
        <v>1</v>
      </c>
      <c r="AM120" t="b">
        <v>0</v>
      </c>
      <c r="AN120" t="b">
        <v>0</v>
      </c>
      <c r="AO120" t="b">
        <v>0</v>
      </c>
      <c r="AP120" t="b">
        <v>0</v>
      </c>
      <c r="AQ120" t="b">
        <v>0</v>
      </c>
      <c r="AR120" t="b">
        <v>1</v>
      </c>
      <c r="AS120" t="b">
        <v>0</v>
      </c>
      <c r="AT120" t="b">
        <v>0</v>
      </c>
      <c r="AU120" t="b">
        <v>0</v>
      </c>
      <c r="AV120" t="b">
        <v>0</v>
      </c>
      <c r="AW120" t="b">
        <v>0</v>
      </c>
      <c r="AX120" t="b">
        <v>0</v>
      </c>
      <c r="AY120" t="b">
        <v>0</v>
      </c>
      <c r="AZ120" t="b">
        <v>0</v>
      </c>
      <c r="BA120" t="b">
        <v>0</v>
      </c>
      <c r="BB120" t="b">
        <v>0</v>
      </c>
      <c r="BC120" t="b">
        <v>0</v>
      </c>
      <c r="BD120" t="b">
        <v>0</v>
      </c>
      <c r="BE120" t="b">
        <v>0</v>
      </c>
      <c r="BF120" t="b">
        <v>0</v>
      </c>
      <c r="BG120" t="b">
        <v>0</v>
      </c>
      <c r="BH120" t="b">
        <v>0</v>
      </c>
      <c r="BI120" t="b">
        <v>0</v>
      </c>
      <c r="BJ120" t="b">
        <v>0</v>
      </c>
      <c r="BK120" t="b">
        <v>0</v>
      </c>
      <c r="BL120" t="b">
        <v>0</v>
      </c>
      <c r="BM120" t="s">
        <v>3155</v>
      </c>
      <c r="BO120" t="b">
        <v>1</v>
      </c>
    </row>
    <row r="121" spans="1:67">
      <c r="A121" s="6">
        <v>166</v>
      </c>
      <c r="B121" t="s">
        <v>482</v>
      </c>
      <c r="C121" t="s">
        <v>771</v>
      </c>
      <c r="D121" t="s">
        <v>1105</v>
      </c>
      <c r="E121" t="s">
        <v>51</v>
      </c>
      <c r="F121" t="s">
        <v>2140</v>
      </c>
      <c r="G121" t="s">
        <v>32</v>
      </c>
      <c r="H121" t="s">
        <v>17</v>
      </c>
      <c r="I121" t="s">
        <v>1756</v>
      </c>
      <c r="J121" t="s">
        <v>483</v>
      </c>
      <c r="L121" t="s">
        <v>484</v>
      </c>
      <c r="N121" s="1">
        <v>15368</v>
      </c>
      <c r="Q121" t="b">
        <v>0</v>
      </c>
      <c r="R121" s="1">
        <v>39052</v>
      </c>
      <c r="S121" t="b">
        <v>0</v>
      </c>
      <c r="U121" t="b">
        <v>0</v>
      </c>
      <c r="Y121" s="1">
        <v>44277</v>
      </c>
      <c r="AA121" t="s">
        <v>2558</v>
      </c>
      <c r="AB121">
        <v>82</v>
      </c>
      <c r="AC121" t="b">
        <v>0</v>
      </c>
      <c r="AD121" t="b">
        <v>1</v>
      </c>
      <c r="AF121" t="s">
        <v>2521</v>
      </c>
      <c r="AI121" t="b">
        <v>0</v>
      </c>
      <c r="AJ121" t="b">
        <v>0</v>
      </c>
      <c r="AK121" t="b">
        <v>0</v>
      </c>
      <c r="AL121" t="b">
        <v>0</v>
      </c>
      <c r="AM121" t="b">
        <v>0</v>
      </c>
      <c r="AN121" t="b">
        <v>0</v>
      </c>
      <c r="AO121" t="b">
        <v>0</v>
      </c>
      <c r="AP121" t="b">
        <v>1</v>
      </c>
      <c r="AQ121" t="b">
        <v>1</v>
      </c>
      <c r="AR121" t="b">
        <v>0</v>
      </c>
      <c r="AS121" t="b">
        <v>0</v>
      </c>
      <c r="AT121" t="b">
        <v>0</v>
      </c>
      <c r="AU121" t="b">
        <v>1</v>
      </c>
      <c r="AV121" t="b">
        <v>0</v>
      </c>
      <c r="AW121" t="b">
        <v>0</v>
      </c>
      <c r="AX121" t="b">
        <v>0</v>
      </c>
      <c r="AY121" t="b">
        <v>0</v>
      </c>
      <c r="AZ121" t="b">
        <v>1</v>
      </c>
      <c r="BA121" t="b">
        <v>0</v>
      </c>
      <c r="BB121" t="b">
        <v>0</v>
      </c>
      <c r="BC121" t="b">
        <v>0</v>
      </c>
      <c r="BD121" t="b">
        <v>1</v>
      </c>
      <c r="BE121" t="b">
        <v>0</v>
      </c>
      <c r="BF121" t="b">
        <v>0</v>
      </c>
      <c r="BG121" t="b">
        <v>0</v>
      </c>
      <c r="BH121" t="b">
        <v>0</v>
      </c>
      <c r="BI121" t="b">
        <v>1</v>
      </c>
      <c r="BJ121" t="b">
        <v>0</v>
      </c>
      <c r="BK121" t="b">
        <v>0</v>
      </c>
      <c r="BL121" t="b">
        <v>0</v>
      </c>
      <c r="BM121" t="s">
        <v>3156</v>
      </c>
      <c r="BO121" t="b">
        <v>1</v>
      </c>
    </row>
    <row r="122" spans="1:67">
      <c r="A122" s="6">
        <v>1047</v>
      </c>
      <c r="B122" t="s">
        <v>1639</v>
      </c>
      <c r="C122" t="s">
        <v>19</v>
      </c>
      <c r="E122" t="s">
        <v>92</v>
      </c>
      <c r="F122" t="s">
        <v>1867</v>
      </c>
      <c r="G122" t="s">
        <v>25</v>
      </c>
      <c r="H122" t="s">
        <v>17</v>
      </c>
      <c r="I122" t="s">
        <v>1755</v>
      </c>
      <c r="J122" t="s">
        <v>1696</v>
      </c>
      <c r="K122" t="s">
        <v>1696</v>
      </c>
      <c r="L122" t="s">
        <v>1697</v>
      </c>
      <c r="N122" s="1">
        <v>15168</v>
      </c>
      <c r="Q122" t="b">
        <v>0</v>
      </c>
      <c r="R122" s="1">
        <v>44515</v>
      </c>
      <c r="S122" t="b">
        <v>0</v>
      </c>
      <c r="U122" t="b">
        <v>0</v>
      </c>
      <c r="Y122" s="1">
        <v>44515</v>
      </c>
      <c r="AB122">
        <v>83</v>
      </c>
      <c r="AC122" t="b">
        <v>0</v>
      </c>
      <c r="AD122" t="b">
        <v>1</v>
      </c>
      <c r="AF122" t="s">
        <v>2258</v>
      </c>
      <c r="AI122" t="b">
        <v>0</v>
      </c>
      <c r="AJ122" t="b">
        <v>0</v>
      </c>
      <c r="AK122" t="b">
        <v>0</v>
      </c>
      <c r="AL122" t="b">
        <v>0</v>
      </c>
      <c r="AM122" t="b">
        <v>0</v>
      </c>
      <c r="AN122" t="b">
        <v>0</v>
      </c>
      <c r="AO122" t="b">
        <v>0</v>
      </c>
      <c r="AP122" t="b">
        <v>0</v>
      </c>
      <c r="AQ122" t="b">
        <v>0</v>
      </c>
      <c r="AR122" t="b">
        <v>0</v>
      </c>
      <c r="AS122" t="b">
        <v>1</v>
      </c>
      <c r="AT122" t="b">
        <v>0</v>
      </c>
      <c r="AU122" t="b">
        <v>1</v>
      </c>
      <c r="AV122" t="b">
        <v>0</v>
      </c>
      <c r="AW122" t="b">
        <v>0</v>
      </c>
      <c r="AX122" t="b">
        <v>0</v>
      </c>
      <c r="AY122" t="b">
        <v>0</v>
      </c>
      <c r="AZ122" t="b">
        <v>0</v>
      </c>
      <c r="BA122" t="b">
        <v>0</v>
      </c>
      <c r="BB122" t="b">
        <v>0</v>
      </c>
      <c r="BC122" t="b">
        <v>0</v>
      </c>
      <c r="BD122" t="b">
        <v>1</v>
      </c>
      <c r="BE122" t="b">
        <v>0</v>
      </c>
      <c r="BF122" t="b">
        <v>0</v>
      </c>
      <c r="BG122" t="b">
        <v>0</v>
      </c>
      <c r="BH122" t="b">
        <v>0</v>
      </c>
      <c r="BI122" t="b">
        <v>0</v>
      </c>
      <c r="BJ122" t="b">
        <v>0</v>
      </c>
      <c r="BK122" t="b">
        <v>0</v>
      </c>
      <c r="BL122" t="b">
        <v>0</v>
      </c>
      <c r="BM122" t="s">
        <v>3157</v>
      </c>
      <c r="BO122" t="b">
        <v>1</v>
      </c>
    </row>
    <row r="123" spans="1:67">
      <c r="A123" s="6">
        <v>172</v>
      </c>
      <c r="B123" t="s">
        <v>485</v>
      </c>
      <c r="C123" t="s">
        <v>56</v>
      </c>
      <c r="D123" t="s">
        <v>1109</v>
      </c>
      <c r="E123" t="s">
        <v>51</v>
      </c>
      <c r="F123" t="s">
        <v>487</v>
      </c>
      <c r="G123" t="s">
        <v>96</v>
      </c>
      <c r="H123" t="s">
        <v>17</v>
      </c>
      <c r="I123" t="s">
        <v>1822</v>
      </c>
      <c r="J123" t="s">
        <v>488</v>
      </c>
      <c r="N123" s="1">
        <v>11519</v>
      </c>
      <c r="P123" t="s">
        <v>1780</v>
      </c>
      <c r="Q123" t="b">
        <v>0</v>
      </c>
      <c r="R123" s="1">
        <v>38108</v>
      </c>
      <c r="S123" t="b">
        <v>0</v>
      </c>
      <c r="U123" t="b">
        <v>0</v>
      </c>
      <c r="AB123">
        <v>93</v>
      </c>
      <c r="AC123" t="b">
        <v>0</v>
      </c>
      <c r="AD123" t="b">
        <v>0</v>
      </c>
      <c r="AF123" t="s">
        <v>2541</v>
      </c>
      <c r="AI123" t="b">
        <v>0</v>
      </c>
      <c r="AJ123" t="b">
        <v>0</v>
      </c>
      <c r="AK123" t="b">
        <v>0</v>
      </c>
      <c r="AL123" t="b">
        <v>0</v>
      </c>
      <c r="AM123" t="b">
        <v>0</v>
      </c>
      <c r="AN123" t="b">
        <v>0</v>
      </c>
      <c r="AO123" t="b">
        <v>0</v>
      </c>
      <c r="AP123" t="b">
        <v>0</v>
      </c>
      <c r="AQ123" t="b">
        <v>0</v>
      </c>
      <c r="AR123" t="b">
        <v>0</v>
      </c>
      <c r="AS123" t="b">
        <v>0</v>
      </c>
      <c r="AT123" t="b">
        <v>0</v>
      </c>
      <c r="AU123" t="b">
        <v>0</v>
      </c>
      <c r="AV123" t="b">
        <v>0</v>
      </c>
      <c r="AW123" t="b">
        <v>0</v>
      </c>
      <c r="AX123" t="b">
        <v>0</v>
      </c>
      <c r="AY123" t="b">
        <v>0</v>
      </c>
      <c r="AZ123" t="b">
        <v>0</v>
      </c>
      <c r="BA123" t="b">
        <v>0</v>
      </c>
      <c r="BB123" t="b">
        <v>0</v>
      </c>
      <c r="BC123" t="b">
        <v>0</v>
      </c>
      <c r="BD123" t="b">
        <v>0</v>
      </c>
      <c r="BE123" t="b">
        <v>0</v>
      </c>
      <c r="BF123" t="b">
        <v>0</v>
      </c>
      <c r="BG123" t="b">
        <v>0</v>
      </c>
      <c r="BH123" t="b">
        <v>0</v>
      </c>
      <c r="BI123" t="b">
        <v>0</v>
      </c>
      <c r="BJ123" t="b">
        <v>0</v>
      </c>
      <c r="BK123" t="b">
        <v>0</v>
      </c>
      <c r="BL123" t="b">
        <v>0</v>
      </c>
      <c r="BM123" t="s">
        <v>3158</v>
      </c>
      <c r="BO123" t="b">
        <v>1</v>
      </c>
    </row>
    <row r="124" spans="1:67">
      <c r="A124" s="6">
        <v>1096</v>
      </c>
      <c r="B124" t="s">
        <v>2223</v>
      </c>
      <c r="C124" t="s">
        <v>91</v>
      </c>
      <c r="D124" t="s">
        <v>2233</v>
      </c>
      <c r="E124" t="s">
        <v>14</v>
      </c>
      <c r="F124" t="s">
        <v>2234</v>
      </c>
      <c r="G124" t="s">
        <v>25</v>
      </c>
      <c r="H124" t="s">
        <v>17</v>
      </c>
      <c r="I124" t="s">
        <v>1755</v>
      </c>
      <c r="J124" t="s">
        <v>2235</v>
      </c>
      <c r="L124" t="s">
        <v>2236</v>
      </c>
      <c r="N124" s="1">
        <v>14781</v>
      </c>
      <c r="Q124" t="b">
        <v>0</v>
      </c>
      <c r="R124" s="1">
        <v>44978</v>
      </c>
      <c r="S124" t="b">
        <v>0</v>
      </c>
      <c r="U124" t="b">
        <v>0</v>
      </c>
      <c r="Y124" s="1">
        <v>44978.619837962964</v>
      </c>
      <c r="AB124">
        <v>84</v>
      </c>
      <c r="AC124" t="b">
        <v>0</v>
      </c>
      <c r="AD124" t="b">
        <v>1</v>
      </c>
      <c r="AF124" t="s">
        <v>2580</v>
      </c>
      <c r="AI124" t="b">
        <v>0</v>
      </c>
      <c r="AJ124" t="b">
        <v>0</v>
      </c>
      <c r="AK124" t="b">
        <v>0</v>
      </c>
      <c r="AL124" t="b">
        <v>1</v>
      </c>
      <c r="AM124" t="b">
        <v>0</v>
      </c>
      <c r="AN124" t="b">
        <v>0</v>
      </c>
      <c r="AO124" t="b">
        <v>0</v>
      </c>
      <c r="AP124" t="b">
        <v>0</v>
      </c>
      <c r="AQ124" t="b">
        <v>0</v>
      </c>
      <c r="AR124" t="b">
        <v>0</v>
      </c>
      <c r="AS124" t="b">
        <v>0</v>
      </c>
      <c r="AT124" t="b">
        <v>0</v>
      </c>
      <c r="AU124" t="b">
        <v>0</v>
      </c>
      <c r="AV124" t="b">
        <v>0</v>
      </c>
      <c r="AW124" t="b">
        <v>0</v>
      </c>
      <c r="AX124" t="b">
        <v>0</v>
      </c>
      <c r="AY124" t="b">
        <v>0</v>
      </c>
      <c r="AZ124" t="b">
        <v>0</v>
      </c>
      <c r="BA124" t="b">
        <v>0</v>
      </c>
      <c r="BB124" t="b">
        <v>0</v>
      </c>
      <c r="BC124" t="b">
        <v>0</v>
      </c>
      <c r="BD124" t="b">
        <v>0</v>
      </c>
      <c r="BE124" t="b">
        <v>0</v>
      </c>
      <c r="BF124" t="b">
        <v>0</v>
      </c>
      <c r="BG124" t="b">
        <v>0</v>
      </c>
      <c r="BH124" t="b">
        <v>0</v>
      </c>
      <c r="BI124" t="b">
        <v>0</v>
      </c>
      <c r="BJ124" t="b">
        <v>0</v>
      </c>
      <c r="BK124" t="b">
        <v>0</v>
      </c>
      <c r="BL124" t="b">
        <v>0</v>
      </c>
      <c r="BM124" t="s">
        <v>3159</v>
      </c>
      <c r="BO124" t="b">
        <v>1</v>
      </c>
    </row>
    <row r="125" spans="1:67">
      <c r="A125" s="6">
        <v>903</v>
      </c>
      <c r="B125" t="s">
        <v>493</v>
      </c>
      <c r="C125" t="s">
        <v>494</v>
      </c>
      <c r="D125" t="s">
        <v>1149</v>
      </c>
      <c r="E125" t="s">
        <v>1449</v>
      </c>
      <c r="F125" t="s">
        <v>495</v>
      </c>
      <c r="G125" t="s">
        <v>16</v>
      </c>
      <c r="H125" t="s">
        <v>17</v>
      </c>
      <c r="I125" t="s">
        <v>1752</v>
      </c>
      <c r="J125" t="s">
        <v>496</v>
      </c>
      <c r="L125" t="s">
        <v>497</v>
      </c>
      <c r="M125" t="s">
        <v>497</v>
      </c>
      <c r="N125" s="1">
        <v>16644</v>
      </c>
      <c r="O125" t="s">
        <v>1396</v>
      </c>
      <c r="Q125" t="b">
        <v>0</v>
      </c>
      <c r="R125" s="1">
        <v>43053</v>
      </c>
      <c r="S125" t="b">
        <v>0</v>
      </c>
      <c r="U125" t="b">
        <v>0</v>
      </c>
      <c r="AB125">
        <v>79</v>
      </c>
      <c r="AC125" t="b">
        <v>0</v>
      </c>
      <c r="AD125" t="b">
        <v>1</v>
      </c>
      <c r="AI125" t="b">
        <v>0</v>
      </c>
      <c r="AJ125" t="b">
        <v>0</v>
      </c>
      <c r="AK125" t="b">
        <v>0</v>
      </c>
      <c r="AL125" t="b">
        <v>0</v>
      </c>
      <c r="AM125" t="b">
        <v>0</v>
      </c>
      <c r="AN125" t="b">
        <v>0</v>
      </c>
      <c r="AO125" t="b">
        <v>0</v>
      </c>
      <c r="AP125" t="b">
        <v>0</v>
      </c>
      <c r="AQ125" t="b">
        <v>0</v>
      </c>
      <c r="AR125" t="b">
        <v>0</v>
      </c>
      <c r="AS125" t="b">
        <v>0</v>
      </c>
      <c r="AT125" t="b">
        <v>0</v>
      </c>
      <c r="AU125" t="b">
        <v>1</v>
      </c>
      <c r="AV125" t="b">
        <v>0</v>
      </c>
      <c r="AW125" t="b">
        <v>1</v>
      </c>
      <c r="AX125" t="b">
        <v>0</v>
      </c>
      <c r="AY125" t="b">
        <v>0</v>
      </c>
      <c r="AZ125" t="b">
        <v>0</v>
      </c>
      <c r="BA125" t="b">
        <v>0</v>
      </c>
      <c r="BB125" t="b">
        <v>0</v>
      </c>
      <c r="BC125" t="b">
        <v>0</v>
      </c>
      <c r="BD125" t="b">
        <v>0</v>
      </c>
      <c r="BE125" t="b">
        <v>0</v>
      </c>
      <c r="BF125" t="b">
        <v>0</v>
      </c>
      <c r="BG125" t="b">
        <v>0</v>
      </c>
      <c r="BH125" t="b">
        <v>0</v>
      </c>
      <c r="BI125" t="b">
        <v>0</v>
      </c>
      <c r="BJ125" t="b">
        <v>0</v>
      </c>
      <c r="BK125" t="b">
        <v>0</v>
      </c>
      <c r="BL125" t="b">
        <v>0</v>
      </c>
      <c r="BM125" t="s">
        <v>3160</v>
      </c>
      <c r="BO125" t="b">
        <v>1</v>
      </c>
    </row>
    <row r="126" spans="1:67">
      <c r="A126" s="6">
        <v>940</v>
      </c>
      <c r="B126" t="s">
        <v>498</v>
      </c>
      <c r="C126" t="s">
        <v>56</v>
      </c>
      <c r="D126" t="s">
        <v>1214</v>
      </c>
      <c r="E126" t="s">
        <v>23</v>
      </c>
      <c r="F126" t="s">
        <v>499</v>
      </c>
      <c r="G126" t="s">
        <v>306</v>
      </c>
      <c r="H126" t="s">
        <v>17</v>
      </c>
      <c r="I126" t="s">
        <v>1827</v>
      </c>
      <c r="J126" t="s">
        <v>500</v>
      </c>
      <c r="K126" t="s">
        <v>500</v>
      </c>
      <c r="L126" t="s">
        <v>1557</v>
      </c>
      <c r="M126" t="s">
        <v>1868</v>
      </c>
      <c r="N126" s="1">
        <v>18388</v>
      </c>
      <c r="O126" t="s">
        <v>1374</v>
      </c>
      <c r="Q126" t="b">
        <v>0</v>
      </c>
      <c r="R126" s="1">
        <v>43473</v>
      </c>
      <c r="S126" t="b">
        <v>0</v>
      </c>
      <c r="U126" t="b">
        <v>0</v>
      </c>
      <c r="Y126" s="1">
        <v>44597</v>
      </c>
      <c r="AB126">
        <v>74</v>
      </c>
      <c r="AC126" t="b">
        <v>0</v>
      </c>
      <c r="AD126" t="b">
        <v>1</v>
      </c>
      <c r="AF126" t="s">
        <v>2541</v>
      </c>
      <c r="AI126" t="b">
        <v>0</v>
      </c>
      <c r="AJ126" t="b">
        <v>0</v>
      </c>
      <c r="AK126" t="b">
        <v>0</v>
      </c>
      <c r="AL126" t="b">
        <v>0</v>
      </c>
      <c r="AM126" t="b">
        <v>0</v>
      </c>
      <c r="AN126" t="b">
        <v>0</v>
      </c>
      <c r="AO126" t="b">
        <v>0</v>
      </c>
      <c r="AP126" t="b">
        <v>0</v>
      </c>
      <c r="AQ126" t="b">
        <v>0</v>
      </c>
      <c r="AR126" t="b">
        <v>1</v>
      </c>
      <c r="AS126" t="b">
        <v>0</v>
      </c>
      <c r="AT126" t="b">
        <v>0</v>
      </c>
      <c r="AU126" t="b">
        <v>0</v>
      </c>
      <c r="AV126" t="b">
        <v>0</v>
      </c>
      <c r="AW126" t="b">
        <v>0</v>
      </c>
      <c r="AX126" t="b">
        <v>0</v>
      </c>
      <c r="AY126" t="b">
        <v>0</v>
      </c>
      <c r="AZ126" t="b">
        <v>0</v>
      </c>
      <c r="BA126" t="b">
        <v>0</v>
      </c>
      <c r="BB126" t="b">
        <v>0</v>
      </c>
      <c r="BC126" t="b">
        <v>0</v>
      </c>
      <c r="BD126" t="b">
        <v>0</v>
      </c>
      <c r="BE126" t="b">
        <v>0</v>
      </c>
      <c r="BF126" t="b">
        <v>0</v>
      </c>
      <c r="BG126" t="b">
        <v>0</v>
      </c>
      <c r="BH126" t="b">
        <v>0</v>
      </c>
      <c r="BI126" t="b">
        <v>0</v>
      </c>
      <c r="BJ126" t="b">
        <v>0</v>
      </c>
      <c r="BK126" t="b">
        <v>0</v>
      </c>
      <c r="BL126" t="b">
        <v>0</v>
      </c>
      <c r="BM126" t="s">
        <v>3161</v>
      </c>
      <c r="BO126" t="b">
        <v>1</v>
      </c>
    </row>
    <row r="127" spans="1:67">
      <c r="A127" s="6">
        <v>178</v>
      </c>
      <c r="B127" t="s">
        <v>501</v>
      </c>
      <c r="C127" t="s">
        <v>502</v>
      </c>
      <c r="D127" t="s">
        <v>1149</v>
      </c>
      <c r="E127" t="s">
        <v>153</v>
      </c>
      <c r="F127" t="s">
        <v>503</v>
      </c>
      <c r="G127" t="s">
        <v>25</v>
      </c>
      <c r="H127" t="s">
        <v>17</v>
      </c>
      <c r="I127" t="s">
        <v>1755</v>
      </c>
      <c r="J127" t="s">
        <v>504</v>
      </c>
      <c r="L127" t="s">
        <v>1150</v>
      </c>
      <c r="N127" s="1">
        <v>12517</v>
      </c>
      <c r="Q127" t="b">
        <v>0</v>
      </c>
      <c r="R127" s="1">
        <v>33298</v>
      </c>
      <c r="S127" t="b">
        <v>1</v>
      </c>
      <c r="U127" t="b">
        <v>0</v>
      </c>
      <c r="Y127" s="1">
        <v>45269</v>
      </c>
      <c r="AB127">
        <v>90</v>
      </c>
      <c r="AC127" t="b">
        <v>0</v>
      </c>
      <c r="AD127" t="b">
        <v>1</v>
      </c>
      <c r="AI127" t="b">
        <v>0</v>
      </c>
      <c r="AJ127" t="b">
        <v>0</v>
      </c>
      <c r="AK127" t="b">
        <v>0</v>
      </c>
      <c r="AL127" t="b">
        <v>0</v>
      </c>
      <c r="AM127" t="b">
        <v>0</v>
      </c>
      <c r="AN127" t="b">
        <v>0</v>
      </c>
      <c r="AO127" t="b">
        <v>0</v>
      </c>
      <c r="AP127" t="b">
        <v>0</v>
      </c>
      <c r="AQ127" t="b">
        <v>0</v>
      </c>
      <c r="AR127" t="b">
        <v>0</v>
      </c>
      <c r="AS127" t="b">
        <v>0</v>
      </c>
      <c r="AT127" t="b">
        <v>0</v>
      </c>
      <c r="AU127" t="b">
        <v>0</v>
      </c>
      <c r="AV127" t="b">
        <v>0</v>
      </c>
      <c r="AW127" t="b">
        <v>0</v>
      </c>
      <c r="AX127" t="b">
        <v>0</v>
      </c>
      <c r="AY127" t="b">
        <v>0</v>
      </c>
      <c r="AZ127" t="b">
        <v>0</v>
      </c>
      <c r="BA127" t="b">
        <v>0</v>
      </c>
      <c r="BB127" t="b">
        <v>0</v>
      </c>
      <c r="BC127" t="b">
        <v>0</v>
      </c>
      <c r="BD127" t="b">
        <v>0</v>
      </c>
      <c r="BE127" t="b">
        <v>0</v>
      </c>
      <c r="BF127" t="b">
        <v>0</v>
      </c>
      <c r="BG127" t="b">
        <v>0</v>
      </c>
      <c r="BH127" t="b">
        <v>0</v>
      </c>
      <c r="BI127" t="b">
        <v>0</v>
      </c>
      <c r="BJ127" t="b">
        <v>0</v>
      </c>
      <c r="BK127" t="b">
        <v>0</v>
      </c>
      <c r="BL127" t="b">
        <v>0</v>
      </c>
      <c r="BM127" t="s">
        <v>3162</v>
      </c>
      <c r="BO127" t="b">
        <v>1</v>
      </c>
    </row>
    <row r="128" spans="1:67">
      <c r="A128" s="6">
        <v>405</v>
      </c>
      <c r="B128" t="s">
        <v>505</v>
      </c>
      <c r="C128" t="s">
        <v>144</v>
      </c>
      <c r="D128" t="s">
        <v>1170</v>
      </c>
      <c r="E128" t="s">
        <v>51</v>
      </c>
      <c r="F128" t="s">
        <v>507</v>
      </c>
      <c r="G128" t="s">
        <v>32</v>
      </c>
      <c r="H128" t="s">
        <v>17</v>
      </c>
      <c r="I128" t="s">
        <v>1756</v>
      </c>
      <c r="J128" t="s">
        <v>508</v>
      </c>
      <c r="L128" t="s">
        <v>509</v>
      </c>
      <c r="N128" s="1">
        <v>14499</v>
      </c>
      <c r="O128" t="s">
        <v>1095</v>
      </c>
      <c r="Q128" t="b">
        <v>0</v>
      </c>
      <c r="R128" s="1">
        <v>40008</v>
      </c>
      <c r="S128" t="b">
        <v>0</v>
      </c>
      <c r="U128" t="b">
        <v>0</v>
      </c>
      <c r="AB128">
        <v>85</v>
      </c>
      <c r="AC128" t="b">
        <v>0</v>
      </c>
      <c r="AD128" t="b">
        <v>1</v>
      </c>
      <c r="AF128" t="s">
        <v>2525</v>
      </c>
      <c r="AI128" t="b">
        <v>0</v>
      </c>
      <c r="AJ128" t="b">
        <v>0</v>
      </c>
      <c r="AK128" t="b">
        <v>0</v>
      </c>
      <c r="AL128" t="b">
        <v>0</v>
      </c>
      <c r="AM128" t="b">
        <v>0</v>
      </c>
      <c r="AN128" t="b">
        <v>0</v>
      </c>
      <c r="AO128" t="b">
        <v>0</v>
      </c>
      <c r="AP128" t="b">
        <v>1</v>
      </c>
      <c r="AQ128" t="b">
        <v>0</v>
      </c>
      <c r="AR128" t="b">
        <v>0</v>
      </c>
      <c r="AS128" t="b">
        <v>1</v>
      </c>
      <c r="AT128" t="b">
        <v>0</v>
      </c>
      <c r="AU128" t="b">
        <v>1</v>
      </c>
      <c r="AV128" t="b">
        <v>1</v>
      </c>
      <c r="AW128" t="b">
        <v>1</v>
      </c>
      <c r="AX128" t="b">
        <v>0</v>
      </c>
      <c r="AY128" t="b">
        <v>0</v>
      </c>
      <c r="AZ128" t="b">
        <v>1</v>
      </c>
      <c r="BA128" t="b">
        <v>0</v>
      </c>
      <c r="BB128" t="b">
        <v>0</v>
      </c>
      <c r="BC128" t="b">
        <v>0</v>
      </c>
      <c r="BD128" t="b">
        <v>1</v>
      </c>
      <c r="BE128" t="b">
        <v>0</v>
      </c>
      <c r="BF128" t="b">
        <v>0</v>
      </c>
      <c r="BG128" t="b">
        <v>0</v>
      </c>
      <c r="BH128" t="b">
        <v>0</v>
      </c>
      <c r="BI128" t="b">
        <v>0</v>
      </c>
      <c r="BJ128" t="b">
        <v>0</v>
      </c>
      <c r="BK128" t="b">
        <v>0</v>
      </c>
      <c r="BL128" t="b">
        <v>0</v>
      </c>
      <c r="BM128" t="s">
        <v>3163</v>
      </c>
      <c r="BO128" t="b">
        <v>1</v>
      </c>
    </row>
    <row r="129" spans="1:67">
      <c r="A129" s="6">
        <v>1067</v>
      </c>
      <c r="B129" t="s">
        <v>1746</v>
      </c>
      <c r="C129" t="s">
        <v>13</v>
      </c>
      <c r="D129" t="s">
        <v>1224</v>
      </c>
      <c r="E129" t="s">
        <v>153</v>
      </c>
      <c r="F129" t="s">
        <v>1869</v>
      </c>
      <c r="G129" t="s">
        <v>42</v>
      </c>
      <c r="H129" t="s">
        <v>17</v>
      </c>
      <c r="I129" t="s">
        <v>1758</v>
      </c>
      <c r="J129" t="s">
        <v>1870</v>
      </c>
      <c r="K129" t="s">
        <v>1870</v>
      </c>
      <c r="L129" t="s">
        <v>2276</v>
      </c>
      <c r="N129" s="1">
        <v>17199</v>
      </c>
      <c r="O129" t="s">
        <v>1512</v>
      </c>
      <c r="Q129" t="b">
        <v>0</v>
      </c>
      <c r="R129" s="1">
        <v>44678</v>
      </c>
      <c r="S129" t="b">
        <v>0</v>
      </c>
      <c r="U129" t="b">
        <v>0</v>
      </c>
      <c r="AB129">
        <v>77</v>
      </c>
      <c r="AC129" t="b">
        <v>0</v>
      </c>
      <c r="AD129" t="b">
        <v>1</v>
      </c>
      <c r="AF129" t="s">
        <v>2541</v>
      </c>
      <c r="AI129" t="b">
        <v>0</v>
      </c>
      <c r="AJ129" t="b">
        <v>0</v>
      </c>
      <c r="AK129" t="b">
        <v>0</v>
      </c>
      <c r="AL129" t="b">
        <v>0</v>
      </c>
      <c r="AM129" t="b">
        <v>0</v>
      </c>
      <c r="AN129" t="b">
        <v>0</v>
      </c>
      <c r="AO129" t="b">
        <v>0</v>
      </c>
      <c r="AP129" t="b">
        <v>0</v>
      </c>
      <c r="AQ129" t="b">
        <v>0</v>
      </c>
      <c r="AR129" t="b">
        <v>1</v>
      </c>
      <c r="AS129" t="b">
        <v>0</v>
      </c>
      <c r="AT129" t="b">
        <v>0</v>
      </c>
      <c r="AU129" t="b">
        <v>0</v>
      </c>
      <c r="AV129" t="b">
        <v>0</v>
      </c>
      <c r="AW129" t="b">
        <v>0</v>
      </c>
      <c r="AX129" t="b">
        <v>0</v>
      </c>
      <c r="AY129" t="b">
        <v>0</v>
      </c>
      <c r="AZ129" t="b">
        <v>0</v>
      </c>
      <c r="BA129" t="b">
        <v>0</v>
      </c>
      <c r="BB129" t="b">
        <v>0</v>
      </c>
      <c r="BC129" t="b">
        <v>0</v>
      </c>
      <c r="BD129" t="b">
        <v>0</v>
      </c>
      <c r="BE129" t="b">
        <v>0</v>
      </c>
      <c r="BF129" t="b">
        <v>0</v>
      </c>
      <c r="BG129" t="b">
        <v>0</v>
      </c>
      <c r="BH129" t="b">
        <v>0</v>
      </c>
      <c r="BI129" t="b">
        <v>0</v>
      </c>
      <c r="BJ129" t="b">
        <v>0</v>
      </c>
      <c r="BK129" t="b">
        <v>0</v>
      </c>
      <c r="BL129" t="b">
        <v>0</v>
      </c>
      <c r="BM129" t="s">
        <v>3164</v>
      </c>
      <c r="BO129" t="b">
        <v>1</v>
      </c>
    </row>
    <row r="130" spans="1:67">
      <c r="A130" s="6">
        <v>1115</v>
      </c>
      <c r="B130" t="s">
        <v>2640</v>
      </c>
      <c r="C130" t="s">
        <v>879</v>
      </c>
      <c r="E130" t="s">
        <v>2645</v>
      </c>
      <c r="F130" t="s">
        <v>2745</v>
      </c>
      <c r="G130" t="s">
        <v>608</v>
      </c>
      <c r="H130" t="s">
        <v>17</v>
      </c>
      <c r="I130" t="s">
        <v>1920</v>
      </c>
      <c r="J130" t="s">
        <v>2647</v>
      </c>
      <c r="K130" t="s">
        <v>2647</v>
      </c>
      <c r="L130" t="s">
        <v>2746</v>
      </c>
      <c r="N130" s="1">
        <v>17372</v>
      </c>
      <c r="Q130" t="b">
        <v>0</v>
      </c>
      <c r="R130" s="1">
        <v>45261</v>
      </c>
      <c r="S130" t="b">
        <v>0</v>
      </c>
      <c r="U130" t="b">
        <v>0</v>
      </c>
      <c r="Y130" s="1">
        <v>45261.387048611112</v>
      </c>
      <c r="AB130">
        <v>77</v>
      </c>
      <c r="AC130" t="b">
        <v>0</v>
      </c>
      <c r="AD130" t="b">
        <v>0</v>
      </c>
      <c r="AF130" t="s">
        <v>2747</v>
      </c>
      <c r="AI130" t="b">
        <v>0</v>
      </c>
      <c r="AJ130" t="b">
        <v>0</v>
      </c>
      <c r="AK130" t="b">
        <v>0</v>
      </c>
      <c r="AL130" t="b">
        <v>0</v>
      </c>
      <c r="AM130" t="b">
        <v>0</v>
      </c>
      <c r="AN130" t="b">
        <v>0</v>
      </c>
      <c r="AO130" t="b">
        <v>0</v>
      </c>
      <c r="AP130" t="b">
        <v>0</v>
      </c>
      <c r="AQ130" t="b">
        <v>0</v>
      </c>
      <c r="AR130" t="b">
        <v>0</v>
      </c>
      <c r="AS130" t="b">
        <v>0</v>
      </c>
      <c r="AT130" t="b">
        <v>0</v>
      </c>
      <c r="AU130" t="b">
        <v>0</v>
      </c>
      <c r="AV130" t="b">
        <v>0</v>
      </c>
      <c r="AW130" t="b">
        <v>0</v>
      </c>
      <c r="AX130" t="b">
        <v>0</v>
      </c>
      <c r="AY130" t="b">
        <v>0</v>
      </c>
      <c r="AZ130" t="b">
        <v>1</v>
      </c>
      <c r="BA130" t="b">
        <v>0</v>
      </c>
      <c r="BB130" t="b">
        <v>0</v>
      </c>
      <c r="BC130" t="b">
        <v>0</v>
      </c>
      <c r="BD130" t="b">
        <v>0</v>
      </c>
      <c r="BE130" t="b">
        <v>0</v>
      </c>
      <c r="BF130" t="b">
        <v>0</v>
      </c>
      <c r="BG130" t="b">
        <v>0</v>
      </c>
      <c r="BH130" t="b">
        <v>0</v>
      </c>
      <c r="BI130" t="b">
        <v>0</v>
      </c>
      <c r="BJ130" t="b">
        <v>0</v>
      </c>
      <c r="BK130" t="b">
        <v>0</v>
      </c>
      <c r="BL130" t="b">
        <v>0</v>
      </c>
      <c r="BM130" t="s">
        <v>3165</v>
      </c>
      <c r="BO130" t="b">
        <v>1</v>
      </c>
    </row>
    <row r="131" spans="1:67">
      <c r="A131" s="6">
        <v>1021</v>
      </c>
      <c r="B131" t="s">
        <v>1271</v>
      </c>
      <c r="C131" t="s">
        <v>1039</v>
      </c>
      <c r="D131" t="s">
        <v>1272</v>
      </c>
      <c r="E131" t="s">
        <v>36</v>
      </c>
      <c r="F131" t="s">
        <v>1273</v>
      </c>
      <c r="G131" t="s">
        <v>83</v>
      </c>
      <c r="H131" t="s">
        <v>17</v>
      </c>
      <c r="I131" t="s">
        <v>1772</v>
      </c>
      <c r="J131" t="s">
        <v>1274</v>
      </c>
      <c r="L131" t="s">
        <v>1275</v>
      </c>
      <c r="N131" s="1">
        <v>14498</v>
      </c>
      <c r="O131" t="s">
        <v>1276</v>
      </c>
      <c r="Q131" t="b">
        <v>0</v>
      </c>
      <c r="R131" s="1">
        <v>44383</v>
      </c>
      <c r="S131" t="b">
        <v>0</v>
      </c>
      <c r="U131" t="b">
        <v>0</v>
      </c>
      <c r="Y131" s="1">
        <v>44383</v>
      </c>
      <c r="AB131">
        <v>85</v>
      </c>
      <c r="AC131" t="b">
        <v>0</v>
      </c>
      <c r="AD131" t="b">
        <v>1</v>
      </c>
      <c r="AF131" t="s">
        <v>2534</v>
      </c>
      <c r="AI131" t="b">
        <v>0</v>
      </c>
      <c r="AJ131" t="b">
        <v>0</v>
      </c>
      <c r="AK131" t="b">
        <v>0</v>
      </c>
      <c r="AL131" t="b">
        <v>0</v>
      </c>
      <c r="AM131" t="b">
        <v>0</v>
      </c>
      <c r="AN131" t="b">
        <v>0</v>
      </c>
      <c r="AO131" t="b">
        <v>0</v>
      </c>
      <c r="AP131" t="b">
        <v>1</v>
      </c>
      <c r="AQ131" t="b">
        <v>0</v>
      </c>
      <c r="AR131" t="b">
        <v>0</v>
      </c>
      <c r="AS131" t="b">
        <v>0</v>
      </c>
      <c r="AT131" t="b">
        <v>0</v>
      </c>
      <c r="AU131" t="b">
        <v>1</v>
      </c>
      <c r="AV131" t="b">
        <v>1</v>
      </c>
      <c r="AW131" t="b">
        <v>1</v>
      </c>
      <c r="AX131" t="b">
        <v>0</v>
      </c>
      <c r="AY131" t="b">
        <v>0</v>
      </c>
      <c r="AZ131" t="b">
        <v>0</v>
      </c>
      <c r="BA131" t="b">
        <v>0</v>
      </c>
      <c r="BB131" t="b">
        <v>0</v>
      </c>
      <c r="BC131" t="b">
        <v>0</v>
      </c>
      <c r="BD131" t="b">
        <v>1</v>
      </c>
      <c r="BE131" t="b">
        <v>0</v>
      </c>
      <c r="BF131" t="b">
        <v>0</v>
      </c>
      <c r="BG131" t="b">
        <v>0</v>
      </c>
      <c r="BH131" t="b">
        <v>0</v>
      </c>
      <c r="BI131" t="b">
        <v>0</v>
      </c>
      <c r="BJ131" t="b">
        <v>0</v>
      </c>
      <c r="BK131" t="b">
        <v>0</v>
      </c>
      <c r="BL131" t="b">
        <v>0</v>
      </c>
      <c r="BM131" t="s">
        <v>3166</v>
      </c>
      <c r="BO131" t="b">
        <v>1</v>
      </c>
    </row>
    <row r="132" spans="1:67">
      <c r="A132" s="6">
        <v>740</v>
      </c>
      <c r="B132" t="s">
        <v>313</v>
      </c>
      <c r="C132" t="s">
        <v>879</v>
      </c>
      <c r="D132" t="s">
        <v>1181</v>
      </c>
      <c r="E132" t="s">
        <v>510</v>
      </c>
      <c r="F132" t="s">
        <v>511</v>
      </c>
      <c r="G132" t="s">
        <v>25</v>
      </c>
      <c r="H132" t="s">
        <v>17</v>
      </c>
      <c r="I132" t="s">
        <v>1755</v>
      </c>
      <c r="J132" t="s">
        <v>512</v>
      </c>
      <c r="K132" t="s">
        <v>513</v>
      </c>
      <c r="L132" t="s">
        <v>514</v>
      </c>
      <c r="N132" s="1">
        <v>18060</v>
      </c>
      <c r="O132" t="s">
        <v>1545</v>
      </c>
      <c r="Q132" t="b">
        <v>0</v>
      </c>
      <c r="R132" s="1">
        <v>42262</v>
      </c>
      <c r="S132" t="b">
        <v>0</v>
      </c>
      <c r="U132" t="b">
        <v>0</v>
      </c>
      <c r="AB132">
        <v>75</v>
      </c>
      <c r="AC132" t="b">
        <v>0</v>
      </c>
      <c r="AD132" t="b">
        <v>1</v>
      </c>
      <c r="AF132" t="s">
        <v>2568</v>
      </c>
      <c r="AI132" t="b">
        <v>0</v>
      </c>
      <c r="AJ132" t="b">
        <v>0</v>
      </c>
      <c r="AK132" t="b">
        <v>0</v>
      </c>
      <c r="AL132" t="b">
        <v>0</v>
      </c>
      <c r="AM132" t="b">
        <v>0</v>
      </c>
      <c r="AN132" t="b">
        <v>0</v>
      </c>
      <c r="AO132" t="b">
        <v>0</v>
      </c>
      <c r="AP132" t="b">
        <v>0</v>
      </c>
      <c r="AQ132" t="b">
        <v>0</v>
      </c>
      <c r="AR132" t="b">
        <v>0</v>
      </c>
      <c r="AS132" t="b">
        <v>0</v>
      </c>
      <c r="AT132" t="b">
        <v>0</v>
      </c>
      <c r="AU132" t="b">
        <v>0</v>
      </c>
      <c r="AV132" t="b">
        <v>0</v>
      </c>
      <c r="AW132" t="b">
        <v>0</v>
      </c>
      <c r="AX132" t="b">
        <v>0</v>
      </c>
      <c r="AY132" t="b">
        <v>0</v>
      </c>
      <c r="AZ132" t="b">
        <v>0</v>
      </c>
      <c r="BA132" t="b">
        <v>0</v>
      </c>
      <c r="BB132" t="b">
        <v>0</v>
      </c>
      <c r="BC132" t="b">
        <v>0</v>
      </c>
      <c r="BD132" t="b">
        <v>0</v>
      </c>
      <c r="BE132" t="b">
        <v>1</v>
      </c>
      <c r="BF132" t="b">
        <v>0</v>
      </c>
      <c r="BG132" t="b">
        <v>0</v>
      </c>
      <c r="BH132" t="b">
        <v>0</v>
      </c>
      <c r="BI132" t="b">
        <v>0</v>
      </c>
      <c r="BJ132" t="b">
        <v>0</v>
      </c>
      <c r="BK132" t="b">
        <v>0</v>
      </c>
      <c r="BL132" t="b">
        <v>0</v>
      </c>
      <c r="BM132" t="s">
        <v>3167</v>
      </c>
      <c r="BO132" t="b">
        <v>1</v>
      </c>
    </row>
    <row r="133" spans="1:67">
      <c r="A133" s="6">
        <v>1068</v>
      </c>
      <c r="B133" t="s">
        <v>1747</v>
      </c>
      <c r="C133" t="s">
        <v>64</v>
      </c>
      <c r="D133" t="s">
        <v>1101</v>
      </c>
      <c r="E133" t="s">
        <v>1338</v>
      </c>
      <c r="F133" t="s">
        <v>1872</v>
      </c>
      <c r="G133" t="s">
        <v>25</v>
      </c>
      <c r="H133" t="s">
        <v>17</v>
      </c>
      <c r="I133" t="s">
        <v>1755</v>
      </c>
      <c r="J133" t="s">
        <v>1873</v>
      </c>
      <c r="K133" t="s">
        <v>1873</v>
      </c>
      <c r="L133" t="s">
        <v>1874</v>
      </c>
      <c r="M133" t="s">
        <v>1875</v>
      </c>
      <c r="N133" s="1">
        <v>13627</v>
      </c>
      <c r="O133" t="s">
        <v>1876</v>
      </c>
      <c r="Q133" t="b">
        <v>0</v>
      </c>
      <c r="R133" s="1">
        <v>44683</v>
      </c>
      <c r="S133" t="b">
        <v>0</v>
      </c>
      <c r="U133" t="b">
        <v>0</v>
      </c>
      <c r="AB133">
        <v>87</v>
      </c>
      <c r="AC133" t="b">
        <v>0</v>
      </c>
      <c r="AD133" t="b">
        <v>0</v>
      </c>
      <c r="AF133" t="s">
        <v>2524</v>
      </c>
      <c r="AI133" t="b">
        <v>0</v>
      </c>
      <c r="AJ133" t="b">
        <v>0</v>
      </c>
      <c r="AK133" t="b">
        <v>0</v>
      </c>
      <c r="AL133" t="b">
        <v>0</v>
      </c>
      <c r="AM133" t="b">
        <v>0</v>
      </c>
      <c r="AN133" t="b">
        <v>0</v>
      </c>
      <c r="AO133" t="b">
        <v>0</v>
      </c>
      <c r="AP133" t="b">
        <v>0</v>
      </c>
      <c r="AQ133" t="b">
        <v>0</v>
      </c>
      <c r="AR133" t="b">
        <v>1</v>
      </c>
      <c r="AS133" t="b">
        <v>0</v>
      </c>
      <c r="AT133" t="b">
        <v>0</v>
      </c>
      <c r="AU133" t="b">
        <v>0</v>
      </c>
      <c r="AV133" t="b">
        <v>0</v>
      </c>
      <c r="AW133" t="b">
        <v>0</v>
      </c>
      <c r="AX133" t="b">
        <v>0</v>
      </c>
      <c r="AY133" t="b">
        <v>0</v>
      </c>
      <c r="AZ133" t="b">
        <v>0</v>
      </c>
      <c r="BA133" t="b">
        <v>0</v>
      </c>
      <c r="BB133" t="b">
        <v>0</v>
      </c>
      <c r="BC133" t="b">
        <v>0</v>
      </c>
      <c r="BD133" t="b">
        <v>0</v>
      </c>
      <c r="BE133" t="b">
        <v>0</v>
      </c>
      <c r="BF133" t="b">
        <v>0</v>
      </c>
      <c r="BG133" t="b">
        <v>0</v>
      </c>
      <c r="BH133" t="b">
        <v>0</v>
      </c>
      <c r="BI133" t="b">
        <v>0</v>
      </c>
      <c r="BJ133" t="b">
        <v>0</v>
      </c>
      <c r="BK133" t="b">
        <v>0</v>
      </c>
      <c r="BL133" t="b">
        <v>0</v>
      </c>
      <c r="BM133" t="s">
        <v>3168</v>
      </c>
      <c r="BO133" t="b">
        <v>1</v>
      </c>
    </row>
    <row r="134" spans="1:67">
      <c r="A134" s="6">
        <v>1084</v>
      </c>
      <c r="B134" t="s">
        <v>2141</v>
      </c>
      <c r="C134" t="s">
        <v>58</v>
      </c>
      <c r="D134" t="s">
        <v>1466</v>
      </c>
      <c r="E134" t="s">
        <v>118</v>
      </c>
      <c r="F134" t="s">
        <v>2142</v>
      </c>
      <c r="G134" t="s">
        <v>2143</v>
      </c>
      <c r="H134" t="s">
        <v>17</v>
      </c>
      <c r="I134" t="s">
        <v>2144</v>
      </c>
      <c r="J134" t="s">
        <v>2145</v>
      </c>
      <c r="K134" t="s">
        <v>2145</v>
      </c>
      <c r="L134" t="s">
        <v>2146</v>
      </c>
      <c r="M134" t="s">
        <v>2147</v>
      </c>
      <c r="N134" s="1">
        <v>15387</v>
      </c>
      <c r="O134" t="s">
        <v>1164</v>
      </c>
      <c r="Q134" t="b">
        <v>0</v>
      </c>
      <c r="R134" s="1">
        <v>44887</v>
      </c>
      <c r="S134" t="b">
        <v>0</v>
      </c>
      <c r="U134" t="b">
        <v>0</v>
      </c>
      <c r="X134" t="s">
        <v>2581</v>
      </c>
      <c r="Y134" s="1">
        <v>45098</v>
      </c>
      <c r="AB134">
        <v>82</v>
      </c>
      <c r="AC134" t="b">
        <v>0</v>
      </c>
      <c r="AD134" t="b">
        <v>1</v>
      </c>
      <c r="AF134" t="s">
        <v>2582</v>
      </c>
      <c r="AI134" t="b">
        <v>0</v>
      </c>
      <c r="AJ134" t="b">
        <v>0</v>
      </c>
      <c r="AK134" t="b">
        <v>0</v>
      </c>
      <c r="AL134" t="b">
        <v>0</v>
      </c>
      <c r="AM134" t="b">
        <v>0</v>
      </c>
      <c r="AN134" t="b">
        <v>0</v>
      </c>
      <c r="AO134" t="b">
        <v>0</v>
      </c>
      <c r="AP134" t="b">
        <v>1</v>
      </c>
      <c r="AQ134" t="b">
        <v>0</v>
      </c>
      <c r="AR134" t="b">
        <v>1</v>
      </c>
      <c r="AS134" t="b">
        <v>0</v>
      </c>
      <c r="AT134" t="b">
        <v>0</v>
      </c>
      <c r="AU134" t="b">
        <v>0</v>
      </c>
      <c r="AV134" t="b">
        <v>0</v>
      </c>
      <c r="AW134" t="b">
        <v>0</v>
      </c>
      <c r="AX134" t="b">
        <v>0</v>
      </c>
      <c r="AY134" t="b">
        <v>0</v>
      </c>
      <c r="AZ134" t="b">
        <v>0</v>
      </c>
      <c r="BA134" t="b">
        <v>0</v>
      </c>
      <c r="BB134" t="b">
        <v>0</v>
      </c>
      <c r="BC134" t="b">
        <v>0</v>
      </c>
      <c r="BD134" t="b">
        <v>0</v>
      </c>
      <c r="BE134" t="b">
        <v>0</v>
      </c>
      <c r="BF134" t="b">
        <v>0</v>
      </c>
      <c r="BG134" t="b">
        <v>0</v>
      </c>
      <c r="BH134" t="b">
        <v>0</v>
      </c>
      <c r="BI134" t="b">
        <v>0</v>
      </c>
      <c r="BJ134" t="b">
        <v>0</v>
      </c>
      <c r="BK134" t="b">
        <v>0</v>
      </c>
      <c r="BL134" t="b">
        <v>0</v>
      </c>
      <c r="BM134" t="s">
        <v>3169</v>
      </c>
      <c r="BO134" t="b">
        <v>1</v>
      </c>
    </row>
    <row r="135" spans="1:67">
      <c r="A135" s="6">
        <v>186</v>
      </c>
      <c r="B135" t="s">
        <v>1740</v>
      </c>
      <c r="C135" t="s">
        <v>1647</v>
      </c>
      <c r="D135" t="s">
        <v>1248</v>
      </c>
      <c r="E135" t="s">
        <v>30</v>
      </c>
      <c r="F135" t="s">
        <v>1877</v>
      </c>
      <c r="G135" t="s">
        <v>1878</v>
      </c>
      <c r="H135" t="s">
        <v>17</v>
      </c>
      <c r="I135" t="s">
        <v>1854</v>
      </c>
      <c r="J135" t="s">
        <v>1879</v>
      </c>
      <c r="K135" t="s">
        <v>1879</v>
      </c>
      <c r="L135" t="s">
        <v>1880</v>
      </c>
      <c r="M135" t="s">
        <v>1881</v>
      </c>
      <c r="N135" s="1">
        <v>15280</v>
      </c>
      <c r="O135" t="s">
        <v>1197</v>
      </c>
      <c r="Q135" t="b">
        <v>0</v>
      </c>
      <c r="R135" s="1">
        <v>38443</v>
      </c>
      <c r="S135" t="b">
        <v>0</v>
      </c>
      <c r="U135" t="b">
        <v>0</v>
      </c>
      <c r="AB135">
        <v>83</v>
      </c>
      <c r="AC135" t="b">
        <v>0</v>
      </c>
      <c r="AD135" t="b">
        <v>0</v>
      </c>
      <c r="AF135" t="s">
        <v>2541</v>
      </c>
      <c r="AI135" t="b">
        <v>0</v>
      </c>
      <c r="AJ135" t="b">
        <v>0</v>
      </c>
      <c r="AK135" t="b">
        <v>0</v>
      </c>
      <c r="AL135" t="b">
        <v>0</v>
      </c>
      <c r="AM135" t="b">
        <v>0</v>
      </c>
      <c r="AN135" t="b">
        <v>0</v>
      </c>
      <c r="AO135" t="b">
        <v>0</v>
      </c>
      <c r="AP135" t="b">
        <v>0</v>
      </c>
      <c r="AQ135" t="b">
        <v>0</v>
      </c>
      <c r="AR135" t="b">
        <v>0</v>
      </c>
      <c r="AS135" t="b">
        <v>0</v>
      </c>
      <c r="AT135" t="b">
        <v>0</v>
      </c>
      <c r="AU135" t="b">
        <v>1</v>
      </c>
      <c r="AV135" t="b">
        <v>0</v>
      </c>
      <c r="AW135" t="b">
        <v>1</v>
      </c>
      <c r="AX135" t="b">
        <v>0</v>
      </c>
      <c r="AY135" t="b">
        <v>0</v>
      </c>
      <c r="AZ135" t="b">
        <v>0</v>
      </c>
      <c r="BA135" t="b">
        <v>0</v>
      </c>
      <c r="BB135" t="b">
        <v>0</v>
      </c>
      <c r="BC135" t="b">
        <v>0</v>
      </c>
      <c r="BD135" t="b">
        <v>0</v>
      </c>
      <c r="BE135" t="b">
        <v>0</v>
      </c>
      <c r="BF135" t="b">
        <v>1</v>
      </c>
      <c r="BG135" t="b">
        <v>0</v>
      </c>
      <c r="BH135" t="b">
        <v>0</v>
      </c>
      <c r="BI135" t="b">
        <v>0</v>
      </c>
      <c r="BJ135" t="b">
        <v>0</v>
      </c>
      <c r="BK135" t="b">
        <v>0</v>
      </c>
      <c r="BL135" t="b">
        <v>0</v>
      </c>
      <c r="BM135" t="s">
        <v>3170</v>
      </c>
      <c r="BO135" t="b">
        <v>1</v>
      </c>
    </row>
    <row r="136" spans="1:67">
      <c r="A136" s="6">
        <v>187</v>
      </c>
      <c r="B136" t="s">
        <v>515</v>
      </c>
      <c r="C136" t="s">
        <v>516</v>
      </c>
      <c r="E136" t="s">
        <v>51</v>
      </c>
      <c r="F136" t="s">
        <v>517</v>
      </c>
      <c r="G136" t="s">
        <v>518</v>
      </c>
      <c r="H136" t="s">
        <v>17</v>
      </c>
      <c r="I136" t="s">
        <v>1882</v>
      </c>
      <c r="J136" t="s">
        <v>519</v>
      </c>
      <c r="L136" t="s">
        <v>520</v>
      </c>
      <c r="N136" s="1">
        <v>11932</v>
      </c>
      <c r="O136" t="s">
        <v>1123</v>
      </c>
      <c r="Q136" t="b">
        <v>0</v>
      </c>
      <c r="R136" s="1">
        <v>34973</v>
      </c>
      <c r="S136" t="b">
        <v>0</v>
      </c>
      <c r="U136" t="b">
        <v>0</v>
      </c>
      <c r="Y136" s="1">
        <v>44160</v>
      </c>
      <c r="AB136">
        <v>92</v>
      </c>
      <c r="AC136" t="b">
        <v>0</v>
      </c>
      <c r="AD136" t="b">
        <v>1</v>
      </c>
      <c r="AI136" t="b">
        <v>0</v>
      </c>
      <c r="AJ136" t="b">
        <v>0</v>
      </c>
      <c r="AK136" t="b">
        <v>0</v>
      </c>
      <c r="AL136" t="b">
        <v>1</v>
      </c>
      <c r="AM136" t="b">
        <v>0</v>
      </c>
      <c r="AN136" t="b">
        <v>0</v>
      </c>
      <c r="AO136" t="b">
        <v>0</v>
      </c>
      <c r="AP136" t="b">
        <v>1</v>
      </c>
      <c r="AQ136" t="b">
        <v>0</v>
      </c>
      <c r="AR136" t="b">
        <v>0</v>
      </c>
      <c r="AS136" t="b">
        <v>1</v>
      </c>
      <c r="AT136" t="b">
        <v>0</v>
      </c>
      <c r="AU136" t="b">
        <v>1</v>
      </c>
      <c r="AV136" t="b">
        <v>0</v>
      </c>
      <c r="AW136" t="b">
        <v>0</v>
      </c>
      <c r="AX136" t="b">
        <v>0</v>
      </c>
      <c r="AY136" t="b">
        <v>0</v>
      </c>
      <c r="AZ136" t="b">
        <v>0</v>
      </c>
      <c r="BA136" t="b">
        <v>0</v>
      </c>
      <c r="BB136" t="b">
        <v>0</v>
      </c>
      <c r="BC136" t="b">
        <v>0</v>
      </c>
      <c r="BD136" t="b">
        <v>0</v>
      </c>
      <c r="BE136" t="b">
        <v>0</v>
      </c>
      <c r="BF136" t="b">
        <v>0</v>
      </c>
      <c r="BG136" t="b">
        <v>0</v>
      </c>
      <c r="BH136" t="b">
        <v>0</v>
      </c>
      <c r="BI136" t="b">
        <v>0</v>
      </c>
      <c r="BJ136" t="b">
        <v>0</v>
      </c>
      <c r="BK136" t="b">
        <v>0</v>
      </c>
      <c r="BL136" t="b">
        <v>0</v>
      </c>
      <c r="BM136" t="s">
        <v>3171</v>
      </c>
      <c r="BO136" t="b">
        <v>1</v>
      </c>
    </row>
    <row r="137" spans="1:67">
      <c r="A137" s="6">
        <v>188</v>
      </c>
      <c r="B137" t="s">
        <v>522</v>
      </c>
      <c r="C137" t="s">
        <v>1650</v>
      </c>
      <c r="E137" t="s">
        <v>124</v>
      </c>
      <c r="F137" t="s">
        <v>523</v>
      </c>
      <c r="G137" t="s">
        <v>524</v>
      </c>
      <c r="H137" t="s">
        <v>525</v>
      </c>
      <c r="I137" t="s">
        <v>1883</v>
      </c>
      <c r="J137" t="s">
        <v>526</v>
      </c>
      <c r="L137" t="s">
        <v>527</v>
      </c>
      <c r="N137" s="1">
        <v>15194</v>
      </c>
      <c r="P137" t="s">
        <v>1751</v>
      </c>
      <c r="Q137" t="b">
        <v>1</v>
      </c>
      <c r="R137" s="1">
        <v>38869</v>
      </c>
      <c r="S137" t="b">
        <v>0</v>
      </c>
      <c r="U137" t="b">
        <v>0</v>
      </c>
      <c r="AB137">
        <v>83</v>
      </c>
      <c r="AC137" t="b">
        <v>0</v>
      </c>
      <c r="AD137" t="b">
        <v>1</v>
      </c>
      <c r="AF137" t="s">
        <v>2568</v>
      </c>
      <c r="AI137" t="b">
        <v>0</v>
      </c>
      <c r="AJ137" t="b">
        <v>0</v>
      </c>
      <c r="AK137" t="b">
        <v>0</v>
      </c>
      <c r="AL137" t="b">
        <v>0</v>
      </c>
      <c r="AM137" t="b">
        <v>0</v>
      </c>
      <c r="AN137" t="b">
        <v>0</v>
      </c>
      <c r="AO137" t="b">
        <v>0</v>
      </c>
      <c r="AP137" t="b">
        <v>0</v>
      </c>
      <c r="AQ137" t="b">
        <v>0</v>
      </c>
      <c r="AR137" t="b">
        <v>0</v>
      </c>
      <c r="AS137" t="b">
        <v>0</v>
      </c>
      <c r="AT137" t="b">
        <v>0</v>
      </c>
      <c r="AU137" t="b">
        <v>0</v>
      </c>
      <c r="AV137" t="b">
        <v>0</v>
      </c>
      <c r="AW137" t="b">
        <v>0</v>
      </c>
      <c r="AX137" t="b">
        <v>0</v>
      </c>
      <c r="AY137" t="b">
        <v>0</v>
      </c>
      <c r="AZ137" t="b">
        <v>0</v>
      </c>
      <c r="BA137" t="b">
        <v>0</v>
      </c>
      <c r="BB137" t="b">
        <v>0</v>
      </c>
      <c r="BC137" t="b">
        <v>0</v>
      </c>
      <c r="BD137" t="b">
        <v>0</v>
      </c>
      <c r="BE137" t="b">
        <v>0</v>
      </c>
      <c r="BF137" t="b">
        <v>0</v>
      </c>
      <c r="BG137" t="b">
        <v>0</v>
      </c>
      <c r="BH137" t="b">
        <v>0</v>
      </c>
      <c r="BI137" t="b">
        <v>0</v>
      </c>
      <c r="BJ137" t="b">
        <v>0</v>
      </c>
      <c r="BK137" t="b">
        <v>0</v>
      </c>
      <c r="BL137" t="b">
        <v>0</v>
      </c>
      <c r="BM137" t="s">
        <v>3172</v>
      </c>
      <c r="BO137" t="b">
        <v>1</v>
      </c>
    </row>
    <row r="138" spans="1:67">
      <c r="A138" s="6">
        <v>189</v>
      </c>
      <c r="B138" t="s">
        <v>528</v>
      </c>
      <c r="C138" t="s">
        <v>529</v>
      </c>
      <c r="D138" t="s">
        <v>1115</v>
      </c>
      <c r="E138" t="s">
        <v>153</v>
      </c>
      <c r="F138" t="s">
        <v>1884</v>
      </c>
      <c r="G138" t="s">
        <v>42</v>
      </c>
      <c r="H138" t="s">
        <v>17</v>
      </c>
      <c r="I138" t="s">
        <v>1758</v>
      </c>
      <c r="J138" t="s">
        <v>530</v>
      </c>
      <c r="L138" t="s">
        <v>2748</v>
      </c>
      <c r="N138" s="1">
        <v>11763</v>
      </c>
      <c r="P138" t="s">
        <v>2749</v>
      </c>
      <c r="Q138" t="b">
        <v>0</v>
      </c>
      <c r="R138" s="1">
        <v>35765</v>
      </c>
      <c r="S138" t="b">
        <v>0</v>
      </c>
      <c r="U138" t="b">
        <v>0</v>
      </c>
      <c r="Y138" s="1">
        <v>45251</v>
      </c>
      <c r="AB138">
        <v>92</v>
      </c>
      <c r="AC138" t="b">
        <v>0</v>
      </c>
      <c r="AD138" t="b">
        <v>1</v>
      </c>
      <c r="AI138" t="b">
        <v>0</v>
      </c>
      <c r="AJ138" t="b">
        <v>0</v>
      </c>
      <c r="AK138" t="b">
        <v>0</v>
      </c>
      <c r="AL138" t="b">
        <v>0</v>
      </c>
      <c r="AM138" t="b">
        <v>0</v>
      </c>
      <c r="AN138" t="b">
        <v>0</v>
      </c>
      <c r="AO138" t="b">
        <v>0</v>
      </c>
      <c r="AP138" t="b">
        <v>0</v>
      </c>
      <c r="AQ138" t="b">
        <v>0</v>
      </c>
      <c r="AR138" t="b">
        <v>0</v>
      </c>
      <c r="AS138" t="b">
        <v>0</v>
      </c>
      <c r="AT138" t="b">
        <v>0</v>
      </c>
      <c r="AU138" t="b">
        <v>1</v>
      </c>
      <c r="AV138" t="b">
        <v>0</v>
      </c>
      <c r="AW138" t="b">
        <v>0</v>
      </c>
      <c r="AX138" t="b">
        <v>0</v>
      </c>
      <c r="AY138" t="b">
        <v>0</v>
      </c>
      <c r="AZ138" t="b">
        <v>0</v>
      </c>
      <c r="BA138" t="b">
        <v>0</v>
      </c>
      <c r="BB138" t="b">
        <v>0</v>
      </c>
      <c r="BC138" t="b">
        <v>0</v>
      </c>
      <c r="BD138" t="b">
        <v>1</v>
      </c>
      <c r="BE138" t="b">
        <v>0</v>
      </c>
      <c r="BF138" t="b">
        <v>0</v>
      </c>
      <c r="BG138" t="b">
        <v>0</v>
      </c>
      <c r="BH138" t="b">
        <v>0</v>
      </c>
      <c r="BI138" t="b">
        <v>0</v>
      </c>
      <c r="BJ138" t="b">
        <v>0</v>
      </c>
      <c r="BK138" t="b">
        <v>0</v>
      </c>
      <c r="BL138" t="b">
        <v>0</v>
      </c>
      <c r="BM138" t="s">
        <v>3173</v>
      </c>
      <c r="BO138" t="b">
        <v>1</v>
      </c>
    </row>
    <row r="139" spans="1:67">
      <c r="A139" s="6">
        <v>1127</v>
      </c>
      <c r="B139" t="s">
        <v>3003</v>
      </c>
      <c r="C139" t="s">
        <v>259</v>
      </c>
      <c r="E139" t="s">
        <v>3174</v>
      </c>
      <c r="F139" t="s">
        <v>3175</v>
      </c>
      <c r="G139" t="s">
        <v>16</v>
      </c>
      <c r="H139" t="s">
        <v>17</v>
      </c>
      <c r="I139" t="s">
        <v>1752</v>
      </c>
      <c r="K139" t="s">
        <v>3176</v>
      </c>
      <c r="L139" t="s">
        <v>3177</v>
      </c>
      <c r="N139" s="1">
        <v>21477</v>
      </c>
      <c r="O139" t="s">
        <v>3178</v>
      </c>
      <c r="Q139" t="b">
        <v>0</v>
      </c>
      <c r="R139" s="1">
        <v>45426</v>
      </c>
      <c r="S139" t="b">
        <v>0</v>
      </c>
      <c r="U139" t="b">
        <v>0</v>
      </c>
      <c r="Y139" s="1">
        <v>45432.282037037039</v>
      </c>
      <c r="AB139">
        <v>66</v>
      </c>
      <c r="AC139" t="b">
        <v>0</v>
      </c>
      <c r="AD139" t="b">
        <v>1</v>
      </c>
      <c r="AF139" t="s">
        <v>2525</v>
      </c>
      <c r="AI139" t="b">
        <v>0</v>
      </c>
      <c r="AJ139" t="b">
        <v>0</v>
      </c>
      <c r="AK139" t="b">
        <v>0</v>
      </c>
      <c r="AL139" t="b">
        <v>0</v>
      </c>
      <c r="AM139" t="b">
        <v>0</v>
      </c>
      <c r="AN139" t="b">
        <v>1</v>
      </c>
      <c r="AO139" t="b">
        <v>0</v>
      </c>
      <c r="AP139" t="b">
        <v>0</v>
      </c>
      <c r="AQ139" t="b">
        <v>0</v>
      </c>
      <c r="AR139" t="b">
        <v>1</v>
      </c>
      <c r="AS139" t="b">
        <v>0</v>
      </c>
      <c r="AT139" t="b">
        <v>0</v>
      </c>
      <c r="AU139" t="b">
        <v>0</v>
      </c>
      <c r="AV139" t="b">
        <v>1</v>
      </c>
      <c r="AW139" t="b">
        <v>1</v>
      </c>
      <c r="AX139" t="b">
        <v>0</v>
      </c>
      <c r="AY139" t="b">
        <v>0</v>
      </c>
      <c r="AZ139" t="b">
        <v>0</v>
      </c>
      <c r="BA139" t="b">
        <v>0</v>
      </c>
      <c r="BB139" t="b">
        <v>1</v>
      </c>
      <c r="BC139" t="b">
        <v>0</v>
      </c>
      <c r="BD139" t="b">
        <v>1</v>
      </c>
      <c r="BE139" t="b">
        <v>1</v>
      </c>
      <c r="BF139" t="b">
        <v>0</v>
      </c>
      <c r="BG139" t="b">
        <v>1</v>
      </c>
      <c r="BH139" t="b">
        <v>0</v>
      </c>
      <c r="BI139" t="b">
        <v>0</v>
      </c>
      <c r="BJ139" t="b">
        <v>1</v>
      </c>
      <c r="BK139" t="b">
        <v>0</v>
      </c>
      <c r="BL139" t="b">
        <v>0</v>
      </c>
      <c r="BM139" t="s">
        <v>3026</v>
      </c>
      <c r="BO139" t="b">
        <v>1</v>
      </c>
    </row>
    <row r="140" spans="1:67" ht="15.5">
      <c r="A140" s="6">
        <v>1020</v>
      </c>
      <c r="B140" s="641" t="s">
        <v>538</v>
      </c>
      <c r="C140" s="641" t="s">
        <v>91</v>
      </c>
      <c r="D140" s="641" t="s">
        <v>1114</v>
      </c>
      <c r="E140" s="641"/>
      <c r="F140" s="641" t="s">
        <v>1885</v>
      </c>
      <c r="G140" s="641" t="s">
        <v>25</v>
      </c>
      <c r="H140" s="641" t="s">
        <v>17</v>
      </c>
      <c r="I140" s="641" t="s">
        <v>1755</v>
      </c>
      <c r="J140" s="641"/>
      <c r="K140" s="641"/>
      <c r="L140" s="641" t="s">
        <v>539</v>
      </c>
      <c r="N140" s="1">
        <v>11665</v>
      </c>
      <c r="P140" t="s">
        <v>1886</v>
      </c>
      <c r="Q140" t="b">
        <v>0</v>
      </c>
      <c r="R140" s="1">
        <v>35827</v>
      </c>
      <c r="S140" t="b">
        <v>0</v>
      </c>
      <c r="U140" t="b">
        <v>0</v>
      </c>
      <c r="Y140" s="1">
        <v>44421</v>
      </c>
      <c r="AB140">
        <v>93</v>
      </c>
      <c r="AC140" t="b">
        <v>0</v>
      </c>
      <c r="AD140" t="b">
        <v>1</v>
      </c>
      <c r="AF140" t="s">
        <v>2568</v>
      </c>
      <c r="AI140" t="b">
        <v>0</v>
      </c>
      <c r="AJ140" t="b">
        <v>0</v>
      </c>
      <c r="AK140" t="b">
        <v>0</v>
      </c>
      <c r="AL140" t="b">
        <v>0</v>
      </c>
      <c r="AM140" t="b">
        <v>0</v>
      </c>
      <c r="AN140" t="b">
        <v>0</v>
      </c>
      <c r="AO140" t="b">
        <v>0</v>
      </c>
      <c r="AP140" t="b">
        <v>0</v>
      </c>
      <c r="AQ140" t="b">
        <v>0</v>
      </c>
      <c r="AR140" t="b">
        <v>0</v>
      </c>
      <c r="AS140" t="b">
        <v>0</v>
      </c>
      <c r="AT140" t="b">
        <v>0</v>
      </c>
      <c r="AU140" t="b">
        <v>0</v>
      </c>
      <c r="AV140" t="b">
        <v>0</v>
      </c>
      <c r="AW140" t="b">
        <v>0</v>
      </c>
      <c r="AX140" t="b">
        <v>0</v>
      </c>
      <c r="AY140" t="b">
        <v>0</v>
      </c>
      <c r="AZ140" t="b">
        <v>0</v>
      </c>
      <c r="BA140" t="b">
        <v>0</v>
      </c>
      <c r="BB140" t="b">
        <v>0</v>
      </c>
      <c r="BC140" t="b">
        <v>0</v>
      </c>
      <c r="BD140" t="b">
        <v>0</v>
      </c>
      <c r="BE140" t="b">
        <v>0</v>
      </c>
      <c r="BF140" t="b">
        <v>0</v>
      </c>
      <c r="BG140" t="b">
        <v>0</v>
      </c>
      <c r="BH140" t="b">
        <v>0</v>
      </c>
      <c r="BI140" t="b">
        <v>0</v>
      </c>
      <c r="BJ140" t="b">
        <v>0</v>
      </c>
      <c r="BK140" t="b">
        <v>0</v>
      </c>
      <c r="BL140" t="b">
        <v>0</v>
      </c>
      <c r="BM140" t="s">
        <v>3179</v>
      </c>
      <c r="BO140" t="b">
        <v>1</v>
      </c>
    </row>
    <row r="141" spans="1:67">
      <c r="A141" s="6">
        <v>193</v>
      </c>
      <c r="B141" t="s">
        <v>540</v>
      </c>
      <c r="C141" t="s">
        <v>861</v>
      </c>
      <c r="D141" t="s">
        <v>1247</v>
      </c>
      <c r="E141" t="s">
        <v>23</v>
      </c>
      <c r="F141" t="s">
        <v>541</v>
      </c>
      <c r="G141" t="s">
        <v>16</v>
      </c>
      <c r="H141" t="s">
        <v>17</v>
      </c>
      <c r="I141" t="s">
        <v>1752</v>
      </c>
      <c r="J141" t="s">
        <v>542</v>
      </c>
      <c r="L141" t="s">
        <v>543</v>
      </c>
      <c r="N141" s="1">
        <v>14122</v>
      </c>
      <c r="P141" t="s">
        <v>2328</v>
      </c>
      <c r="Q141" t="b">
        <v>0</v>
      </c>
      <c r="R141" s="1">
        <v>39142</v>
      </c>
      <c r="S141" t="b">
        <v>0</v>
      </c>
      <c r="U141" t="b">
        <v>0</v>
      </c>
      <c r="AB141">
        <v>86</v>
      </c>
      <c r="AC141" t="b">
        <v>0</v>
      </c>
      <c r="AD141" t="b">
        <v>1</v>
      </c>
      <c r="AF141" t="s">
        <v>2525</v>
      </c>
      <c r="AI141" t="b">
        <v>0</v>
      </c>
      <c r="AJ141" t="b">
        <v>0</v>
      </c>
      <c r="AK141" t="b">
        <v>0</v>
      </c>
      <c r="AL141" t="b">
        <v>0</v>
      </c>
      <c r="AM141" t="b">
        <v>0</v>
      </c>
      <c r="AN141" t="b">
        <v>0</v>
      </c>
      <c r="AO141" t="b">
        <v>0</v>
      </c>
      <c r="AP141" t="b">
        <v>0</v>
      </c>
      <c r="AQ141" t="b">
        <v>0</v>
      </c>
      <c r="AR141" t="b">
        <v>0</v>
      </c>
      <c r="AS141" t="b">
        <v>0</v>
      </c>
      <c r="AT141" t="b">
        <v>0</v>
      </c>
      <c r="AU141" t="b">
        <v>0</v>
      </c>
      <c r="AV141" t="b">
        <v>0</v>
      </c>
      <c r="AW141" t="b">
        <v>0</v>
      </c>
      <c r="AX141" t="b">
        <v>0</v>
      </c>
      <c r="AY141" t="b">
        <v>0</v>
      </c>
      <c r="AZ141" t="b">
        <v>0</v>
      </c>
      <c r="BA141" t="b">
        <v>0</v>
      </c>
      <c r="BB141" t="b">
        <v>0</v>
      </c>
      <c r="BC141" t="b">
        <v>0</v>
      </c>
      <c r="BD141" t="b">
        <v>0</v>
      </c>
      <c r="BE141" t="b">
        <v>0</v>
      </c>
      <c r="BF141" t="b">
        <v>0</v>
      </c>
      <c r="BG141" t="b">
        <v>0</v>
      </c>
      <c r="BH141" t="b">
        <v>0</v>
      </c>
      <c r="BI141" t="b">
        <v>0</v>
      </c>
      <c r="BJ141" t="b">
        <v>0</v>
      </c>
      <c r="BK141" t="b">
        <v>0</v>
      </c>
      <c r="BL141" t="b">
        <v>0</v>
      </c>
      <c r="BM141" t="s">
        <v>3180</v>
      </c>
      <c r="BO141" t="b">
        <v>1</v>
      </c>
    </row>
    <row r="142" spans="1:67">
      <c r="A142" s="6">
        <v>194</v>
      </c>
      <c r="B142" t="s">
        <v>544</v>
      </c>
      <c r="C142" t="s">
        <v>529</v>
      </c>
      <c r="E142" t="s">
        <v>30</v>
      </c>
      <c r="F142" t="s">
        <v>1887</v>
      </c>
      <c r="G142" t="s">
        <v>286</v>
      </c>
      <c r="H142" t="s">
        <v>17</v>
      </c>
      <c r="I142" t="s">
        <v>1888</v>
      </c>
      <c r="J142" t="s">
        <v>1103</v>
      </c>
      <c r="N142" s="1">
        <v>10965</v>
      </c>
      <c r="P142" t="s">
        <v>3181</v>
      </c>
      <c r="Q142" t="b">
        <v>0</v>
      </c>
      <c r="R142" s="1">
        <v>37865</v>
      </c>
      <c r="S142" t="b">
        <v>0</v>
      </c>
      <c r="U142" t="b">
        <v>0</v>
      </c>
      <c r="Y142" s="1">
        <v>45301</v>
      </c>
      <c r="AB142">
        <v>94</v>
      </c>
      <c r="AC142" t="b">
        <v>0</v>
      </c>
      <c r="AD142" t="b">
        <v>0</v>
      </c>
      <c r="AF142" t="s">
        <v>2519</v>
      </c>
      <c r="AI142" t="b">
        <v>0</v>
      </c>
      <c r="AJ142" t="b">
        <v>0</v>
      </c>
      <c r="AK142" t="b">
        <v>0</v>
      </c>
      <c r="AL142" t="b">
        <v>0</v>
      </c>
      <c r="AM142" t="b">
        <v>0</v>
      </c>
      <c r="AN142" t="b">
        <v>0</v>
      </c>
      <c r="AO142" t="b">
        <v>0</v>
      </c>
      <c r="AP142" t="b">
        <v>0</v>
      </c>
      <c r="AQ142" t="b">
        <v>0</v>
      </c>
      <c r="AR142" t="b">
        <v>0</v>
      </c>
      <c r="AS142" t="b">
        <v>0</v>
      </c>
      <c r="AT142" t="b">
        <v>0</v>
      </c>
      <c r="AU142" t="b">
        <v>0</v>
      </c>
      <c r="AV142" t="b">
        <v>0</v>
      </c>
      <c r="AW142" t="b">
        <v>0</v>
      </c>
      <c r="AX142" t="b">
        <v>0</v>
      </c>
      <c r="AY142" t="b">
        <v>0</v>
      </c>
      <c r="AZ142" t="b">
        <v>0</v>
      </c>
      <c r="BA142" t="b">
        <v>0</v>
      </c>
      <c r="BB142" t="b">
        <v>0</v>
      </c>
      <c r="BC142" t="b">
        <v>0</v>
      </c>
      <c r="BD142" t="b">
        <v>0</v>
      </c>
      <c r="BE142" t="b">
        <v>0</v>
      </c>
      <c r="BF142" t="b">
        <v>0</v>
      </c>
      <c r="BG142" t="b">
        <v>0</v>
      </c>
      <c r="BH142" t="b">
        <v>0</v>
      </c>
      <c r="BI142" t="b">
        <v>0</v>
      </c>
      <c r="BJ142" t="b">
        <v>0</v>
      </c>
      <c r="BK142" t="b">
        <v>0</v>
      </c>
      <c r="BL142" t="b">
        <v>0</v>
      </c>
      <c r="BM142" t="s">
        <v>3182</v>
      </c>
      <c r="BO142" t="b">
        <v>1</v>
      </c>
    </row>
    <row r="143" spans="1:67">
      <c r="A143" s="6">
        <v>1053</v>
      </c>
      <c r="B143" t="s">
        <v>1663</v>
      </c>
      <c r="C143" t="s">
        <v>1615</v>
      </c>
      <c r="D143" t="s">
        <v>1498</v>
      </c>
      <c r="E143" t="s">
        <v>1889</v>
      </c>
      <c r="F143" t="s">
        <v>1890</v>
      </c>
      <c r="G143" t="s">
        <v>130</v>
      </c>
      <c r="H143" t="s">
        <v>17</v>
      </c>
      <c r="I143" t="s">
        <v>1783</v>
      </c>
      <c r="J143" t="s">
        <v>1698</v>
      </c>
      <c r="K143" t="s">
        <v>1698</v>
      </c>
      <c r="L143" t="s">
        <v>2062</v>
      </c>
      <c r="M143" t="s">
        <v>1891</v>
      </c>
      <c r="N143" s="1">
        <v>22612</v>
      </c>
      <c r="O143" t="s">
        <v>1892</v>
      </c>
      <c r="Q143" t="b">
        <v>0</v>
      </c>
      <c r="R143" s="1">
        <v>44544</v>
      </c>
      <c r="S143" t="b">
        <v>0</v>
      </c>
      <c r="U143" t="b">
        <v>0</v>
      </c>
      <c r="W143" t="s">
        <v>2565</v>
      </c>
      <c r="Y143" s="1">
        <v>44789</v>
      </c>
      <c r="AB143">
        <v>63</v>
      </c>
      <c r="AC143" t="b">
        <v>0</v>
      </c>
      <c r="AD143" t="b">
        <v>1</v>
      </c>
      <c r="AI143" t="b">
        <v>0</v>
      </c>
      <c r="AJ143" t="b">
        <v>0</v>
      </c>
      <c r="AK143" t="b">
        <v>0</v>
      </c>
      <c r="AL143" t="b">
        <v>0</v>
      </c>
      <c r="AM143" t="b">
        <v>0</v>
      </c>
      <c r="AN143" t="b">
        <v>0</v>
      </c>
      <c r="AO143" t="b">
        <v>0</v>
      </c>
      <c r="AP143" t="b">
        <v>0</v>
      </c>
      <c r="AQ143" t="b">
        <v>0</v>
      </c>
      <c r="AR143" t="b">
        <v>1</v>
      </c>
      <c r="AS143" t="b">
        <v>0</v>
      </c>
      <c r="AT143" t="b">
        <v>0</v>
      </c>
      <c r="AU143" t="b">
        <v>0</v>
      </c>
      <c r="AV143" t="b">
        <v>0</v>
      </c>
      <c r="AW143" t="b">
        <v>0</v>
      </c>
      <c r="AX143" t="b">
        <v>0</v>
      </c>
      <c r="AY143" t="b">
        <v>0</v>
      </c>
      <c r="AZ143" t="b">
        <v>0</v>
      </c>
      <c r="BA143" t="b">
        <v>0</v>
      </c>
      <c r="BB143" t="b">
        <v>0</v>
      </c>
      <c r="BC143" t="b">
        <v>0</v>
      </c>
      <c r="BD143" t="b">
        <v>0</v>
      </c>
      <c r="BE143" t="b">
        <v>0</v>
      </c>
      <c r="BF143" t="b">
        <v>0</v>
      </c>
      <c r="BG143" t="b">
        <v>0</v>
      </c>
      <c r="BH143" t="b">
        <v>0</v>
      </c>
      <c r="BI143" t="b">
        <v>0</v>
      </c>
      <c r="BJ143" t="b">
        <v>0</v>
      </c>
      <c r="BK143" t="b">
        <v>0</v>
      </c>
      <c r="BL143" t="b">
        <v>0</v>
      </c>
      <c r="BM143" t="s">
        <v>3183</v>
      </c>
      <c r="BO143" t="b">
        <v>1</v>
      </c>
    </row>
    <row r="144" spans="1:67">
      <c r="A144" s="6">
        <v>196</v>
      </c>
      <c r="B144" t="s">
        <v>546</v>
      </c>
      <c r="C144" t="s">
        <v>45</v>
      </c>
      <c r="D144" t="s">
        <v>1117</v>
      </c>
      <c r="E144" t="s">
        <v>23</v>
      </c>
      <c r="F144" t="s">
        <v>548</v>
      </c>
      <c r="G144" t="s">
        <v>25</v>
      </c>
      <c r="H144" t="s">
        <v>17</v>
      </c>
      <c r="I144" t="s">
        <v>1755</v>
      </c>
      <c r="J144" t="s">
        <v>549</v>
      </c>
      <c r="L144" t="s">
        <v>550</v>
      </c>
      <c r="N144" s="1">
        <v>11892</v>
      </c>
      <c r="Q144" t="b">
        <v>0</v>
      </c>
      <c r="R144" s="1">
        <v>37895</v>
      </c>
      <c r="S144" t="b">
        <v>0</v>
      </c>
      <c r="U144" t="b">
        <v>0</v>
      </c>
      <c r="AB144">
        <v>92</v>
      </c>
      <c r="AC144" t="b">
        <v>0</v>
      </c>
      <c r="AD144" t="b">
        <v>1</v>
      </c>
      <c r="AI144" t="b">
        <v>0</v>
      </c>
      <c r="AJ144" t="b">
        <v>0</v>
      </c>
      <c r="AK144" t="b">
        <v>0</v>
      </c>
      <c r="AL144" t="b">
        <v>0</v>
      </c>
      <c r="AM144" t="b">
        <v>0</v>
      </c>
      <c r="AN144" t="b">
        <v>0</v>
      </c>
      <c r="AO144" t="b">
        <v>0</v>
      </c>
      <c r="AP144" t="b">
        <v>0</v>
      </c>
      <c r="AQ144" t="b">
        <v>0</v>
      </c>
      <c r="AR144" t="b">
        <v>0</v>
      </c>
      <c r="AS144" t="b">
        <v>0</v>
      </c>
      <c r="AT144" t="b">
        <v>0</v>
      </c>
      <c r="AU144" t="b">
        <v>0</v>
      </c>
      <c r="AV144" t="b">
        <v>0</v>
      </c>
      <c r="AW144" t="b">
        <v>0</v>
      </c>
      <c r="AX144" t="b">
        <v>0</v>
      </c>
      <c r="AY144" t="b">
        <v>0</v>
      </c>
      <c r="AZ144" t="b">
        <v>0</v>
      </c>
      <c r="BA144" t="b">
        <v>0</v>
      </c>
      <c r="BB144" t="b">
        <v>0</v>
      </c>
      <c r="BC144" t="b">
        <v>0</v>
      </c>
      <c r="BD144" t="b">
        <v>0</v>
      </c>
      <c r="BE144" t="b">
        <v>0</v>
      </c>
      <c r="BF144" t="b">
        <v>0</v>
      </c>
      <c r="BG144" t="b">
        <v>0</v>
      </c>
      <c r="BH144" t="b">
        <v>0</v>
      </c>
      <c r="BI144" t="b">
        <v>0</v>
      </c>
      <c r="BJ144" t="b">
        <v>0</v>
      </c>
      <c r="BK144" t="b">
        <v>0</v>
      </c>
      <c r="BL144" t="b">
        <v>0</v>
      </c>
      <c r="BM144" t="s">
        <v>3184</v>
      </c>
      <c r="BO144" t="b">
        <v>1</v>
      </c>
    </row>
    <row r="145" spans="1:67">
      <c r="A145" s="6">
        <v>937</v>
      </c>
      <c r="B145" t="s">
        <v>551</v>
      </c>
      <c r="C145" t="s">
        <v>2040</v>
      </c>
      <c r="D145" t="s">
        <v>1112</v>
      </c>
      <c r="E145" t="s">
        <v>30</v>
      </c>
      <c r="F145" t="s">
        <v>552</v>
      </c>
      <c r="G145" t="s">
        <v>25</v>
      </c>
      <c r="H145" t="s">
        <v>17</v>
      </c>
      <c r="I145" t="s">
        <v>1755</v>
      </c>
      <c r="K145" t="s">
        <v>553</v>
      </c>
      <c r="L145" t="s">
        <v>554</v>
      </c>
      <c r="N145" s="1">
        <v>14923</v>
      </c>
      <c r="Q145" t="b">
        <v>0</v>
      </c>
      <c r="R145" s="1">
        <v>43445</v>
      </c>
      <c r="S145" t="b">
        <v>0</v>
      </c>
      <c r="U145" t="b">
        <v>0</v>
      </c>
      <c r="AB145">
        <v>84</v>
      </c>
      <c r="AC145" t="b">
        <v>0</v>
      </c>
      <c r="AD145" t="b">
        <v>1</v>
      </c>
      <c r="AF145" t="s">
        <v>2576</v>
      </c>
      <c r="AI145" t="b">
        <v>0</v>
      </c>
      <c r="AJ145" t="b">
        <v>0</v>
      </c>
      <c r="AK145" t="b">
        <v>0</v>
      </c>
      <c r="AL145" t="b">
        <v>0</v>
      </c>
      <c r="AM145" t="b">
        <v>0</v>
      </c>
      <c r="AN145" t="b">
        <v>0</v>
      </c>
      <c r="AO145" t="b">
        <v>0</v>
      </c>
      <c r="AP145" t="b">
        <v>0</v>
      </c>
      <c r="AQ145" t="b">
        <v>0</v>
      </c>
      <c r="AR145" t="b">
        <v>0</v>
      </c>
      <c r="AS145" t="b">
        <v>0</v>
      </c>
      <c r="AT145" t="b">
        <v>0</v>
      </c>
      <c r="AU145" t="b">
        <v>0</v>
      </c>
      <c r="AV145" t="b">
        <v>0</v>
      </c>
      <c r="AW145" t="b">
        <v>0</v>
      </c>
      <c r="AX145" t="b">
        <v>0</v>
      </c>
      <c r="AY145" t="b">
        <v>0</v>
      </c>
      <c r="AZ145" t="b">
        <v>0</v>
      </c>
      <c r="BA145" t="b">
        <v>0</v>
      </c>
      <c r="BB145" t="b">
        <v>0</v>
      </c>
      <c r="BC145" t="b">
        <v>0</v>
      </c>
      <c r="BD145" t="b">
        <v>0</v>
      </c>
      <c r="BE145" t="b">
        <v>0</v>
      </c>
      <c r="BF145" t="b">
        <v>0</v>
      </c>
      <c r="BG145" t="b">
        <v>0</v>
      </c>
      <c r="BH145" t="b">
        <v>0</v>
      </c>
      <c r="BI145" t="b">
        <v>0</v>
      </c>
      <c r="BJ145" t="b">
        <v>0</v>
      </c>
      <c r="BK145" t="b">
        <v>0</v>
      </c>
      <c r="BL145" t="b">
        <v>0</v>
      </c>
      <c r="BM145" t="s">
        <v>3185</v>
      </c>
      <c r="BO145" t="b">
        <v>1</v>
      </c>
    </row>
    <row r="146" spans="1:67">
      <c r="A146" s="6">
        <v>1100</v>
      </c>
      <c r="B146" t="s">
        <v>2252</v>
      </c>
      <c r="C146" t="s">
        <v>2253</v>
      </c>
      <c r="D146" t="s">
        <v>2277</v>
      </c>
      <c r="E146" t="s">
        <v>124</v>
      </c>
      <c r="F146" t="s">
        <v>2278</v>
      </c>
      <c r="G146" t="s">
        <v>83</v>
      </c>
      <c r="H146" t="s">
        <v>17</v>
      </c>
      <c r="I146" t="s">
        <v>1772</v>
      </c>
      <c r="J146" t="s">
        <v>2279</v>
      </c>
      <c r="K146" t="s">
        <v>2279</v>
      </c>
      <c r="L146" t="s">
        <v>2280</v>
      </c>
      <c r="M146" t="s">
        <v>2281</v>
      </c>
      <c r="N146" s="1">
        <v>23873</v>
      </c>
      <c r="O146" t="s">
        <v>2282</v>
      </c>
      <c r="Q146" t="b">
        <v>0</v>
      </c>
      <c r="R146" s="1">
        <v>45070</v>
      </c>
      <c r="S146" t="b">
        <v>0</v>
      </c>
      <c r="T146" s="1">
        <v>45305</v>
      </c>
      <c r="U146" t="b">
        <v>0</v>
      </c>
      <c r="Y146" s="1">
        <v>45305</v>
      </c>
      <c r="AB146">
        <v>59</v>
      </c>
      <c r="AC146" t="b">
        <v>0</v>
      </c>
      <c r="AD146" t="b">
        <v>1</v>
      </c>
      <c r="AE146" t="s">
        <v>1828</v>
      </c>
      <c r="AI146" t="b">
        <v>0</v>
      </c>
      <c r="AJ146" t="b">
        <v>0</v>
      </c>
      <c r="AK146" t="b">
        <v>0</v>
      </c>
      <c r="AL146" t="b">
        <v>0</v>
      </c>
      <c r="AM146" t="b">
        <v>0</v>
      </c>
      <c r="AN146" t="b">
        <v>0</v>
      </c>
      <c r="AO146" t="b">
        <v>0</v>
      </c>
      <c r="AP146" t="b">
        <v>0</v>
      </c>
      <c r="AQ146" t="b">
        <v>0</v>
      </c>
      <c r="AR146" t="b">
        <v>0</v>
      </c>
      <c r="AS146" t="b">
        <v>0</v>
      </c>
      <c r="AT146" t="b">
        <v>0</v>
      </c>
      <c r="AU146" t="b">
        <v>0</v>
      </c>
      <c r="AV146" t="b">
        <v>0</v>
      </c>
      <c r="AW146" t="b">
        <v>0</v>
      </c>
      <c r="AX146" t="b">
        <v>0</v>
      </c>
      <c r="AY146" t="b">
        <v>0</v>
      </c>
      <c r="AZ146" t="b">
        <v>0</v>
      </c>
      <c r="BA146" t="b">
        <v>0</v>
      </c>
      <c r="BB146" t="b">
        <v>0</v>
      </c>
      <c r="BC146" t="b">
        <v>0</v>
      </c>
      <c r="BD146" t="b">
        <v>0</v>
      </c>
      <c r="BE146" t="b">
        <v>0</v>
      </c>
      <c r="BF146" t="b">
        <v>0</v>
      </c>
      <c r="BG146" t="b">
        <v>0</v>
      </c>
      <c r="BH146" t="b">
        <v>0</v>
      </c>
      <c r="BI146" t="b">
        <v>0</v>
      </c>
      <c r="BJ146" t="b">
        <v>0</v>
      </c>
      <c r="BK146" t="b">
        <v>0</v>
      </c>
      <c r="BL146" t="b">
        <v>0</v>
      </c>
      <c r="BO146" t="b">
        <v>1</v>
      </c>
    </row>
    <row r="147" spans="1:67">
      <c r="A147" s="6">
        <v>741</v>
      </c>
      <c r="B147" t="s">
        <v>555</v>
      </c>
      <c r="C147" t="s">
        <v>313</v>
      </c>
      <c r="D147" t="s">
        <v>1415</v>
      </c>
      <c r="E147" t="s">
        <v>36</v>
      </c>
      <c r="F147" t="s">
        <v>556</v>
      </c>
      <c r="G147" t="s">
        <v>1878</v>
      </c>
      <c r="H147" t="s">
        <v>17</v>
      </c>
      <c r="I147" t="s">
        <v>1854</v>
      </c>
      <c r="J147" t="s">
        <v>557</v>
      </c>
      <c r="K147" t="s">
        <v>558</v>
      </c>
      <c r="L147" t="s">
        <v>559</v>
      </c>
      <c r="N147" s="1">
        <v>16180</v>
      </c>
      <c r="O147" t="s">
        <v>1148</v>
      </c>
      <c r="Q147" t="b">
        <v>0</v>
      </c>
      <c r="R147" s="1">
        <v>42262</v>
      </c>
      <c r="S147" t="b">
        <v>0</v>
      </c>
      <c r="U147" t="b">
        <v>0</v>
      </c>
      <c r="AB147">
        <v>80</v>
      </c>
      <c r="AC147" t="b">
        <v>0</v>
      </c>
      <c r="AD147" t="b">
        <v>1</v>
      </c>
      <c r="AF147" t="s">
        <v>2517</v>
      </c>
      <c r="AI147" t="b">
        <v>0</v>
      </c>
      <c r="AJ147" t="b">
        <v>0</v>
      </c>
      <c r="AK147" t="b">
        <v>0</v>
      </c>
      <c r="AL147" t="b">
        <v>0</v>
      </c>
      <c r="AM147" t="b">
        <v>0</v>
      </c>
      <c r="AN147" t="b">
        <v>0</v>
      </c>
      <c r="AO147" t="b">
        <v>0</v>
      </c>
      <c r="AP147" t="b">
        <v>0</v>
      </c>
      <c r="AQ147" t="b">
        <v>1</v>
      </c>
      <c r="AR147" t="b">
        <v>0</v>
      </c>
      <c r="AS147" t="b">
        <v>0</v>
      </c>
      <c r="AT147" t="b">
        <v>0</v>
      </c>
      <c r="AU147" t="b">
        <v>0</v>
      </c>
      <c r="AV147" t="b">
        <v>0</v>
      </c>
      <c r="AW147" t="b">
        <v>0</v>
      </c>
      <c r="AX147" t="b">
        <v>0</v>
      </c>
      <c r="AY147" t="b">
        <v>0</v>
      </c>
      <c r="AZ147" t="b">
        <v>0</v>
      </c>
      <c r="BA147" t="b">
        <v>0</v>
      </c>
      <c r="BB147" t="b">
        <v>0</v>
      </c>
      <c r="BC147" t="b">
        <v>0</v>
      </c>
      <c r="BD147" t="b">
        <v>0</v>
      </c>
      <c r="BE147" t="b">
        <v>0</v>
      </c>
      <c r="BF147" t="b">
        <v>0</v>
      </c>
      <c r="BG147" t="b">
        <v>0</v>
      </c>
      <c r="BH147" t="b">
        <v>0</v>
      </c>
      <c r="BI147" t="b">
        <v>0</v>
      </c>
      <c r="BJ147" t="b">
        <v>0</v>
      </c>
      <c r="BK147" t="b">
        <v>0</v>
      </c>
      <c r="BL147" t="b">
        <v>0</v>
      </c>
      <c r="BM147" t="s">
        <v>3186</v>
      </c>
      <c r="BO147" t="b">
        <v>1</v>
      </c>
    </row>
    <row r="148" spans="1:67">
      <c r="A148" s="6">
        <v>819</v>
      </c>
      <c r="B148" t="s">
        <v>560</v>
      </c>
      <c r="C148" t="s">
        <v>561</v>
      </c>
      <c r="D148" t="s">
        <v>1617</v>
      </c>
      <c r="E148" t="s">
        <v>59</v>
      </c>
      <c r="F148" t="s">
        <v>562</v>
      </c>
      <c r="G148" t="s">
        <v>25</v>
      </c>
      <c r="H148" t="s">
        <v>17</v>
      </c>
      <c r="I148" t="s">
        <v>1755</v>
      </c>
      <c r="J148" t="s">
        <v>1699</v>
      </c>
      <c r="K148" t="s">
        <v>563</v>
      </c>
      <c r="L148" t="s">
        <v>564</v>
      </c>
      <c r="N148" s="1">
        <v>31535</v>
      </c>
      <c r="O148" t="s">
        <v>1618</v>
      </c>
      <c r="P148" t="s">
        <v>1893</v>
      </c>
      <c r="Q148" t="b">
        <v>0</v>
      </c>
      <c r="R148" s="1">
        <v>40909</v>
      </c>
      <c r="S148" t="b">
        <v>0</v>
      </c>
      <c r="U148" t="b">
        <v>0</v>
      </c>
      <c r="Y148" s="1">
        <v>44277</v>
      </c>
      <c r="AA148" t="s">
        <v>2560</v>
      </c>
      <c r="AB148">
        <v>38</v>
      </c>
      <c r="AC148" t="b">
        <v>0</v>
      </c>
      <c r="AD148" t="b">
        <v>1</v>
      </c>
      <c r="AI148" t="b">
        <v>0</v>
      </c>
      <c r="AJ148" t="b">
        <v>0</v>
      </c>
      <c r="AK148" t="b">
        <v>0</v>
      </c>
      <c r="AL148" t="b">
        <v>0</v>
      </c>
      <c r="AM148" t="b">
        <v>0</v>
      </c>
      <c r="AN148" t="b">
        <v>0</v>
      </c>
      <c r="AO148" t="b">
        <v>0</v>
      </c>
      <c r="AP148" t="b">
        <v>0</v>
      </c>
      <c r="AQ148" t="b">
        <v>0</v>
      </c>
      <c r="AR148" t="b">
        <v>0</v>
      </c>
      <c r="AS148" t="b">
        <v>0</v>
      </c>
      <c r="AT148" t="b">
        <v>0</v>
      </c>
      <c r="AU148" t="b">
        <v>0</v>
      </c>
      <c r="AV148" t="b">
        <v>0</v>
      </c>
      <c r="AW148" t="b">
        <v>0</v>
      </c>
      <c r="AX148" t="b">
        <v>0</v>
      </c>
      <c r="AY148" t="b">
        <v>0</v>
      </c>
      <c r="AZ148" t="b">
        <v>0</v>
      </c>
      <c r="BA148" t="b">
        <v>0</v>
      </c>
      <c r="BB148" t="b">
        <v>0</v>
      </c>
      <c r="BC148" t="b">
        <v>0</v>
      </c>
      <c r="BD148" t="b">
        <v>0</v>
      </c>
      <c r="BE148" t="b">
        <v>0</v>
      </c>
      <c r="BF148" t="b">
        <v>0</v>
      </c>
      <c r="BG148" t="b">
        <v>0</v>
      </c>
      <c r="BH148" t="b">
        <v>0</v>
      </c>
      <c r="BI148" t="b">
        <v>0</v>
      </c>
      <c r="BJ148" t="b">
        <v>0</v>
      </c>
      <c r="BK148" t="b">
        <v>0</v>
      </c>
      <c r="BL148" t="b">
        <v>0</v>
      </c>
      <c r="BM148" t="s">
        <v>3187</v>
      </c>
      <c r="BO148" t="b">
        <v>1</v>
      </c>
    </row>
    <row r="149" spans="1:67">
      <c r="A149" s="6">
        <v>791</v>
      </c>
      <c r="B149" t="s">
        <v>565</v>
      </c>
      <c r="C149" t="s">
        <v>58</v>
      </c>
      <c r="D149" t="s">
        <v>1567</v>
      </c>
      <c r="E149" t="s">
        <v>36</v>
      </c>
      <c r="F149" t="s">
        <v>566</v>
      </c>
      <c r="G149" t="s">
        <v>16</v>
      </c>
      <c r="H149" t="s">
        <v>17</v>
      </c>
      <c r="I149" t="s">
        <v>1752</v>
      </c>
      <c r="J149" t="s">
        <v>567</v>
      </c>
      <c r="K149" t="s">
        <v>568</v>
      </c>
      <c r="L149" t="s">
        <v>569</v>
      </c>
      <c r="N149" s="1">
        <v>18820</v>
      </c>
      <c r="Q149" t="b">
        <v>0</v>
      </c>
      <c r="R149" s="1">
        <v>42500</v>
      </c>
      <c r="S149" t="b">
        <v>0</v>
      </c>
      <c r="U149" t="b">
        <v>0</v>
      </c>
      <c r="AB149">
        <v>73</v>
      </c>
      <c r="AC149" t="b">
        <v>0</v>
      </c>
      <c r="AD149" t="b">
        <v>1</v>
      </c>
      <c r="AF149" t="s">
        <v>2571</v>
      </c>
      <c r="AI149" t="b">
        <v>0</v>
      </c>
      <c r="AJ149" t="b">
        <v>0</v>
      </c>
      <c r="AK149" t="b">
        <v>0</v>
      </c>
      <c r="AL149" t="b">
        <v>0</v>
      </c>
      <c r="AM149" t="b">
        <v>0</v>
      </c>
      <c r="AN149" t="b">
        <v>0</v>
      </c>
      <c r="AO149" t="b">
        <v>0</v>
      </c>
      <c r="AP149" t="b">
        <v>0</v>
      </c>
      <c r="AQ149" t="b">
        <v>0</v>
      </c>
      <c r="AR149" t="b">
        <v>0</v>
      </c>
      <c r="AS149" t="b">
        <v>0</v>
      </c>
      <c r="AT149" t="b">
        <v>0</v>
      </c>
      <c r="AU149" t="b">
        <v>0</v>
      </c>
      <c r="AV149" t="b">
        <v>0</v>
      </c>
      <c r="AW149" t="b">
        <v>0</v>
      </c>
      <c r="AX149" t="b">
        <v>0</v>
      </c>
      <c r="AY149" t="b">
        <v>0</v>
      </c>
      <c r="AZ149" t="b">
        <v>0</v>
      </c>
      <c r="BA149" t="b">
        <v>0</v>
      </c>
      <c r="BB149" t="b">
        <v>0</v>
      </c>
      <c r="BC149" t="b">
        <v>0</v>
      </c>
      <c r="BD149" t="b">
        <v>0</v>
      </c>
      <c r="BE149" t="b">
        <v>0</v>
      </c>
      <c r="BF149" t="b">
        <v>0</v>
      </c>
      <c r="BG149" t="b">
        <v>0</v>
      </c>
      <c r="BH149" t="b">
        <v>0</v>
      </c>
      <c r="BI149" t="b">
        <v>0</v>
      </c>
      <c r="BJ149" t="b">
        <v>0</v>
      </c>
      <c r="BK149" t="b">
        <v>0</v>
      </c>
      <c r="BL149" t="b">
        <v>0</v>
      </c>
      <c r="BM149" t="s">
        <v>3188</v>
      </c>
      <c r="BO149" t="b">
        <v>1</v>
      </c>
    </row>
    <row r="150" spans="1:67">
      <c r="A150" s="6">
        <v>198</v>
      </c>
      <c r="B150" t="s">
        <v>570</v>
      </c>
      <c r="C150" t="s">
        <v>571</v>
      </c>
      <c r="D150" t="s">
        <v>1230</v>
      </c>
      <c r="E150" t="s">
        <v>572</v>
      </c>
      <c r="F150" t="s">
        <v>573</v>
      </c>
      <c r="G150" t="s">
        <v>25</v>
      </c>
      <c r="H150" t="s">
        <v>17</v>
      </c>
      <c r="I150" t="s">
        <v>1755</v>
      </c>
      <c r="J150" t="s">
        <v>574</v>
      </c>
      <c r="L150" t="s">
        <v>575</v>
      </c>
      <c r="N150" s="1">
        <v>13938</v>
      </c>
      <c r="Q150" t="b">
        <v>0</v>
      </c>
      <c r="R150" s="1">
        <v>37653</v>
      </c>
      <c r="S150" t="b">
        <v>0</v>
      </c>
      <c r="U150" t="b">
        <v>0</v>
      </c>
      <c r="AB150">
        <v>86</v>
      </c>
      <c r="AC150" t="b">
        <v>0</v>
      </c>
      <c r="AD150" t="b">
        <v>1</v>
      </c>
      <c r="AI150" t="b">
        <v>0</v>
      </c>
      <c r="AJ150" t="b">
        <v>0</v>
      </c>
      <c r="AK150" t="b">
        <v>0</v>
      </c>
      <c r="AL150" t="b">
        <v>0</v>
      </c>
      <c r="AM150" t="b">
        <v>0</v>
      </c>
      <c r="AN150" t="b">
        <v>0</v>
      </c>
      <c r="AO150" t="b">
        <v>0</v>
      </c>
      <c r="AP150" t="b">
        <v>0</v>
      </c>
      <c r="AQ150" t="b">
        <v>0</v>
      </c>
      <c r="AR150" t="b">
        <v>0</v>
      </c>
      <c r="AS150" t="b">
        <v>0</v>
      </c>
      <c r="AT150" t="b">
        <v>0</v>
      </c>
      <c r="AU150" t="b">
        <v>0</v>
      </c>
      <c r="AV150" t="b">
        <v>0</v>
      </c>
      <c r="AW150" t="b">
        <v>0</v>
      </c>
      <c r="AX150" t="b">
        <v>0</v>
      </c>
      <c r="AY150" t="b">
        <v>0</v>
      </c>
      <c r="AZ150" t="b">
        <v>0</v>
      </c>
      <c r="BA150" t="b">
        <v>0</v>
      </c>
      <c r="BB150" t="b">
        <v>0</v>
      </c>
      <c r="BC150" t="b">
        <v>0</v>
      </c>
      <c r="BD150" t="b">
        <v>0</v>
      </c>
      <c r="BE150" t="b">
        <v>0</v>
      </c>
      <c r="BF150" t="b">
        <v>1</v>
      </c>
      <c r="BG150" t="b">
        <v>0</v>
      </c>
      <c r="BH150" t="b">
        <v>0</v>
      </c>
      <c r="BI150" t="b">
        <v>0</v>
      </c>
      <c r="BJ150" t="b">
        <v>0</v>
      </c>
      <c r="BK150" t="b">
        <v>0</v>
      </c>
      <c r="BL150" t="b">
        <v>0</v>
      </c>
      <c r="BM150" t="s">
        <v>3026</v>
      </c>
      <c r="BO150" t="b">
        <v>1</v>
      </c>
    </row>
    <row r="151" spans="1:67">
      <c r="A151" s="6">
        <v>951</v>
      </c>
      <c r="B151" t="s">
        <v>581</v>
      </c>
      <c r="C151" t="s">
        <v>179</v>
      </c>
      <c r="D151" t="s">
        <v>1556</v>
      </c>
      <c r="E151" t="s">
        <v>582</v>
      </c>
      <c r="F151" t="s">
        <v>1894</v>
      </c>
      <c r="G151" t="s">
        <v>583</v>
      </c>
      <c r="H151" t="s">
        <v>17</v>
      </c>
      <c r="I151" t="s">
        <v>1895</v>
      </c>
      <c r="J151" t="s">
        <v>584</v>
      </c>
      <c r="K151" t="s">
        <v>584</v>
      </c>
      <c r="L151" t="s">
        <v>2283</v>
      </c>
      <c r="N151" s="1">
        <v>18328</v>
      </c>
      <c r="O151" t="s">
        <v>1387</v>
      </c>
      <c r="Q151" t="b">
        <v>0</v>
      </c>
      <c r="R151" s="1">
        <v>43536</v>
      </c>
      <c r="S151" t="b">
        <v>0</v>
      </c>
      <c r="U151" t="b">
        <v>0</v>
      </c>
      <c r="W151" t="s">
        <v>2583</v>
      </c>
      <c r="Y151" s="1">
        <v>45119</v>
      </c>
      <c r="AB151">
        <v>74</v>
      </c>
      <c r="AC151" t="b">
        <v>0</v>
      </c>
      <c r="AD151" t="b">
        <v>1</v>
      </c>
      <c r="AF151" t="s">
        <v>2576</v>
      </c>
      <c r="AI151" t="b">
        <v>0</v>
      </c>
      <c r="AJ151" t="b">
        <v>0</v>
      </c>
      <c r="AK151" t="b">
        <v>0</v>
      </c>
      <c r="AL151" t="b">
        <v>0</v>
      </c>
      <c r="AM151" t="b">
        <v>0</v>
      </c>
      <c r="AN151" t="b">
        <v>1</v>
      </c>
      <c r="AO151" t="b">
        <v>1</v>
      </c>
      <c r="AP151" t="b">
        <v>0</v>
      </c>
      <c r="AQ151" t="b">
        <v>0</v>
      </c>
      <c r="AR151" t="b">
        <v>0</v>
      </c>
      <c r="AS151" t="b">
        <v>1</v>
      </c>
      <c r="AT151" t="b">
        <v>0</v>
      </c>
      <c r="AU151" t="b">
        <v>0</v>
      </c>
      <c r="AV151" t="b">
        <v>0</v>
      </c>
      <c r="AW151" t="b">
        <v>0</v>
      </c>
      <c r="AX151" t="b">
        <v>1</v>
      </c>
      <c r="AY151" t="b">
        <v>0</v>
      </c>
      <c r="AZ151" t="b">
        <v>0</v>
      </c>
      <c r="BA151" t="b">
        <v>0</v>
      </c>
      <c r="BB151" t="b">
        <v>0</v>
      </c>
      <c r="BC151" t="b">
        <v>0</v>
      </c>
      <c r="BD151" t="b">
        <v>0</v>
      </c>
      <c r="BE151" t="b">
        <v>0</v>
      </c>
      <c r="BF151" t="b">
        <v>0</v>
      </c>
      <c r="BG151" t="b">
        <v>0</v>
      </c>
      <c r="BH151" t="b">
        <v>0</v>
      </c>
      <c r="BI151" t="b">
        <v>0</v>
      </c>
      <c r="BJ151" t="b">
        <v>0</v>
      </c>
      <c r="BK151" t="b">
        <v>0</v>
      </c>
      <c r="BL151" t="b">
        <v>0</v>
      </c>
      <c r="BM151" t="s">
        <v>3189</v>
      </c>
      <c r="BO151" t="b">
        <v>1</v>
      </c>
    </row>
    <row r="152" spans="1:67">
      <c r="A152" s="6">
        <v>1107</v>
      </c>
      <c r="B152" t="s">
        <v>585</v>
      </c>
      <c r="C152" t="s">
        <v>98</v>
      </c>
      <c r="D152" t="s">
        <v>1299</v>
      </c>
      <c r="E152" t="s">
        <v>2299</v>
      </c>
      <c r="F152" t="s">
        <v>2298</v>
      </c>
      <c r="G152" t="s">
        <v>96</v>
      </c>
      <c r="H152" t="s">
        <v>17</v>
      </c>
      <c r="I152" t="s">
        <v>1822</v>
      </c>
      <c r="J152" t="s">
        <v>2327</v>
      </c>
      <c r="K152" t="s">
        <v>2297</v>
      </c>
      <c r="L152" t="s">
        <v>2326</v>
      </c>
      <c r="N152" s="1">
        <v>15169</v>
      </c>
      <c r="O152" t="s">
        <v>2160</v>
      </c>
      <c r="Q152" t="b">
        <v>0</v>
      </c>
      <c r="R152" s="1">
        <v>45168</v>
      </c>
      <c r="S152" t="b">
        <v>0</v>
      </c>
      <c r="U152" t="b">
        <v>0</v>
      </c>
      <c r="Y152" s="1">
        <v>45168.292453703703</v>
      </c>
      <c r="AB152">
        <v>83</v>
      </c>
      <c r="AC152" t="b">
        <v>0</v>
      </c>
      <c r="AD152" t="b">
        <v>0</v>
      </c>
      <c r="AF152" t="s">
        <v>2584</v>
      </c>
      <c r="AI152" t="b">
        <v>0</v>
      </c>
      <c r="AJ152" t="b">
        <v>0</v>
      </c>
      <c r="AK152" t="b">
        <v>0</v>
      </c>
      <c r="AL152" t="b">
        <v>0</v>
      </c>
      <c r="AM152" t="b">
        <v>0</v>
      </c>
      <c r="AN152" t="b">
        <v>0</v>
      </c>
      <c r="AO152" t="b">
        <v>1</v>
      </c>
      <c r="AP152" t="b">
        <v>0</v>
      </c>
      <c r="AQ152" t="b">
        <v>0</v>
      </c>
      <c r="AR152" t="b">
        <v>0</v>
      </c>
      <c r="AS152" t="b">
        <v>0</v>
      </c>
      <c r="AT152" t="b">
        <v>0</v>
      </c>
      <c r="AU152" t="b">
        <v>0</v>
      </c>
      <c r="AV152" t="b">
        <v>1</v>
      </c>
      <c r="AW152" t="b">
        <v>0</v>
      </c>
      <c r="AX152" t="b">
        <v>0</v>
      </c>
      <c r="AY152" t="b">
        <v>0</v>
      </c>
      <c r="AZ152" t="b">
        <v>0</v>
      </c>
      <c r="BA152" t="b">
        <v>0</v>
      </c>
      <c r="BB152" t="b">
        <v>0</v>
      </c>
      <c r="BC152" t="b">
        <v>0</v>
      </c>
      <c r="BD152" t="b">
        <v>0</v>
      </c>
      <c r="BE152" t="b">
        <v>1</v>
      </c>
      <c r="BF152" t="b">
        <v>0</v>
      </c>
      <c r="BG152" t="b">
        <v>0</v>
      </c>
      <c r="BH152" t="b">
        <v>0</v>
      </c>
      <c r="BI152" t="b">
        <v>0</v>
      </c>
      <c r="BJ152" t="b">
        <v>0</v>
      </c>
      <c r="BK152" t="b">
        <v>0</v>
      </c>
      <c r="BL152" t="b">
        <v>0</v>
      </c>
      <c r="BM152" t="s">
        <v>3190</v>
      </c>
      <c r="BO152" t="b">
        <v>1</v>
      </c>
    </row>
    <row r="153" spans="1:67">
      <c r="A153" s="6">
        <v>3</v>
      </c>
      <c r="B153" t="s">
        <v>586</v>
      </c>
      <c r="C153" t="s">
        <v>577</v>
      </c>
      <c r="D153" t="s">
        <v>1222</v>
      </c>
      <c r="E153" t="s">
        <v>587</v>
      </c>
      <c r="F153" t="s">
        <v>588</v>
      </c>
      <c r="G153" t="s">
        <v>32</v>
      </c>
      <c r="H153" t="s">
        <v>17</v>
      </c>
      <c r="I153" t="s">
        <v>1756</v>
      </c>
      <c r="J153" t="s">
        <v>589</v>
      </c>
      <c r="L153" t="s">
        <v>590</v>
      </c>
      <c r="M153" t="s">
        <v>1223</v>
      </c>
      <c r="N153" s="1">
        <v>13797</v>
      </c>
      <c r="P153" t="s">
        <v>2303</v>
      </c>
      <c r="Q153" t="b">
        <v>0</v>
      </c>
      <c r="R153" s="1">
        <v>39692</v>
      </c>
      <c r="S153" t="b">
        <v>0</v>
      </c>
      <c r="U153" t="b">
        <v>0</v>
      </c>
      <c r="AB153">
        <v>87</v>
      </c>
      <c r="AC153" t="b">
        <v>0</v>
      </c>
      <c r="AD153" t="b">
        <v>1</v>
      </c>
      <c r="AI153" t="b">
        <v>0</v>
      </c>
      <c r="AJ153" t="b">
        <v>0</v>
      </c>
      <c r="AK153" t="b">
        <v>0</v>
      </c>
      <c r="AL153" t="b">
        <v>0</v>
      </c>
      <c r="AM153" t="b">
        <v>0</v>
      </c>
      <c r="AN153" t="b">
        <v>0</v>
      </c>
      <c r="AO153" t="b">
        <v>0</v>
      </c>
      <c r="AP153" t="b">
        <v>0</v>
      </c>
      <c r="AQ153" t="b">
        <v>0</v>
      </c>
      <c r="AR153" t="b">
        <v>0</v>
      </c>
      <c r="AS153" t="b">
        <v>1</v>
      </c>
      <c r="AT153" t="b">
        <v>0</v>
      </c>
      <c r="AU153" t="b">
        <v>1</v>
      </c>
      <c r="AV153" t="b">
        <v>1</v>
      </c>
      <c r="AW153" t="b">
        <v>0</v>
      </c>
      <c r="AX153" t="b">
        <v>0</v>
      </c>
      <c r="AY153" t="b">
        <v>0</v>
      </c>
      <c r="AZ153" t="b">
        <v>0</v>
      </c>
      <c r="BA153" t="b">
        <v>0</v>
      </c>
      <c r="BB153" t="b">
        <v>0</v>
      </c>
      <c r="BC153" t="b">
        <v>0</v>
      </c>
      <c r="BD153" t="b">
        <v>1</v>
      </c>
      <c r="BE153" t="b">
        <v>0</v>
      </c>
      <c r="BF153" t="b">
        <v>0</v>
      </c>
      <c r="BG153" t="b">
        <v>0</v>
      </c>
      <c r="BH153" t="b">
        <v>0</v>
      </c>
      <c r="BI153" t="b">
        <v>0</v>
      </c>
      <c r="BJ153" t="b">
        <v>0</v>
      </c>
      <c r="BK153" t="b">
        <v>0</v>
      </c>
      <c r="BL153" t="b">
        <v>0</v>
      </c>
      <c r="BM153" t="s">
        <v>3191</v>
      </c>
      <c r="BO153" t="b">
        <v>1</v>
      </c>
    </row>
    <row r="154" spans="1:67">
      <c r="A154" s="6">
        <v>426</v>
      </c>
      <c r="B154" t="s">
        <v>591</v>
      </c>
      <c r="C154" t="s">
        <v>91</v>
      </c>
      <c r="D154" t="s">
        <v>1200</v>
      </c>
      <c r="E154" t="s">
        <v>1201</v>
      </c>
      <c r="F154" t="s">
        <v>592</v>
      </c>
      <c r="G154" t="s">
        <v>42</v>
      </c>
      <c r="H154" t="s">
        <v>17</v>
      </c>
      <c r="I154" t="s">
        <v>1758</v>
      </c>
      <c r="J154" t="s">
        <v>593</v>
      </c>
      <c r="K154" t="s">
        <v>1202</v>
      </c>
      <c r="L154" t="s">
        <v>1203</v>
      </c>
      <c r="N154" s="1">
        <v>13565</v>
      </c>
      <c r="O154" t="s">
        <v>1204</v>
      </c>
      <c r="Q154" t="b">
        <v>0</v>
      </c>
      <c r="R154" s="1">
        <v>40210</v>
      </c>
      <c r="S154" t="b">
        <v>0</v>
      </c>
      <c r="U154" t="b">
        <v>0</v>
      </c>
      <c r="X154" t="s">
        <v>2586</v>
      </c>
      <c r="Y154" s="1">
        <v>44277</v>
      </c>
      <c r="AA154" t="s">
        <v>2750</v>
      </c>
      <c r="AB154">
        <v>87</v>
      </c>
      <c r="AC154" t="b">
        <v>0</v>
      </c>
      <c r="AD154" t="b">
        <v>1</v>
      </c>
      <c r="AI154" t="b">
        <v>0</v>
      </c>
      <c r="AJ154" t="b">
        <v>0</v>
      </c>
      <c r="AK154" t="b">
        <v>0</v>
      </c>
      <c r="AL154" t="b">
        <v>0</v>
      </c>
      <c r="AM154" t="b">
        <v>0</v>
      </c>
      <c r="AN154" t="b">
        <v>1</v>
      </c>
      <c r="AO154" t="b">
        <v>0</v>
      </c>
      <c r="AP154" t="b">
        <v>0</v>
      </c>
      <c r="AQ154" t="b">
        <v>0</v>
      </c>
      <c r="AR154" t="b">
        <v>0</v>
      </c>
      <c r="AS154" t="b">
        <v>1</v>
      </c>
      <c r="AT154" t="b">
        <v>0</v>
      </c>
      <c r="AU154" t="b">
        <v>1</v>
      </c>
      <c r="AV154" t="b">
        <v>0</v>
      </c>
      <c r="AW154" t="b">
        <v>0</v>
      </c>
      <c r="AX154" t="b">
        <v>0</v>
      </c>
      <c r="AY154" t="b">
        <v>0</v>
      </c>
      <c r="AZ154" t="b">
        <v>0</v>
      </c>
      <c r="BA154" t="b">
        <v>0</v>
      </c>
      <c r="BB154" t="b">
        <v>0</v>
      </c>
      <c r="BC154" t="b">
        <v>0</v>
      </c>
      <c r="BD154" t="b">
        <v>1</v>
      </c>
      <c r="BE154" t="b">
        <v>0</v>
      </c>
      <c r="BF154" t="b">
        <v>1</v>
      </c>
      <c r="BG154" t="b">
        <v>0</v>
      </c>
      <c r="BH154" t="b">
        <v>0</v>
      </c>
      <c r="BI154" t="b">
        <v>0</v>
      </c>
      <c r="BJ154" t="b">
        <v>0</v>
      </c>
      <c r="BK154" t="b">
        <v>0</v>
      </c>
      <c r="BL154" t="b">
        <v>0</v>
      </c>
      <c r="BM154" t="s">
        <v>3192</v>
      </c>
      <c r="BO154" t="b">
        <v>1</v>
      </c>
    </row>
    <row r="155" spans="1:67">
      <c r="A155" s="6">
        <v>826</v>
      </c>
      <c r="B155" t="s">
        <v>594</v>
      </c>
      <c r="C155" t="s">
        <v>2040</v>
      </c>
      <c r="D155" t="s">
        <v>1281</v>
      </c>
      <c r="E155" t="s">
        <v>85</v>
      </c>
      <c r="F155" t="s">
        <v>2216</v>
      </c>
      <c r="G155" t="s">
        <v>42</v>
      </c>
      <c r="H155" t="s">
        <v>17</v>
      </c>
      <c r="I155" t="s">
        <v>1758</v>
      </c>
      <c r="J155" t="s">
        <v>595</v>
      </c>
      <c r="K155" t="s">
        <v>596</v>
      </c>
      <c r="L155" t="s">
        <v>2325</v>
      </c>
      <c r="M155" t="s">
        <v>1292</v>
      </c>
      <c r="N155" s="1">
        <v>14795</v>
      </c>
      <c r="O155" t="s">
        <v>1293</v>
      </c>
      <c r="Q155" t="b">
        <v>0</v>
      </c>
      <c r="R155" s="1">
        <v>42654</v>
      </c>
      <c r="S155" t="b">
        <v>0</v>
      </c>
      <c r="U155" t="b">
        <v>0</v>
      </c>
      <c r="X155" t="s">
        <v>2588</v>
      </c>
      <c r="Y155" s="1">
        <v>44160</v>
      </c>
      <c r="AB155">
        <v>84</v>
      </c>
      <c r="AC155" t="b">
        <v>0</v>
      </c>
      <c r="AD155" t="b">
        <v>1</v>
      </c>
      <c r="AF155" t="s">
        <v>2575</v>
      </c>
      <c r="AI155" t="b">
        <v>0</v>
      </c>
      <c r="AJ155" t="b">
        <v>0</v>
      </c>
      <c r="AK155" t="b">
        <v>0</v>
      </c>
      <c r="AL155" t="b">
        <v>0</v>
      </c>
      <c r="AM155" t="b">
        <v>0</v>
      </c>
      <c r="AN155" t="b">
        <v>0</v>
      </c>
      <c r="AO155" t="b">
        <v>0</v>
      </c>
      <c r="AP155" t="b">
        <v>0</v>
      </c>
      <c r="AQ155" t="b">
        <v>0</v>
      </c>
      <c r="AR155" t="b">
        <v>0</v>
      </c>
      <c r="AS155" t="b">
        <v>0</v>
      </c>
      <c r="AT155" t="b">
        <v>0</v>
      </c>
      <c r="AU155" t="b">
        <v>0</v>
      </c>
      <c r="AV155" t="b">
        <v>0</v>
      </c>
      <c r="AW155" t="b">
        <v>0</v>
      </c>
      <c r="AX155" t="b">
        <v>0</v>
      </c>
      <c r="AY155" t="b">
        <v>0</v>
      </c>
      <c r="AZ155" t="b">
        <v>0</v>
      </c>
      <c r="BA155" t="b">
        <v>0</v>
      </c>
      <c r="BB155" t="b">
        <v>0</v>
      </c>
      <c r="BC155" t="b">
        <v>0</v>
      </c>
      <c r="BD155" t="b">
        <v>0</v>
      </c>
      <c r="BE155" t="b">
        <v>1</v>
      </c>
      <c r="BF155" t="b">
        <v>1</v>
      </c>
      <c r="BG155" t="b">
        <v>0</v>
      </c>
      <c r="BH155" t="b">
        <v>0</v>
      </c>
      <c r="BI155" t="b">
        <v>0</v>
      </c>
      <c r="BJ155" t="b">
        <v>0</v>
      </c>
      <c r="BK155" t="b">
        <v>0</v>
      </c>
      <c r="BL155" t="b">
        <v>0</v>
      </c>
      <c r="BM155" t="s">
        <v>3193</v>
      </c>
      <c r="BO155" t="b">
        <v>1</v>
      </c>
    </row>
    <row r="156" spans="1:67">
      <c r="A156" s="6">
        <v>204</v>
      </c>
      <c r="B156" t="s">
        <v>597</v>
      </c>
      <c r="C156" t="s">
        <v>598</v>
      </c>
      <c r="D156" t="s">
        <v>1105</v>
      </c>
      <c r="E156" t="s">
        <v>30</v>
      </c>
      <c r="F156" t="s">
        <v>599</v>
      </c>
      <c r="G156" t="s">
        <v>25</v>
      </c>
      <c r="H156" t="s">
        <v>17</v>
      </c>
      <c r="I156" t="s">
        <v>1755</v>
      </c>
      <c r="J156" t="s">
        <v>600</v>
      </c>
      <c r="L156" t="s">
        <v>1896</v>
      </c>
      <c r="N156" s="1">
        <v>12030</v>
      </c>
      <c r="Q156" t="b">
        <v>0</v>
      </c>
      <c r="R156" s="1">
        <v>34455</v>
      </c>
      <c r="S156" t="b">
        <v>0</v>
      </c>
      <c r="U156" t="b">
        <v>0</v>
      </c>
      <c r="AB156">
        <v>92</v>
      </c>
      <c r="AC156" t="b">
        <v>0</v>
      </c>
      <c r="AD156" t="b">
        <v>1</v>
      </c>
      <c r="AI156" t="b">
        <v>0</v>
      </c>
      <c r="AJ156" t="b">
        <v>0</v>
      </c>
      <c r="AK156" t="b">
        <v>0</v>
      </c>
      <c r="AL156" t="b">
        <v>0</v>
      </c>
      <c r="AM156" t="b">
        <v>0</v>
      </c>
      <c r="AN156" t="b">
        <v>0</v>
      </c>
      <c r="AO156" t="b">
        <v>0</v>
      </c>
      <c r="AP156" t="b">
        <v>0</v>
      </c>
      <c r="AQ156" t="b">
        <v>0</v>
      </c>
      <c r="AR156" t="b">
        <v>0</v>
      </c>
      <c r="AS156" t="b">
        <v>0</v>
      </c>
      <c r="AT156" t="b">
        <v>0</v>
      </c>
      <c r="AU156" t="b">
        <v>0</v>
      </c>
      <c r="AV156" t="b">
        <v>0</v>
      </c>
      <c r="AW156" t="b">
        <v>0</v>
      </c>
      <c r="AX156" t="b">
        <v>0</v>
      </c>
      <c r="AY156" t="b">
        <v>0</v>
      </c>
      <c r="AZ156" t="b">
        <v>0</v>
      </c>
      <c r="BA156" t="b">
        <v>0</v>
      </c>
      <c r="BB156" t="b">
        <v>0</v>
      </c>
      <c r="BC156" t="b">
        <v>0</v>
      </c>
      <c r="BD156" t="b">
        <v>0</v>
      </c>
      <c r="BE156" t="b">
        <v>0</v>
      </c>
      <c r="BF156" t="b">
        <v>0</v>
      </c>
      <c r="BG156" t="b">
        <v>0</v>
      </c>
      <c r="BH156" t="b">
        <v>0</v>
      </c>
      <c r="BI156" t="b">
        <v>0</v>
      </c>
      <c r="BJ156" t="b">
        <v>0</v>
      </c>
      <c r="BK156" t="b">
        <v>0</v>
      </c>
      <c r="BL156" t="b">
        <v>0</v>
      </c>
      <c r="BM156" t="s">
        <v>3194</v>
      </c>
      <c r="BO156" t="b">
        <v>1</v>
      </c>
    </row>
    <row r="157" spans="1:67">
      <c r="A157" s="6">
        <v>684</v>
      </c>
      <c r="B157" t="s">
        <v>602</v>
      </c>
      <c r="C157" t="s">
        <v>603</v>
      </c>
      <c r="D157" t="s">
        <v>1499</v>
      </c>
      <c r="E157" t="s">
        <v>36</v>
      </c>
      <c r="F157" t="s">
        <v>604</v>
      </c>
      <c r="G157" t="s">
        <v>32</v>
      </c>
      <c r="H157" t="s">
        <v>17</v>
      </c>
      <c r="I157" t="s">
        <v>1756</v>
      </c>
      <c r="J157" t="s">
        <v>605</v>
      </c>
      <c r="K157" t="s">
        <v>606</v>
      </c>
      <c r="L157" t="s">
        <v>607</v>
      </c>
      <c r="M157" t="s">
        <v>1500</v>
      </c>
      <c r="N157" s="1">
        <v>17297</v>
      </c>
      <c r="O157" t="s">
        <v>1095</v>
      </c>
      <c r="Q157" t="b">
        <v>0</v>
      </c>
      <c r="R157" s="1">
        <v>42164</v>
      </c>
      <c r="S157" t="b">
        <v>0</v>
      </c>
      <c r="U157" t="b">
        <v>0</v>
      </c>
      <c r="AB157">
        <v>77</v>
      </c>
      <c r="AC157" t="b">
        <v>0</v>
      </c>
      <c r="AD157" t="b">
        <v>1</v>
      </c>
      <c r="AI157" t="b">
        <v>0</v>
      </c>
      <c r="AJ157" t="b">
        <v>0</v>
      </c>
      <c r="AK157" t="b">
        <v>0</v>
      </c>
      <c r="AL157" t="b">
        <v>0</v>
      </c>
      <c r="AM157" t="b">
        <v>0</v>
      </c>
      <c r="AN157" t="b">
        <v>0</v>
      </c>
      <c r="AO157" t="b">
        <v>0</v>
      </c>
      <c r="AP157" t="b">
        <v>0</v>
      </c>
      <c r="AQ157" t="b">
        <v>0</v>
      </c>
      <c r="AR157" t="b">
        <v>0</v>
      </c>
      <c r="AS157" t="b">
        <v>0</v>
      </c>
      <c r="AT157" t="b">
        <v>0</v>
      </c>
      <c r="AU157" t="b">
        <v>0</v>
      </c>
      <c r="AV157" t="b">
        <v>0</v>
      </c>
      <c r="AW157" t="b">
        <v>0</v>
      </c>
      <c r="AX157" t="b">
        <v>0</v>
      </c>
      <c r="AY157" t="b">
        <v>0</v>
      </c>
      <c r="AZ157" t="b">
        <v>0</v>
      </c>
      <c r="BA157" t="b">
        <v>0</v>
      </c>
      <c r="BB157" t="b">
        <v>0</v>
      </c>
      <c r="BC157" t="b">
        <v>0</v>
      </c>
      <c r="BD157" t="b">
        <v>0</v>
      </c>
      <c r="BE157" t="b">
        <v>0</v>
      </c>
      <c r="BF157" t="b">
        <v>0</v>
      </c>
      <c r="BG157" t="b">
        <v>0</v>
      </c>
      <c r="BH157" t="b">
        <v>0</v>
      </c>
      <c r="BI157" t="b">
        <v>0</v>
      </c>
      <c r="BJ157" t="b">
        <v>0</v>
      </c>
      <c r="BK157" t="b">
        <v>0</v>
      </c>
      <c r="BL157" t="b">
        <v>0</v>
      </c>
      <c r="BM157" t="s">
        <v>3195</v>
      </c>
      <c r="BO157" t="b">
        <v>1</v>
      </c>
    </row>
    <row r="158" spans="1:67">
      <c r="A158" s="6">
        <v>848</v>
      </c>
      <c r="B158" t="s">
        <v>609</v>
      </c>
      <c r="C158" t="s">
        <v>547</v>
      </c>
      <c r="D158" t="s">
        <v>1530</v>
      </c>
      <c r="E158" t="s">
        <v>14</v>
      </c>
      <c r="F158" t="s">
        <v>1897</v>
      </c>
      <c r="G158" t="s">
        <v>16</v>
      </c>
      <c r="H158" t="s">
        <v>17</v>
      </c>
      <c r="I158" t="s">
        <v>1752</v>
      </c>
      <c r="J158" t="s">
        <v>610</v>
      </c>
      <c r="K158" t="s">
        <v>611</v>
      </c>
      <c r="L158" t="s">
        <v>612</v>
      </c>
      <c r="N158" s="1">
        <v>17696</v>
      </c>
      <c r="P158" t="s">
        <v>1898</v>
      </c>
      <c r="Q158" t="b">
        <v>0</v>
      </c>
      <c r="R158" s="1">
        <v>42745</v>
      </c>
      <c r="S158" t="b">
        <v>0</v>
      </c>
      <c r="U158" t="b">
        <v>0</v>
      </c>
      <c r="AB158">
        <v>76</v>
      </c>
      <c r="AC158" t="b">
        <v>0</v>
      </c>
      <c r="AD158" t="b">
        <v>1</v>
      </c>
      <c r="AF158" t="s">
        <v>2541</v>
      </c>
      <c r="AI158" t="b">
        <v>0</v>
      </c>
      <c r="AJ158" t="b">
        <v>0</v>
      </c>
      <c r="AK158" t="b">
        <v>0</v>
      </c>
      <c r="AL158" t="b">
        <v>0</v>
      </c>
      <c r="AM158" t="b">
        <v>0</v>
      </c>
      <c r="AN158" t="b">
        <v>0</v>
      </c>
      <c r="AO158" t="b">
        <v>0</v>
      </c>
      <c r="AP158" t="b">
        <v>0</v>
      </c>
      <c r="AQ158" t="b">
        <v>0</v>
      </c>
      <c r="AR158" t="b">
        <v>0</v>
      </c>
      <c r="AS158" t="b">
        <v>0</v>
      </c>
      <c r="AT158" t="b">
        <v>0</v>
      </c>
      <c r="AU158" t="b">
        <v>0</v>
      </c>
      <c r="AV158" t="b">
        <v>0</v>
      </c>
      <c r="AW158" t="b">
        <v>0</v>
      </c>
      <c r="AX158" t="b">
        <v>0</v>
      </c>
      <c r="AY158" t="b">
        <v>0</v>
      </c>
      <c r="AZ158" t="b">
        <v>0</v>
      </c>
      <c r="BA158" t="b">
        <v>0</v>
      </c>
      <c r="BB158" t="b">
        <v>0</v>
      </c>
      <c r="BC158" t="b">
        <v>0</v>
      </c>
      <c r="BD158" t="b">
        <v>0</v>
      </c>
      <c r="BE158" t="b">
        <v>0</v>
      </c>
      <c r="BF158" t="b">
        <v>0</v>
      </c>
      <c r="BG158" t="b">
        <v>0</v>
      </c>
      <c r="BH158" t="b">
        <v>0</v>
      </c>
      <c r="BI158" t="b">
        <v>0</v>
      </c>
      <c r="BJ158" t="b">
        <v>0</v>
      </c>
      <c r="BK158" t="b">
        <v>0</v>
      </c>
      <c r="BL158" t="b">
        <v>0</v>
      </c>
      <c r="BM158" t="s">
        <v>3196</v>
      </c>
      <c r="BO158" t="b">
        <v>1</v>
      </c>
    </row>
    <row r="159" spans="1:67">
      <c r="A159" s="6">
        <v>1019</v>
      </c>
      <c r="B159" t="s">
        <v>1607</v>
      </c>
      <c r="C159" t="s">
        <v>2041</v>
      </c>
      <c r="D159" t="s">
        <v>1112</v>
      </c>
      <c r="E159" t="s">
        <v>14</v>
      </c>
      <c r="F159" t="s">
        <v>2324</v>
      </c>
      <c r="G159" t="s">
        <v>67</v>
      </c>
      <c r="H159" t="s">
        <v>17</v>
      </c>
      <c r="I159" t="s">
        <v>1776</v>
      </c>
      <c r="J159" t="s">
        <v>1608</v>
      </c>
      <c r="L159" t="s">
        <v>1609</v>
      </c>
      <c r="M159" t="s">
        <v>1899</v>
      </c>
      <c r="N159" s="1">
        <v>19934</v>
      </c>
      <c r="O159" t="s">
        <v>1610</v>
      </c>
      <c r="Q159" t="b">
        <v>0</v>
      </c>
      <c r="R159" s="1">
        <v>44383</v>
      </c>
      <c r="S159" t="b">
        <v>0</v>
      </c>
      <c r="U159" t="b">
        <v>0</v>
      </c>
      <c r="Y159" s="1">
        <v>44597</v>
      </c>
      <c r="AB159">
        <v>70</v>
      </c>
      <c r="AC159" t="b">
        <v>0</v>
      </c>
      <c r="AD159" t="b">
        <v>1</v>
      </c>
      <c r="AF159" t="s">
        <v>2526</v>
      </c>
      <c r="AI159" t="b">
        <v>0</v>
      </c>
      <c r="AJ159" t="b">
        <v>0</v>
      </c>
      <c r="AK159" t="b">
        <v>0</v>
      </c>
      <c r="AL159" t="b">
        <v>0</v>
      </c>
      <c r="AM159" t="b">
        <v>0</v>
      </c>
      <c r="AN159" t="b">
        <v>0</v>
      </c>
      <c r="AO159" t="b">
        <v>0</v>
      </c>
      <c r="AP159" t="b">
        <v>0</v>
      </c>
      <c r="AQ159" t="b">
        <v>0</v>
      </c>
      <c r="AR159" t="b">
        <v>0</v>
      </c>
      <c r="AS159" t="b">
        <v>0</v>
      </c>
      <c r="AT159" t="b">
        <v>0</v>
      </c>
      <c r="AU159" t="b">
        <v>0</v>
      </c>
      <c r="AV159" t="b">
        <v>0</v>
      </c>
      <c r="AW159" t="b">
        <v>0</v>
      </c>
      <c r="AX159" t="b">
        <v>0</v>
      </c>
      <c r="AY159" t="b">
        <v>0</v>
      </c>
      <c r="AZ159" t="b">
        <v>0</v>
      </c>
      <c r="BA159" t="b">
        <v>0</v>
      </c>
      <c r="BB159" t="b">
        <v>0</v>
      </c>
      <c r="BC159" t="b">
        <v>0</v>
      </c>
      <c r="BD159" t="b">
        <v>0</v>
      </c>
      <c r="BE159" t="b">
        <v>0</v>
      </c>
      <c r="BF159" t="b">
        <v>0</v>
      </c>
      <c r="BG159" t="b">
        <v>0</v>
      </c>
      <c r="BH159" t="b">
        <v>0</v>
      </c>
      <c r="BI159" t="b">
        <v>0</v>
      </c>
      <c r="BJ159" t="b">
        <v>0</v>
      </c>
      <c r="BK159" t="b">
        <v>0</v>
      </c>
      <c r="BL159" t="b">
        <v>0</v>
      </c>
      <c r="BM159" t="s">
        <v>3197</v>
      </c>
      <c r="BO159" t="b">
        <v>1</v>
      </c>
    </row>
    <row r="160" spans="1:67">
      <c r="A160" s="6">
        <v>564</v>
      </c>
      <c r="B160" t="s">
        <v>613</v>
      </c>
      <c r="C160" t="s">
        <v>56</v>
      </c>
      <c r="D160" t="s">
        <v>1077</v>
      </c>
      <c r="E160" t="s">
        <v>124</v>
      </c>
      <c r="F160" t="s">
        <v>614</v>
      </c>
      <c r="G160" t="s">
        <v>32</v>
      </c>
      <c r="H160" t="s">
        <v>17</v>
      </c>
      <c r="I160" t="s">
        <v>1756</v>
      </c>
      <c r="J160" t="s">
        <v>615</v>
      </c>
      <c r="L160" t="s">
        <v>616</v>
      </c>
      <c r="N160" s="1">
        <v>15807</v>
      </c>
      <c r="O160" t="s">
        <v>1093</v>
      </c>
      <c r="Q160" t="b">
        <v>0</v>
      </c>
      <c r="R160" s="1">
        <v>41560</v>
      </c>
      <c r="S160" t="b">
        <v>0</v>
      </c>
      <c r="U160" t="b">
        <v>0</v>
      </c>
      <c r="AB160">
        <v>81</v>
      </c>
      <c r="AC160" t="b">
        <v>0</v>
      </c>
      <c r="AD160" t="b">
        <v>1</v>
      </c>
      <c r="AI160" t="b">
        <v>0</v>
      </c>
      <c r="AJ160" t="b">
        <v>0</v>
      </c>
      <c r="AK160" t="b">
        <v>0</v>
      </c>
      <c r="AL160" t="b">
        <v>0</v>
      </c>
      <c r="AM160" t="b">
        <v>0</v>
      </c>
      <c r="AN160" t="b">
        <v>0</v>
      </c>
      <c r="AO160" t="b">
        <v>0</v>
      </c>
      <c r="AP160" t="b">
        <v>1</v>
      </c>
      <c r="AQ160" t="b">
        <v>1</v>
      </c>
      <c r="AR160" t="b">
        <v>0</v>
      </c>
      <c r="AS160" t="b">
        <v>0</v>
      </c>
      <c r="AT160" t="b">
        <v>0</v>
      </c>
      <c r="AU160" t="b">
        <v>1</v>
      </c>
      <c r="AV160" t="b">
        <v>0</v>
      </c>
      <c r="AW160" t="b">
        <v>0</v>
      </c>
      <c r="AX160" t="b">
        <v>0</v>
      </c>
      <c r="AY160" t="b">
        <v>0</v>
      </c>
      <c r="AZ160" t="b">
        <v>1</v>
      </c>
      <c r="BA160" t="b">
        <v>0</v>
      </c>
      <c r="BB160" t="b">
        <v>0</v>
      </c>
      <c r="BC160" t="b">
        <v>0</v>
      </c>
      <c r="BD160" t="b">
        <v>0</v>
      </c>
      <c r="BE160" t="b">
        <v>0</v>
      </c>
      <c r="BF160" t="b">
        <v>0</v>
      </c>
      <c r="BG160" t="b">
        <v>0</v>
      </c>
      <c r="BH160" t="b">
        <v>0</v>
      </c>
      <c r="BI160" t="b">
        <v>1</v>
      </c>
      <c r="BJ160" t="b">
        <v>0</v>
      </c>
      <c r="BK160" t="b">
        <v>0</v>
      </c>
      <c r="BL160" t="b">
        <v>0</v>
      </c>
      <c r="BM160" t="s">
        <v>3198</v>
      </c>
      <c r="BO160" t="b">
        <v>1</v>
      </c>
    </row>
    <row r="161" spans="1:67">
      <c r="A161" s="6">
        <v>961</v>
      </c>
      <c r="B161" t="s">
        <v>617</v>
      </c>
      <c r="C161" t="s">
        <v>577</v>
      </c>
      <c r="E161" t="s">
        <v>618</v>
      </c>
      <c r="F161" t="s">
        <v>619</v>
      </c>
      <c r="G161" t="s">
        <v>332</v>
      </c>
      <c r="H161" t="s">
        <v>17</v>
      </c>
      <c r="I161" t="s">
        <v>1825</v>
      </c>
      <c r="J161" t="s">
        <v>620</v>
      </c>
      <c r="K161" t="s">
        <v>620</v>
      </c>
      <c r="L161" t="s">
        <v>621</v>
      </c>
      <c r="N161" s="1">
        <v>16925</v>
      </c>
      <c r="O161" t="s">
        <v>1465</v>
      </c>
      <c r="Q161" t="b">
        <v>0</v>
      </c>
      <c r="R161" s="1">
        <v>43596</v>
      </c>
      <c r="S161" t="b">
        <v>0</v>
      </c>
      <c r="U161" t="b">
        <v>0</v>
      </c>
      <c r="X161" t="s">
        <v>2589</v>
      </c>
      <c r="Y161" s="1">
        <v>45099</v>
      </c>
      <c r="AB161">
        <v>78</v>
      </c>
      <c r="AC161" t="b">
        <v>0</v>
      </c>
      <c r="AD161" t="b">
        <v>1</v>
      </c>
      <c r="AI161" t="b">
        <v>0</v>
      </c>
      <c r="AJ161" t="b">
        <v>0</v>
      </c>
      <c r="AK161" t="b">
        <v>0</v>
      </c>
      <c r="AL161" t="b">
        <v>0</v>
      </c>
      <c r="AM161" t="b">
        <v>0</v>
      </c>
      <c r="AN161" t="b">
        <v>1</v>
      </c>
      <c r="AO161" t="b">
        <v>0</v>
      </c>
      <c r="AP161" t="b">
        <v>0</v>
      </c>
      <c r="AQ161" t="b">
        <v>0</v>
      </c>
      <c r="AR161" t="b">
        <v>1</v>
      </c>
      <c r="AS161" t="b">
        <v>0</v>
      </c>
      <c r="AT161" t="b">
        <v>0</v>
      </c>
      <c r="AU161" t="b">
        <v>0</v>
      </c>
      <c r="AV161" t="b">
        <v>1</v>
      </c>
      <c r="AW161" t="b">
        <v>0</v>
      </c>
      <c r="AX161" t="b">
        <v>0</v>
      </c>
      <c r="AY161" t="b">
        <v>0</v>
      </c>
      <c r="AZ161" t="b">
        <v>0</v>
      </c>
      <c r="BA161" t="b">
        <v>0</v>
      </c>
      <c r="BB161" t="b">
        <v>0</v>
      </c>
      <c r="BC161" t="b">
        <v>0</v>
      </c>
      <c r="BD161" t="b">
        <v>0</v>
      </c>
      <c r="BE161" t="b">
        <v>0</v>
      </c>
      <c r="BF161" t="b">
        <v>0</v>
      </c>
      <c r="BG161" t="b">
        <v>0</v>
      </c>
      <c r="BH161" t="b">
        <v>0</v>
      </c>
      <c r="BI161" t="b">
        <v>0</v>
      </c>
      <c r="BJ161" t="b">
        <v>0</v>
      </c>
      <c r="BK161" t="b">
        <v>0</v>
      </c>
      <c r="BL161" t="b">
        <v>0</v>
      </c>
      <c r="BM161" t="s">
        <v>3199</v>
      </c>
      <c r="BO161" t="b">
        <v>1</v>
      </c>
    </row>
    <row r="162" spans="1:67">
      <c r="A162" s="6">
        <v>1006</v>
      </c>
      <c r="B162" t="s">
        <v>1339</v>
      </c>
      <c r="C162" t="s">
        <v>692</v>
      </c>
      <c r="D162" t="s">
        <v>1307</v>
      </c>
      <c r="E162" t="s">
        <v>1340</v>
      </c>
      <c r="F162" t="s">
        <v>1341</v>
      </c>
      <c r="G162" t="s">
        <v>25</v>
      </c>
      <c r="H162" t="s">
        <v>17</v>
      </c>
      <c r="I162" t="s">
        <v>1755</v>
      </c>
      <c r="J162" t="s">
        <v>1342</v>
      </c>
      <c r="K162" t="s">
        <v>1343</v>
      </c>
      <c r="L162" t="s">
        <v>1344</v>
      </c>
      <c r="M162" t="s">
        <v>1900</v>
      </c>
      <c r="N162" s="1">
        <v>15195</v>
      </c>
      <c r="O162" t="s">
        <v>1345</v>
      </c>
      <c r="Q162" t="b">
        <v>0</v>
      </c>
      <c r="R162" s="1">
        <v>44366</v>
      </c>
      <c r="S162" t="b">
        <v>0</v>
      </c>
      <c r="U162" t="b">
        <v>0</v>
      </c>
      <c r="Y162" s="1">
        <v>44597</v>
      </c>
      <c r="AB162">
        <v>83</v>
      </c>
      <c r="AC162" t="b">
        <v>0</v>
      </c>
      <c r="AD162" t="b">
        <v>1</v>
      </c>
      <c r="AF162" t="s">
        <v>2539</v>
      </c>
      <c r="AI162" t="b">
        <v>0</v>
      </c>
      <c r="AJ162" t="b">
        <v>0</v>
      </c>
      <c r="AK162" t="b">
        <v>0</v>
      </c>
      <c r="AL162" t="b">
        <v>0</v>
      </c>
      <c r="AM162" t="b">
        <v>0</v>
      </c>
      <c r="AN162" t="b">
        <v>0</v>
      </c>
      <c r="AO162" t="b">
        <v>0</v>
      </c>
      <c r="AP162" t="b">
        <v>0</v>
      </c>
      <c r="AQ162" t="b">
        <v>0</v>
      </c>
      <c r="AR162" t="b">
        <v>0</v>
      </c>
      <c r="AS162" t="b">
        <v>0</v>
      </c>
      <c r="AT162" t="b">
        <v>0</v>
      </c>
      <c r="AU162" t="b">
        <v>0</v>
      </c>
      <c r="AV162" t="b">
        <v>0</v>
      </c>
      <c r="AW162" t="b">
        <v>0</v>
      </c>
      <c r="AX162" t="b">
        <v>0</v>
      </c>
      <c r="AY162" t="b">
        <v>0</v>
      </c>
      <c r="AZ162" t="b">
        <v>0</v>
      </c>
      <c r="BA162" t="b">
        <v>0</v>
      </c>
      <c r="BB162" t="b">
        <v>0</v>
      </c>
      <c r="BC162" t="b">
        <v>0</v>
      </c>
      <c r="BD162" t="b">
        <v>0</v>
      </c>
      <c r="BE162" t="b">
        <v>0</v>
      </c>
      <c r="BF162" t="b">
        <v>0</v>
      </c>
      <c r="BG162" t="b">
        <v>0</v>
      </c>
      <c r="BH162" t="b">
        <v>0</v>
      </c>
      <c r="BI162" t="b">
        <v>0</v>
      </c>
      <c r="BJ162" t="b">
        <v>0</v>
      </c>
      <c r="BK162" t="b">
        <v>0</v>
      </c>
      <c r="BL162" t="b">
        <v>0</v>
      </c>
      <c r="BM162" t="s">
        <v>3200</v>
      </c>
      <c r="BO162" t="b">
        <v>1</v>
      </c>
    </row>
    <row r="163" spans="1:67">
      <c r="A163" s="6">
        <v>905</v>
      </c>
      <c r="B163" t="s">
        <v>627</v>
      </c>
      <c r="C163" t="s">
        <v>144</v>
      </c>
      <c r="D163" t="s">
        <v>1253</v>
      </c>
      <c r="E163" t="s">
        <v>582</v>
      </c>
      <c r="F163" t="s">
        <v>2237</v>
      </c>
      <c r="G163" t="s">
        <v>83</v>
      </c>
      <c r="H163" t="s">
        <v>17</v>
      </c>
      <c r="I163" t="s">
        <v>1772</v>
      </c>
      <c r="J163" t="s">
        <v>628</v>
      </c>
      <c r="K163" t="s">
        <v>628</v>
      </c>
      <c r="L163" t="s">
        <v>629</v>
      </c>
      <c r="N163" s="1">
        <v>14201</v>
      </c>
      <c r="Q163" t="b">
        <v>0</v>
      </c>
      <c r="R163" s="1">
        <v>43081</v>
      </c>
      <c r="S163" t="b">
        <v>0</v>
      </c>
      <c r="U163" t="b">
        <v>0</v>
      </c>
      <c r="Y163" s="1">
        <v>44995</v>
      </c>
      <c r="AB163">
        <v>86</v>
      </c>
      <c r="AC163" t="b">
        <v>0</v>
      </c>
      <c r="AD163" t="b">
        <v>1</v>
      </c>
      <c r="AI163" t="b">
        <v>0</v>
      </c>
      <c r="AJ163" t="b">
        <v>0</v>
      </c>
      <c r="AK163" t="b">
        <v>0</v>
      </c>
      <c r="AL163" t="b">
        <v>0</v>
      </c>
      <c r="AM163" t="b">
        <v>0</v>
      </c>
      <c r="AN163" t="b">
        <v>0</v>
      </c>
      <c r="AO163" t="b">
        <v>0</v>
      </c>
      <c r="AP163" t="b">
        <v>0</v>
      </c>
      <c r="AQ163" t="b">
        <v>0</v>
      </c>
      <c r="AR163" t="b">
        <v>0</v>
      </c>
      <c r="AS163" t="b">
        <v>0</v>
      </c>
      <c r="AT163" t="b">
        <v>0</v>
      </c>
      <c r="AU163" t="b">
        <v>0</v>
      </c>
      <c r="AV163" t="b">
        <v>0</v>
      </c>
      <c r="AW163" t="b">
        <v>0</v>
      </c>
      <c r="AX163" t="b">
        <v>0</v>
      </c>
      <c r="AY163" t="b">
        <v>0</v>
      </c>
      <c r="AZ163" t="b">
        <v>0</v>
      </c>
      <c r="BA163" t="b">
        <v>0</v>
      </c>
      <c r="BB163" t="b">
        <v>0</v>
      </c>
      <c r="BC163" t="b">
        <v>0</v>
      </c>
      <c r="BD163" t="b">
        <v>0</v>
      </c>
      <c r="BE163" t="b">
        <v>0</v>
      </c>
      <c r="BF163" t="b">
        <v>0</v>
      </c>
      <c r="BG163" t="b">
        <v>0</v>
      </c>
      <c r="BH163" t="b">
        <v>0</v>
      </c>
      <c r="BI163" t="b">
        <v>0</v>
      </c>
      <c r="BJ163" t="b">
        <v>0</v>
      </c>
      <c r="BK163" t="b">
        <v>0</v>
      </c>
      <c r="BL163" t="b">
        <v>0</v>
      </c>
      <c r="BM163" t="s">
        <v>3201</v>
      </c>
      <c r="BO163" t="b">
        <v>1</v>
      </c>
    </row>
    <row r="164" spans="1:67">
      <c r="A164" s="6">
        <v>1117</v>
      </c>
      <c r="B164" t="s">
        <v>2657</v>
      </c>
      <c r="C164" t="s">
        <v>306</v>
      </c>
      <c r="D164" t="s">
        <v>1307</v>
      </c>
      <c r="E164" t="s">
        <v>582</v>
      </c>
      <c r="F164" t="s">
        <v>2752</v>
      </c>
      <c r="G164" t="s">
        <v>81</v>
      </c>
      <c r="H164" t="s">
        <v>17</v>
      </c>
      <c r="I164" t="s">
        <v>1779</v>
      </c>
      <c r="J164" t="s">
        <v>2660</v>
      </c>
      <c r="K164" t="s">
        <v>2660</v>
      </c>
      <c r="L164" t="s">
        <v>2753</v>
      </c>
      <c r="N164" s="1">
        <v>19810</v>
      </c>
      <c r="O164" t="s">
        <v>2160</v>
      </c>
      <c r="Q164" t="b">
        <v>0</v>
      </c>
      <c r="R164" s="1">
        <v>45263</v>
      </c>
      <c r="S164" t="b">
        <v>0</v>
      </c>
      <c r="U164" t="b">
        <v>0</v>
      </c>
      <c r="Y164" s="1">
        <v>45263.280266203707</v>
      </c>
      <c r="AB164">
        <v>70</v>
      </c>
      <c r="AC164" t="b">
        <v>0</v>
      </c>
      <c r="AD164" t="b">
        <v>1</v>
      </c>
      <c r="AF164" t="s">
        <v>2580</v>
      </c>
      <c r="AI164" t="b">
        <v>0</v>
      </c>
      <c r="AJ164" t="b">
        <v>0</v>
      </c>
      <c r="AK164" t="b">
        <v>0</v>
      </c>
      <c r="AL164" t="b">
        <v>0</v>
      </c>
      <c r="AM164" t="b">
        <v>0</v>
      </c>
      <c r="AN164" t="b">
        <v>0</v>
      </c>
      <c r="AO164" t="b">
        <v>0</v>
      </c>
      <c r="AP164" t="b">
        <v>0</v>
      </c>
      <c r="AQ164" t="b">
        <v>0</v>
      </c>
      <c r="AR164" t="b">
        <v>0</v>
      </c>
      <c r="AS164" t="b">
        <v>0</v>
      </c>
      <c r="AT164" t="b">
        <v>0</v>
      </c>
      <c r="AU164" t="b">
        <v>1</v>
      </c>
      <c r="AV164" t="b">
        <v>0</v>
      </c>
      <c r="AW164" t="b">
        <v>0</v>
      </c>
      <c r="AX164" t="b">
        <v>0</v>
      </c>
      <c r="AY164" t="b">
        <v>0</v>
      </c>
      <c r="AZ164" t="b">
        <v>0</v>
      </c>
      <c r="BA164" t="b">
        <v>0</v>
      </c>
      <c r="BB164" t="b">
        <v>1</v>
      </c>
      <c r="BC164" t="b">
        <v>0</v>
      </c>
      <c r="BD164" t="b">
        <v>0</v>
      </c>
      <c r="BE164" t="b">
        <v>1</v>
      </c>
      <c r="BF164" t="b">
        <v>0</v>
      </c>
      <c r="BG164" t="b">
        <v>1</v>
      </c>
      <c r="BH164" t="b">
        <v>0</v>
      </c>
      <c r="BI164" t="b">
        <v>0</v>
      </c>
      <c r="BJ164" t="b">
        <v>0</v>
      </c>
      <c r="BK164" t="b">
        <v>0</v>
      </c>
      <c r="BL164" t="b">
        <v>0</v>
      </c>
      <c r="BM164" t="s">
        <v>3026</v>
      </c>
      <c r="BO164" t="b">
        <v>1</v>
      </c>
    </row>
    <row r="165" spans="1:67">
      <c r="A165" s="6">
        <v>1105</v>
      </c>
      <c r="B165" t="s">
        <v>2294</v>
      </c>
      <c r="C165" t="s">
        <v>2293</v>
      </c>
      <c r="D165" t="s">
        <v>1269</v>
      </c>
      <c r="E165" t="s">
        <v>3202</v>
      </c>
      <c r="F165" t="s">
        <v>2322</v>
      </c>
      <c r="G165" t="s">
        <v>25</v>
      </c>
      <c r="H165" t="s">
        <v>17</v>
      </c>
      <c r="I165" t="s">
        <v>1755</v>
      </c>
      <c r="J165" t="s">
        <v>2321</v>
      </c>
      <c r="K165" t="s">
        <v>2320</v>
      </c>
      <c r="L165" t="s">
        <v>2319</v>
      </c>
      <c r="M165" t="s">
        <v>2318</v>
      </c>
      <c r="N165" s="1">
        <v>17033</v>
      </c>
      <c r="Q165" t="b">
        <v>0</v>
      </c>
      <c r="R165" s="1">
        <v>45139</v>
      </c>
      <c r="S165" t="b">
        <v>0</v>
      </c>
      <c r="U165" t="b">
        <v>0</v>
      </c>
      <c r="Y165" s="1">
        <v>45139.689988425926</v>
      </c>
      <c r="AB165">
        <v>78</v>
      </c>
      <c r="AC165" t="b">
        <v>0</v>
      </c>
      <c r="AD165" t="b">
        <v>0</v>
      </c>
      <c r="AF165" t="s">
        <v>2582</v>
      </c>
      <c r="AI165" t="b">
        <v>0</v>
      </c>
      <c r="AJ165" t="b">
        <v>0</v>
      </c>
      <c r="AK165" t="b">
        <v>0</v>
      </c>
      <c r="AL165" t="b">
        <v>0</v>
      </c>
      <c r="AM165" t="b">
        <v>0</v>
      </c>
      <c r="AN165" t="b">
        <v>0</v>
      </c>
      <c r="AO165" t="b">
        <v>1</v>
      </c>
      <c r="AP165" t="b">
        <v>1</v>
      </c>
      <c r="AQ165" t="b">
        <v>1</v>
      </c>
      <c r="AR165" t="b">
        <v>0</v>
      </c>
      <c r="AS165" t="b">
        <v>0</v>
      </c>
      <c r="AT165" t="b">
        <v>0</v>
      </c>
      <c r="AU165" t="b">
        <v>1</v>
      </c>
      <c r="AV165" t="b">
        <v>1</v>
      </c>
      <c r="AW165" t="b">
        <v>1</v>
      </c>
      <c r="AX165" t="b">
        <v>0</v>
      </c>
      <c r="AY165" t="b">
        <v>0</v>
      </c>
      <c r="AZ165" t="b">
        <v>1</v>
      </c>
      <c r="BA165" t="b">
        <v>0</v>
      </c>
      <c r="BB165" t="b">
        <v>0</v>
      </c>
      <c r="BC165" t="b">
        <v>0</v>
      </c>
      <c r="BD165" t="b">
        <v>1</v>
      </c>
      <c r="BE165" t="b">
        <v>1</v>
      </c>
      <c r="BF165" t="b">
        <v>0</v>
      </c>
      <c r="BG165" t="b">
        <v>0</v>
      </c>
      <c r="BH165" t="b">
        <v>0</v>
      </c>
      <c r="BI165" t="b">
        <v>0</v>
      </c>
      <c r="BJ165" t="b">
        <v>0</v>
      </c>
      <c r="BK165" t="b">
        <v>0</v>
      </c>
      <c r="BL165" t="b">
        <v>0</v>
      </c>
      <c r="BM165" t="s">
        <v>3203</v>
      </c>
      <c r="BO165" t="b">
        <v>1</v>
      </c>
    </row>
    <row r="166" spans="1:67">
      <c r="A166" s="6">
        <v>1028</v>
      </c>
      <c r="B166" t="s">
        <v>1504</v>
      </c>
      <c r="C166" t="s">
        <v>64</v>
      </c>
      <c r="D166" t="s">
        <v>1104</v>
      </c>
      <c r="E166" t="s">
        <v>14</v>
      </c>
      <c r="F166" t="s">
        <v>1506</v>
      </c>
      <c r="G166" t="s">
        <v>309</v>
      </c>
      <c r="H166" t="s">
        <v>17</v>
      </c>
      <c r="I166" t="s">
        <v>1840</v>
      </c>
      <c r="J166" t="s">
        <v>1507</v>
      </c>
      <c r="L166" t="s">
        <v>1508</v>
      </c>
      <c r="M166" t="s">
        <v>1509</v>
      </c>
      <c r="N166" s="1">
        <v>17426</v>
      </c>
      <c r="O166" t="s">
        <v>1510</v>
      </c>
      <c r="Q166" t="b">
        <v>0</v>
      </c>
      <c r="R166" s="1">
        <v>44414</v>
      </c>
      <c r="S166" t="b">
        <v>0</v>
      </c>
      <c r="U166" t="b">
        <v>0</v>
      </c>
      <c r="Y166" s="1">
        <v>44414</v>
      </c>
      <c r="AB166">
        <v>77</v>
      </c>
      <c r="AC166" t="b">
        <v>0</v>
      </c>
      <c r="AD166" t="b">
        <v>1</v>
      </c>
      <c r="AF166" t="s">
        <v>2521</v>
      </c>
      <c r="AI166" t="b">
        <v>0</v>
      </c>
      <c r="AJ166" t="b">
        <v>0</v>
      </c>
      <c r="AK166" t="b">
        <v>0</v>
      </c>
      <c r="AL166" t="b">
        <v>0</v>
      </c>
      <c r="AM166" t="b">
        <v>0</v>
      </c>
      <c r="AN166" t="b">
        <v>0</v>
      </c>
      <c r="AO166" t="b">
        <v>0</v>
      </c>
      <c r="AP166" t="b">
        <v>0</v>
      </c>
      <c r="AQ166" t="b">
        <v>0</v>
      </c>
      <c r="AR166" t="b">
        <v>0</v>
      </c>
      <c r="AS166" t="b">
        <v>0</v>
      </c>
      <c r="AT166" t="b">
        <v>0</v>
      </c>
      <c r="AU166" t="b">
        <v>0</v>
      </c>
      <c r="AV166" t="b">
        <v>0</v>
      </c>
      <c r="AW166" t="b">
        <v>1</v>
      </c>
      <c r="AX166" t="b">
        <v>0</v>
      </c>
      <c r="AY166" t="b">
        <v>0</v>
      </c>
      <c r="AZ166" t="b">
        <v>0</v>
      </c>
      <c r="BA166" t="b">
        <v>0</v>
      </c>
      <c r="BB166" t="b">
        <v>1</v>
      </c>
      <c r="BC166" t="b">
        <v>0</v>
      </c>
      <c r="BD166" t="b">
        <v>0</v>
      </c>
      <c r="BE166" t="b">
        <v>0</v>
      </c>
      <c r="BF166" t="b">
        <v>0</v>
      </c>
      <c r="BG166" t="b">
        <v>0</v>
      </c>
      <c r="BH166" t="b">
        <v>0</v>
      </c>
      <c r="BI166" t="b">
        <v>0</v>
      </c>
      <c r="BJ166" t="b">
        <v>0</v>
      </c>
      <c r="BK166" t="b">
        <v>0</v>
      </c>
      <c r="BL166" t="b">
        <v>0</v>
      </c>
      <c r="BM166" t="s">
        <v>3204</v>
      </c>
      <c r="BO166" t="b">
        <v>1</v>
      </c>
    </row>
    <row r="167" spans="1:67" ht="15.5">
      <c r="A167" s="6">
        <v>850</v>
      </c>
      <c r="B167" s="641" t="s">
        <v>630</v>
      </c>
      <c r="C167" s="641" t="s">
        <v>64</v>
      </c>
      <c r="D167" s="641" t="s">
        <v>1109</v>
      </c>
      <c r="E167" s="641" t="s">
        <v>23</v>
      </c>
      <c r="F167" s="641" t="s">
        <v>1901</v>
      </c>
      <c r="G167" s="641" t="s">
        <v>25</v>
      </c>
      <c r="H167" s="641" t="s">
        <v>17</v>
      </c>
      <c r="I167" s="641" t="s">
        <v>1755</v>
      </c>
      <c r="J167" s="641" t="s">
        <v>631</v>
      </c>
      <c r="K167" s="641" t="s">
        <v>632</v>
      </c>
      <c r="L167" s="641" t="s">
        <v>633</v>
      </c>
      <c r="N167" s="1">
        <v>17912</v>
      </c>
      <c r="Q167" t="b">
        <v>0</v>
      </c>
      <c r="R167" s="1">
        <v>42749</v>
      </c>
      <c r="S167" t="b">
        <v>0</v>
      </c>
      <c r="U167" t="b">
        <v>0</v>
      </c>
      <c r="AB167">
        <v>75</v>
      </c>
      <c r="AC167" t="b">
        <v>0</v>
      </c>
      <c r="AD167" t="b">
        <v>1</v>
      </c>
      <c r="AF167" t="s">
        <v>2534</v>
      </c>
      <c r="AI167" t="b">
        <v>0</v>
      </c>
      <c r="AJ167" t="b">
        <v>0</v>
      </c>
      <c r="AK167" t="b">
        <v>0</v>
      </c>
      <c r="AL167" t="b">
        <v>0</v>
      </c>
      <c r="AM167" t="b">
        <v>0</v>
      </c>
      <c r="AN167" t="b">
        <v>1</v>
      </c>
      <c r="AO167" t="b">
        <v>0</v>
      </c>
      <c r="AP167" t="b">
        <v>0</v>
      </c>
      <c r="AQ167" t="b">
        <v>0</v>
      </c>
      <c r="AR167" t="b">
        <v>1</v>
      </c>
      <c r="AS167" t="b">
        <v>0</v>
      </c>
      <c r="AT167" t="b">
        <v>0</v>
      </c>
      <c r="AU167" t="b">
        <v>0</v>
      </c>
      <c r="AV167" t="b">
        <v>1</v>
      </c>
      <c r="AW167" t="b">
        <v>0</v>
      </c>
      <c r="AX167" t="b">
        <v>0</v>
      </c>
      <c r="AY167" t="b">
        <v>0</v>
      </c>
      <c r="AZ167" t="b">
        <v>0</v>
      </c>
      <c r="BA167" t="b">
        <v>0</v>
      </c>
      <c r="BB167" t="b">
        <v>0</v>
      </c>
      <c r="BC167" t="b">
        <v>0</v>
      </c>
      <c r="BD167" t="b">
        <v>1</v>
      </c>
      <c r="BE167" t="b">
        <v>0</v>
      </c>
      <c r="BF167" t="b">
        <v>1</v>
      </c>
      <c r="BG167" t="b">
        <v>0</v>
      </c>
      <c r="BH167" t="b">
        <v>0</v>
      </c>
      <c r="BI167" t="b">
        <v>0</v>
      </c>
      <c r="BJ167" t="b">
        <v>0</v>
      </c>
      <c r="BK167" t="b">
        <v>0</v>
      </c>
      <c r="BL167" t="b">
        <v>0</v>
      </c>
      <c r="BM167" t="s">
        <v>3205</v>
      </c>
      <c r="BO167" t="b">
        <v>1</v>
      </c>
    </row>
    <row r="168" spans="1:67">
      <c r="A168" s="6">
        <v>966</v>
      </c>
      <c r="B168" t="s">
        <v>634</v>
      </c>
      <c r="C168" t="s">
        <v>635</v>
      </c>
      <c r="D168" t="s">
        <v>1575</v>
      </c>
      <c r="F168" t="s">
        <v>636</v>
      </c>
      <c r="G168" t="s">
        <v>25</v>
      </c>
      <c r="H168" t="s">
        <v>17</v>
      </c>
      <c r="I168" t="s">
        <v>1755</v>
      </c>
      <c r="K168" t="s">
        <v>637</v>
      </c>
      <c r="L168" t="s">
        <v>638</v>
      </c>
      <c r="N168" s="1">
        <v>19090</v>
      </c>
      <c r="Q168" t="b">
        <v>0</v>
      </c>
      <c r="R168" s="1">
        <v>43662</v>
      </c>
      <c r="S168" t="b">
        <v>0</v>
      </c>
      <c r="U168" t="b">
        <v>0</v>
      </c>
      <c r="W168" t="s">
        <v>2567</v>
      </c>
      <c r="X168" t="s">
        <v>2596</v>
      </c>
      <c r="AB168">
        <v>72</v>
      </c>
      <c r="AC168" t="b">
        <v>0</v>
      </c>
      <c r="AD168" t="b">
        <v>1</v>
      </c>
      <c r="AI168" t="b">
        <v>0</v>
      </c>
      <c r="AJ168" t="b">
        <v>0</v>
      </c>
      <c r="AK168" t="b">
        <v>0</v>
      </c>
      <c r="AL168" t="b">
        <v>0</v>
      </c>
      <c r="AM168" t="b">
        <v>0</v>
      </c>
      <c r="AN168" t="b">
        <v>1</v>
      </c>
      <c r="AO168" t="b">
        <v>0</v>
      </c>
      <c r="AP168" t="b">
        <v>1</v>
      </c>
      <c r="AQ168" t="b">
        <v>0</v>
      </c>
      <c r="AR168" t="b">
        <v>1</v>
      </c>
      <c r="AS168" t="b">
        <v>0</v>
      </c>
      <c r="AT168" t="b">
        <v>0</v>
      </c>
      <c r="AU168" t="b">
        <v>1</v>
      </c>
      <c r="AV168" t="b">
        <v>1</v>
      </c>
      <c r="AW168" t="b">
        <v>1</v>
      </c>
      <c r="AX168" t="b">
        <v>0</v>
      </c>
      <c r="AY168" t="b">
        <v>0</v>
      </c>
      <c r="AZ168" t="b">
        <v>0</v>
      </c>
      <c r="BA168" t="b">
        <v>0</v>
      </c>
      <c r="BB168" t="b">
        <v>0</v>
      </c>
      <c r="BC168" t="b">
        <v>0</v>
      </c>
      <c r="BD168" t="b">
        <v>1</v>
      </c>
      <c r="BE168" t="b">
        <v>0</v>
      </c>
      <c r="BF168" t="b">
        <v>0</v>
      </c>
      <c r="BG168" t="b">
        <v>0</v>
      </c>
      <c r="BH168" t="b">
        <v>0</v>
      </c>
      <c r="BI168" t="b">
        <v>1</v>
      </c>
      <c r="BJ168" t="b">
        <v>0</v>
      </c>
      <c r="BK168" t="b">
        <v>1</v>
      </c>
      <c r="BL168" t="b">
        <v>0</v>
      </c>
      <c r="BM168" t="s">
        <v>3206</v>
      </c>
      <c r="BO168" t="b">
        <v>1</v>
      </c>
    </row>
    <row r="169" spans="1:67">
      <c r="A169" s="6">
        <v>1008</v>
      </c>
      <c r="B169" t="s">
        <v>1416</v>
      </c>
      <c r="C169" t="s">
        <v>1417</v>
      </c>
      <c r="E169" t="s">
        <v>1418</v>
      </c>
      <c r="F169" t="s">
        <v>1419</v>
      </c>
      <c r="G169" t="s">
        <v>1420</v>
      </c>
      <c r="H169" t="s">
        <v>17</v>
      </c>
      <c r="I169" t="s">
        <v>1902</v>
      </c>
      <c r="K169" t="s">
        <v>1421</v>
      </c>
      <c r="L169" t="s">
        <v>1700</v>
      </c>
      <c r="N169" s="1">
        <v>16258</v>
      </c>
      <c r="Q169" t="b">
        <v>0</v>
      </c>
      <c r="R169" s="1">
        <v>44370</v>
      </c>
      <c r="S169" t="b">
        <v>0</v>
      </c>
      <c r="U169" t="b">
        <v>0</v>
      </c>
      <c r="Y169" s="1">
        <v>44531</v>
      </c>
      <c r="AB169">
        <v>80</v>
      </c>
      <c r="AC169" t="b">
        <v>0</v>
      </c>
      <c r="AD169" t="b">
        <v>1</v>
      </c>
      <c r="AI169" t="b">
        <v>0</v>
      </c>
      <c r="AJ169" t="b">
        <v>0</v>
      </c>
      <c r="AK169" t="b">
        <v>0</v>
      </c>
      <c r="AL169" t="b">
        <v>0</v>
      </c>
      <c r="AM169" t="b">
        <v>0</v>
      </c>
      <c r="AN169" t="b">
        <v>0</v>
      </c>
      <c r="AO169" t="b">
        <v>0</v>
      </c>
      <c r="AP169" t="b">
        <v>0</v>
      </c>
      <c r="AQ169" t="b">
        <v>0</v>
      </c>
      <c r="AR169" t="b">
        <v>0</v>
      </c>
      <c r="AS169" t="b">
        <v>0</v>
      </c>
      <c r="AT169" t="b">
        <v>0</v>
      </c>
      <c r="AU169" t="b">
        <v>0</v>
      </c>
      <c r="AV169" t="b">
        <v>0</v>
      </c>
      <c r="AW169" t="b">
        <v>0</v>
      </c>
      <c r="AX169" t="b">
        <v>0</v>
      </c>
      <c r="AY169" t="b">
        <v>0</v>
      </c>
      <c r="AZ169" t="b">
        <v>0</v>
      </c>
      <c r="BA169" t="b">
        <v>0</v>
      </c>
      <c r="BB169" t="b">
        <v>0</v>
      </c>
      <c r="BC169" t="b">
        <v>0</v>
      </c>
      <c r="BD169" t="b">
        <v>0</v>
      </c>
      <c r="BE169" t="b">
        <v>0</v>
      </c>
      <c r="BF169" t="b">
        <v>0</v>
      </c>
      <c r="BG169" t="b">
        <v>0</v>
      </c>
      <c r="BH169" t="b">
        <v>0</v>
      </c>
      <c r="BI169" t="b">
        <v>0</v>
      </c>
      <c r="BJ169" t="b">
        <v>0</v>
      </c>
      <c r="BK169" t="b">
        <v>0</v>
      </c>
      <c r="BL169" t="b">
        <v>0</v>
      </c>
      <c r="BM169" t="s">
        <v>3026</v>
      </c>
      <c r="BO169" t="b">
        <v>1</v>
      </c>
    </row>
    <row r="170" spans="1:67">
      <c r="A170" s="6">
        <v>1058</v>
      </c>
      <c r="B170" t="s">
        <v>1734</v>
      </c>
      <c r="C170" t="s">
        <v>1047</v>
      </c>
      <c r="E170" t="s">
        <v>1903</v>
      </c>
      <c r="F170" t="s">
        <v>1904</v>
      </c>
      <c r="G170" t="s">
        <v>96</v>
      </c>
      <c r="H170" t="s">
        <v>17</v>
      </c>
      <c r="I170" t="s">
        <v>1822</v>
      </c>
      <c r="J170" t="s">
        <v>1905</v>
      </c>
      <c r="K170" t="s">
        <v>1906</v>
      </c>
      <c r="L170" t="s">
        <v>1907</v>
      </c>
      <c r="N170" s="1">
        <v>12224</v>
      </c>
      <c r="Q170" t="b">
        <v>0</v>
      </c>
      <c r="R170" s="1">
        <v>44599</v>
      </c>
      <c r="S170" t="b">
        <v>0</v>
      </c>
      <c r="U170" t="b">
        <v>0</v>
      </c>
      <c r="Y170" s="1">
        <v>44601</v>
      </c>
      <c r="AB170">
        <v>91</v>
      </c>
      <c r="AC170" t="b">
        <v>0</v>
      </c>
      <c r="AD170" t="b">
        <v>1</v>
      </c>
      <c r="AF170" t="s">
        <v>2258</v>
      </c>
      <c r="AI170" t="b">
        <v>0</v>
      </c>
      <c r="AJ170" t="b">
        <v>0</v>
      </c>
      <c r="AK170" t="b">
        <v>0</v>
      </c>
      <c r="AL170" t="b">
        <v>0</v>
      </c>
      <c r="AM170" t="b">
        <v>0</v>
      </c>
      <c r="AN170" t="b">
        <v>0</v>
      </c>
      <c r="AO170" t="b">
        <v>0</v>
      </c>
      <c r="AP170" t="b">
        <v>0</v>
      </c>
      <c r="AQ170" t="b">
        <v>1</v>
      </c>
      <c r="AR170" t="b">
        <v>0</v>
      </c>
      <c r="AS170" t="b">
        <v>0</v>
      </c>
      <c r="AT170" t="b">
        <v>0</v>
      </c>
      <c r="AU170" t="b">
        <v>1</v>
      </c>
      <c r="AV170" t="b">
        <v>1</v>
      </c>
      <c r="AW170" t="b">
        <v>0</v>
      </c>
      <c r="AX170" t="b">
        <v>0</v>
      </c>
      <c r="AY170" t="b">
        <v>0</v>
      </c>
      <c r="AZ170" t="b">
        <v>0</v>
      </c>
      <c r="BA170" t="b">
        <v>0</v>
      </c>
      <c r="BB170" t="b">
        <v>0</v>
      </c>
      <c r="BC170" t="b">
        <v>0</v>
      </c>
      <c r="BD170" t="b">
        <v>1</v>
      </c>
      <c r="BE170" t="b">
        <v>1</v>
      </c>
      <c r="BF170" t="b">
        <v>1</v>
      </c>
      <c r="BG170" t="b">
        <v>0</v>
      </c>
      <c r="BH170" t="b">
        <v>0</v>
      </c>
      <c r="BI170" t="b">
        <v>0</v>
      </c>
      <c r="BJ170" t="b">
        <v>0</v>
      </c>
      <c r="BK170" t="b">
        <v>0</v>
      </c>
      <c r="BL170" t="b">
        <v>0</v>
      </c>
      <c r="BM170" t="s">
        <v>3207</v>
      </c>
      <c r="BO170" t="b">
        <v>1</v>
      </c>
    </row>
    <row r="171" spans="1:67">
      <c r="A171" s="6">
        <v>221</v>
      </c>
      <c r="B171" t="s">
        <v>639</v>
      </c>
      <c r="C171" t="s">
        <v>571</v>
      </c>
      <c r="D171" t="s">
        <v>1316</v>
      </c>
      <c r="E171" t="s">
        <v>640</v>
      </c>
      <c r="F171" t="s">
        <v>641</v>
      </c>
      <c r="G171" t="s">
        <v>32</v>
      </c>
      <c r="H171" t="s">
        <v>17</v>
      </c>
      <c r="I171" t="s">
        <v>1756</v>
      </c>
      <c r="J171" t="s">
        <v>642</v>
      </c>
      <c r="K171" t="s">
        <v>1317</v>
      </c>
      <c r="L171" t="s">
        <v>643</v>
      </c>
      <c r="M171" t="s">
        <v>1908</v>
      </c>
      <c r="N171" s="1">
        <v>15029</v>
      </c>
      <c r="O171" t="s">
        <v>1318</v>
      </c>
      <c r="P171" t="s">
        <v>1795</v>
      </c>
      <c r="Q171" t="b">
        <v>0</v>
      </c>
      <c r="R171" s="1">
        <v>39417</v>
      </c>
      <c r="S171" t="b">
        <v>0</v>
      </c>
      <c r="U171" t="b">
        <v>0</v>
      </c>
      <c r="W171" t="s">
        <v>2555</v>
      </c>
      <c r="Y171" s="1">
        <v>44597</v>
      </c>
      <c r="Z171" t="s">
        <v>2516</v>
      </c>
      <c r="AA171" t="s">
        <v>2590</v>
      </c>
      <c r="AB171">
        <v>83</v>
      </c>
      <c r="AC171" t="b">
        <v>0</v>
      </c>
      <c r="AD171" t="b">
        <v>1</v>
      </c>
      <c r="AF171" t="s">
        <v>2258</v>
      </c>
      <c r="AI171" t="b">
        <v>0</v>
      </c>
      <c r="AJ171" t="b">
        <v>0</v>
      </c>
      <c r="AK171" t="b">
        <v>0</v>
      </c>
      <c r="AL171" t="b">
        <v>1</v>
      </c>
      <c r="AM171" t="b">
        <v>0</v>
      </c>
      <c r="AN171" t="b">
        <v>0</v>
      </c>
      <c r="AO171" t="b">
        <v>0</v>
      </c>
      <c r="AP171" t="b">
        <v>1</v>
      </c>
      <c r="AQ171" t="b">
        <v>1</v>
      </c>
      <c r="AR171" t="b">
        <v>0</v>
      </c>
      <c r="AS171" t="b">
        <v>1</v>
      </c>
      <c r="AT171" t="b">
        <v>0</v>
      </c>
      <c r="AU171" t="b">
        <v>1</v>
      </c>
      <c r="AV171" t="b">
        <v>0</v>
      </c>
      <c r="AW171" t="b">
        <v>1</v>
      </c>
      <c r="AX171" t="b">
        <v>0</v>
      </c>
      <c r="AY171" t="b">
        <v>0</v>
      </c>
      <c r="AZ171" t="b">
        <v>1</v>
      </c>
      <c r="BA171" t="b">
        <v>0</v>
      </c>
      <c r="BB171" t="b">
        <v>1</v>
      </c>
      <c r="BC171" t="b">
        <v>0</v>
      </c>
      <c r="BD171" t="b">
        <v>1</v>
      </c>
      <c r="BE171" t="b">
        <v>0</v>
      </c>
      <c r="BF171" t="b">
        <v>0</v>
      </c>
      <c r="BG171" t="b">
        <v>1</v>
      </c>
      <c r="BH171" t="b">
        <v>0</v>
      </c>
      <c r="BI171" t="b">
        <v>1</v>
      </c>
      <c r="BJ171" t="b">
        <v>0</v>
      </c>
      <c r="BK171" t="b">
        <v>0</v>
      </c>
      <c r="BL171" t="b">
        <v>0</v>
      </c>
      <c r="BM171" t="s">
        <v>3208</v>
      </c>
      <c r="BO171" t="b">
        <v>1</v>
      </c>
    </row>
    <row r="172" spans="1:67">
      <c r="A172" s="6">
        <v>1069</v>
      </c>
      <c r="B172" t="s">
        <v>1748</v>
      </c>
      <c r="C172" t="s">
        <v>1633</v>
      </c>
      <c r="D172" t="s">
        <v>1540</v>
      </c>
      <c r="E172" t="s">
        <v>1909</v>
      </c>
      <c r="F172" t="s">
        <v>1910</v>
      </c>
      <c r="G172" t="s">
        <v>25</v>
      </c>
      <c r="H172" t="s">
        <v>17</v>
      </c>
      <c r="I172" t="s">
        <v>1755</v>
      </c>
      <c r="J172" t="s">
        <v>1911</v>
      </c>
      <c r="K172" t="s">
        <v>1911</v>
      </c>
      <c r="L172" t="s">
        <v>1912</v>
      </c>
      <c r="M172" t="s">
        <v>1913</v>
      </c>
      <c r="N172" s="1">
        <v>17640</v>
      </c>
      <c r="O172" t="s">
        <v>1914</v>
      </c>
      <c r="Q172" t="b">
        <v>0</v>
      </c>
      <c r="R172" s="1">
        <v>44690</v>
      </c>
      <c r="S172" t="b">
        <v>0</v>
      </c>
      <c r="U172" t="b">
        <v>0</v>
      </c>
      <c r="AB172">
        <v>76</v>
      </c>
      <c r="AC172" t="b">
        <v>0</v>
      </c>
      <c r="AD172" t="b">
        <v>1</v>
      </c>
      <c r="AF172" t="s">
        <v>2258</v>
      </c>
      <c r="AI172" t="b">
        <v>0</v>
      </c>
      <c r="AJ172" t="b">
        <v>0</v>
      </c>
      <c r="AK172" t="b">
        <v>0</v>
      </c>
      <c r="AL172" t="b">
        <v>0</v>
      </c>
      <c r="AM172" t="b">
        <v>0</v>
      </c>
      <c r="AN172" t="b">
        <v>0</v>
      </c>
      <c r="AO172" t="b">
        <v>0</v>
      </c>
      <c r="AP172" t="b">
        <v>0</v>
      </c>
      <c r="AQ172" t="b">
        <v>0</v>
      </c>
      <c r="AR172" t="b">
        <v>1</v>
      </c>
      <c r="AS172" t="b">
        <v>0</v>
      </c>
      <c r="AT172" t="b">
        <v>0</v>
      </c>
      <c r="AU172" t="b">
        <v>0</v>
      </c>
      <c r="AV172" t="b">
        <v>1</v>
      </c>
      <c r="AW172" t="b">
        <v>1</v>
      </c>
      <c r="AX172" t="b">
        <v>0</v>
      </c>
      <c r="AY172" t="b">
        <v>0</v>
      </c>
      <c r="AZ172" t="b">
        <v>0</v>
      </c>
      <c r="BA172" t="b">
        <v>0</v>
      </c>
      <c r="BB172" t="b">
        <v>0</v>
      </c>
      <c r="BC172" t="b">
        <v>0</v>
      </c>
      <c r="BD172" t="b">
        <v>1</v>
      </c>
      <c r="BE172" t="b">
        <v>1</v>
      </c>
      <c r="BF172" t="b">
        <v>1</v>
      </c>
      <c r="BG172" t="b">
        <v>0</v>
      </c>
      <c r="BH172" t="b">
        <v>0</v>
      </c>
      <c r="BI172" t="b">
        <v>0</v>
      </c>
      <c r="BJ172" t="b">
        <v>0</v>
      </c>
      <c r="BK172" t="b">
        <v>0</v>
      </c>
      <c r="BL172" t="b">
        <v>0</v>
      </c>
      <c r="BM172" t="s">
        <v>3209</v>
      </c>
      <c r="BO172" t="b">
        <v>1</v>
      </c>
    </row>
    <row r="173" spans="1:67">
      <c r="A173" s="6">
        <v>229</v>
      </c>
      <c r="B173" t="s">
        <v>644</v>
      </c>
      <c r="C173" t="s">
        <v>411</v>
      </c>
      <c r="D173" t="s">
        <v>1102</v>
      </c>
      <c r="E173" t="s">
        <v>124</v>
      </c>
      <c r="F173" t="s">
        <v>645</v>
      </c>
      <c r="G173" t="s">
        <v>32</v>
      </c>
      <c r="H173" t="s">
        <v>17</v>
      </c>
      <c r="I173" t="s">
        <v>1756</v>
      </c>
      <c r="J173" t="s">
        <v>646</v>
      </c>
      <c r="L173" t="s">
        <v>647</v>
      </c>
      <c r="N173" s="1">
        <v>10953</v>
      </c>
      <c r="Q173" t="b">
        <v>0</v>
      </c>
      <c r="R173" s="1">
        <v>34029</v>
      </c>
      <c r="S173" t="b">
        <v>0</v>
      </c>
      <c r="U173" t="b">
        <v>0</v>
      </c>
      <c r="AB173">
        <v>95</v>
      </c>
      <c r="AC173" t="b">
        <v>0</v>
      </c>
      <c r="AD173" t="b">
        <v>1</v>
      </c>
      <c r="AI173" t="b">
        <v>0</v>
      </c>
      <c r="AJ173" t="b">
        <v>0</v>
      </c>
      <c r="AK173" t="b">
        <v>0</v>
      </c>
      <c r="AL173" t="b">
        <v>0</v>
      </c>
      <c r="AM173" t="b">
        <v>0</v>
      </c>
      <c r="AN173" t="b">
        <v>0</v>
      </c>
      <c r="AO173" t="b">
        <v>0</v>
      </c>
      <c r="AP173" t="b">
        <v>0</v>
      </c>
      <c r="AQ173" t="b">
        <v>0</v>
      </c>
      <c r="AR173" t="b">
        <v>0</v>
      </c>
      <c r="AS173" t="b">
        <v>0</v>
      </c>
      <c r="AT173" t="b">
        <v>0</v>
      </c>
      <c r="AU173" t="b">
        <v>0</v>
      </c>
      <c r="AV173" t="b">
        <v>1</v>
      </c>
      <c r="AW173" t="b">
        <v>0</v>
      </c>
      <c r="AX173" t="b">
        <v>0</v>
      </c>
      <c r="AY173" t="b">
        <v>0</v>
      </c>
      <c r="AZ173" t="b">
        <v>0</v>
      </c>
      <c r="BA173" t="b">
        <v>0</v>
      </c>
      <c r="BB173" t="b">
        <v>0</v>
      </c>
      <c r="BC173" t="b">
        <v>0</v>
      </c>
      <c r="BD173" t="b">
        <v>0</v>
      </c>
      <c r="BE173" t="b">
        <v>0</v>
      </c>
      <c r="BF173" t="b">
        <v>0</v>
      </c>
      <c r="BG173" t="b">
        <v>0</v>
      </c>
      <c r="BH173" t="b">
        <v>0</v>
      </c>
      <c r="BI173" t="b">
        <v>0</v>
      </c>
      <c r="BJ173" t="b">
        <v>0</v>
      </c>
      <c r="BK173" t="b">
        <v>0</v>
      </c>
      <c r="BL173" t="b">
        <v>0</v>
      </c>
      <c r="BM173" t="s">
        <v>3210</v>
      </c>
      <c r="BO173" t="b">
        <v>1</v>
      </c>
    </row>
    <row r="174" spans="1:67">
      <c r="A174" s="6">
        <v>1125</v>
      </c>
      <c r="B174" t="s">
        <v>2970</v>
      </c>
      <c r="C174" t="s">
        <v>2115</v>
      </c>
      <c r="D174" t="s">
        <v>3211</v>
      </c>
      <c r="E174" t="s">
        <v>3212</v>
      </c>
      <c r="F174" t="s">
        <v>3213</v>
      </c>
      <c r="G174" t="s">
        <v>83</v>
      </c>
      <c r="H174" t="s">
        <v>17</v>
      </c>
      <c r="I174" t="s">
        <v>1772</v>
      </c>
      <c r="J174" t="s">
        <v>3214</v>
      </c>
      <c r="K174" t="s">
        <v>3214</v>
      </c>
      <c r="L174" t="s">
        <v>3215</v>
      </c>
      <c r="N174" s="1">
        <v>16471</v>
      </c>
      <c r="O174" t="s">
        <v>3216</v>
      </c>
      <c r="Q174" t="b">
        <v>0</v>
      </c>
      <c r="R174" s="1">
        <v>45377</v>
      </c>
      <c r="S174" t="b">
        <v>0</v>
      </c>
      <c r="U174" t="b">
        <v>0</v>
      </c>
      <c r="Y174" s="1">
        <v>45377.299953703703</v>
      </c>
      <c r="AB174">
        <v>79</v>
      </c>
      <c r="AC174" t="b">
        <v>0</v>
      </c>
      <c r="AD174" t="b">
        <v>1</v>
      </c>
      <c r="AG174" t="s">
        <v>2454</v>
      </c>
      <c r="AI174" t="b">
        <v>0</v>
      </c>
      <c r="AJ174" t="b">
        <v>0</v>
      </c>
      <c r="AK174" t="b">
        <v>0</v>
      </c>
      <c r="AL174" t="b">
        <v>1</v>
      </c>
      <c r="AM174" t="b">
        <v>0</v>
      </c>
      <c r="AN174" t="b">
        <v>0</v>
      </c>
      <c r="AO174" t="b">
        <v>0</v>
      </c>
      <c r="AP174" t="b">
        <v>0</v>
      </c>
      <c r="AQ174" t="b">
        <v>0</v>
      </c>
      <c r="AR174" t="b">
        <v>0</v>
      </c>
      <c r="AS174" t="b">
        <v>0</v>
      </c>
      <c r="AT174" t="b">
        <v>0</v>
      </c>
      <c r="AU174" t="b">
        <v>0</v>
      </c>
      <c r="AV174" t="b">
        <v>0</v>
      </c>
      <c r="AW174" t="b">
        <v>0</v>
      </c>
      <c r="AX174" t="b">
        <v>0</v>
      </c>
      <c r="AY174" t="b">
        <v>0</v>
      </c>
      <c r="AZ174" t="b">
        <v>0</v>
      </c>
      <c r="BA174" t="b">
        <v>0</v>
      </c>
      <c r="BB174" t="b">
        <v>0</v>
      </c>
      <c r="BC174" t="b">
        <v>0</v>
      </c>
      <c r="BD174" t="b">
        <v>0</v>
      </c>
      <c r="BE174" t="b">
        <v>0</v>
      </c>
      <c r="BF174" t="b">
        <v>0</v>
      </c>
      <c r="BG174" t="b">
        <v>0</v>
      </c>
      <c r="BH174" t="b">
        <v>0</v>
      </c>
      <c r="BI174" t="b">
        <v>0</v>
      </c>
      <c r="BJ174" t="b">
        <v>0</v>
      </c>
      <c r="BK174" t="b">
        <v>0</v>
      </c>
      <c r="BL174" t="b">
        <v>0</v>
      </c>
      <c r="BM174" t="s">
        <v>3217</v>
      </c>
      <c r="BO174" t="b">
        <v>1</v>
      </c>
    </row>
    <row r="175" spans="1:67">
      <c r="A175" s="6">
        <v>434</v>
      </c>
      <c r="B175" t="s">
        <v>648</v>
      </c>
      <c r="C175" t="s">
        <v>529</v>
      </c>
      <c r="D175" t="s">
        <v>1534</v>
      </c>
      <c r="E175" t="s">
        <v>85</v>
      </c>
      <c r="F175" t="s">
        <v>2153</v>
      </c>
      <c r="G175" t="s">
        <v>480</v>
      </c>
      <c r="H175" t="s">
        <v>17</v>
      </c>
      <c r="I175" t="s">
        <v>1865</v>
      </c>
      <c r="J175" t="s">
        <v>1535</v>
      </c>
      <c r="K175" t="s">
        <v>1535</v>
      </c>
      <c r="L175" t="s">
        <v>649</v>
      </c>
      <c r="N175" s="1">
        <v>17777</v>
      </c>
      <c r="O175" t="s">
        <v>1494</v>
      </c>
      <c r="Q175" t="b">
        <v>0</v>
      </c>
      <c r="R175" s="1">
        <v>40269</v>
      </c>
      <c r="S175" t="b">
        <v>0</v>
      </c>
      <c r="U175" t="b">
        <v>0</v>
      </c>
      <c r="Y175" s="1">
        <v>44860</v>
      </c>
      <c r="AB175">
        <v>76</v>
      </c>
      <c r="AC175" t="b">
        <v>0</v>
      </c>
      <c r="AD175" t="b">
        <v>1</v>
      </c>
      <c r="AF175" t="s">
        <v>2541</v>
      </c>
      <c r="AI175" t="b">
        <v>0</v>
      </c>
      <c r="AJ175" t="b">
        <v>0</v>
      </c>
      <c r="AK175" t="b">
        <v>0</v>
      </c>
      <c r="AL175" t="b">
        <v>0</v>
      </c>
      <c r="AM175" t="b">
        <v>0</v>
      </c>
      <c r="AN175" t="b">
        <v>0</v>
      </c>
      <c r="AO175" t="b">
        <v>0</v>
      </c>
      <c r="AP175" t="b">
        <v>0</v>
      </c>
      <c r="AQ175" t="b">
        <v>0</v>
      </c>
      <c r="AR175" t="b">
        <v>0</v>
      </c>
      <c r="AS175" t="b">
        <v>0</v>
      </c>
      <c r="AT175" t="b">
        <v>0</v>
      </c>
      <c r="AU175" t="b">
        <v>0</v>
      </c>
      <c r="AV175" t="b">
        <v>0</v>
      </c>
      <c r="AW175" t="b">
        <v>0</v>
      </c>
      <c r="AX175" t="b">
        <v>0</v>
      </c>
      <c r="AY175" t="b">
        <v>0</v>
      </c>
      <c r="AZ175" t="b">
        <v>0</v>
      </c>
      <c r="BA175" t="b">
        <v>0</v>
      </c>
      <c r="BB175" t="b">
        <v>0</v>
      </c>
      <c r="BC175" t="b">
        <v>0</v>
      </c>
      <c r="BD175" t="b">
        <v>0</v>
      </c>
      <c r="BE175" t="b">
        <v>0</v>
      </c>
      <c r="BF175" t="b">
        <v>0</v>
      </c>
      <c r="BG175" t="b">
        <v>0</v>
      </c>
      <c r="BH175" t="b">
        <v>0</v>
      </c>
      <c r="BI175" t="b">
        <v>0</v>
      </c>
      <c r="BJ175" t="b">
        <v>0</v>
      </c>
      <c r="BK175" t="b">
        <v>0</v>
      </c>
      <c r="BL175" t="b">
        <v>0</v>
      </c>
      <c r="BM175" t="s">
        <v>3218</v>
      </c>
      <c r="BO175" t="b">
        <v>1</v>
      </c>
    </row>
    <row r="176" spans="1:67">
      <c r="A176" s="6">
        <v>441</v>
      </c>
      <c r="B176" t="s">
        <v>650</v>
      </c>
      <c r="C176" t="s">
        <v>1644</v>
      </c>
      <c r="D176" t="s">
        <v>1156</v>
      </c>
      <c r="E176" t="s">
        <v>124</v>
      </c>
      <c r="F176" t="s">
        <v>651</v>
      </c>
      <c r="G176" t="s">
        <v>130</v>
      </c>
      <c r="H176" t="s">
        <v>17</v>
      </c>
      <c r="I176" t="s">
        <v>1783</v>
      </c>
      <c r="J176" t="s">
        <v>652</v>
      </c>
      <c r="L176" t="s">
        <v>653</v>
      </c>
      <c r="M176" t="s">
        <v>1157</v>
      </c>
      <c r="N176" s="1">
        <v>12887</v>
      </c>
      <c r="O176" t="s">
        <v>1158</v>
      </c>
      <c r="Q176" t="b">
        <v>0</v>
      </c>
      <c r="R176" s="1">
        <v>40360</v>
      </c>
      <c r="S176" t="b">
        <v>0</v>
      </c>
      <c r="U176" t="b">
        <v>0</v>
      </c>
      <c r="Y176" s="1">
        <v>44160</v>
      </c>
      <c r="AB176">
        <v>89</v>
      </c>
      <c r="AC176" t="b">
        <v>0</v>
      </c>
      <c r="AD176" t="b">
        <v>1</v>
      </c>
      <c r="AI176" t="b">
        <v>0</v>
      </c>
      <c r="AJ176" t="b">
        <v>0</v>
      </c>
      <c r="AK176" t="b">
        <v>0</v>
      </c>
      <c r="AL176" t="b">
        <v>0</v>
      </c>
      <c r="AM176" t="b">
        <v>0</v>
      </c>
      <c r="AN176" t="b">
        <v>0</v>
      </c>
      <c r="AO176" t="b">
        <v>0</v>
      </c>
      <c r="AP176" t="b">
        <v>0</v>
      </c>
      <c r="AQ176" t="b">
        <v>0</v>
      </c>
      <c r="AR176" t="b">
        <v>0</v>
      </c>
      <c r="AS176" t="b">
        <v>0</v>
      </c>
      <c r="AT176" t="b">
        <v>0</v>
      </c>
      <c r="AU176" t="b">
        <v>0</v>
      </c>
      <c r="AV176" t="b">
        <v>0</v>
      </c>
      <c r="AW176" t="b">
        <v>0</v>
      </c>
      <c r="AX176" t="b">
        <v>0</v>
      </c>
      <c r="AY176" t="b">
        <v>0</v>
      </c>
      <c r="AZ176" t="b">
        <v>0</v>
      </c>
      <c r="BA176" t="b">
        <v>0</v>
      </c>
      <c r="BB176" t="b">
        <v>0</v>
      </c>
      <c r="BC176" t="b">
        <v>0</v>
      </c>
      <c r="BD176" t="b">
        <v>0</v>
      </c>
      <c r="BE176" t="b">
        <v>0</v>
      </c>
      <c r="BF176" t="b">
        <v>0</v>
      </c>
      <c r="BG176" t="b">
        <v>1</v>
      </c>
      <c r="BH176" t="b">
        <v>0</v>
      </c>
      <c r="BI176" t="b">
        <v>0</v>
      </c>
      <c r="BJ176" t="b">
        <v>0</v>
      </c>
      <c r="BK176" t="b">
        <v>0</v>
      </c>
      <c r="BL176" t="b">
        <v>0</v>
      </c>
      <c r="BM176" t="s">
        <v>3219</v>
      </c>
      <c r="BO176" t="b">
        <v>1</v>
      </c>
    </row>
    <row r="177" spans="1:67">
      <c r="A177" s="6">
        <v>914</v>
      </c>
      <c r="B177" t="s">
        <v>654</v>
      </c>
      <c r="C177" t="s">
        <v>144</v>
      </c>
      <c r="D177" t="s">
        <v>1211</v>
      </c>
      <c r="E177" t="s">
        <v>124</v>
      </c>
      <c r="F177" t="s">
        <v>1431</v>
      </c>
      <c r="G177" t="s">
        <v>16</v>
      </c>
      <c r="H177" t="s">
        <v>17</v>
      </c>
      <c r="I177" t="s">
        <v>1752</v>
      </c>
      <c r="J177" t="s">
        <v>655</v>
      </c>
      <c r="L177" t="s">
        <v>656</v>
      </c>
      <c r="N177" s="1">
        <v>16404</v>
      </c>
      <c r="Q177" t="b">
        <v>0</v>
      </c>
      <c r="R177" s="1">
        <v>43172</v>
      </c>
      <c r="S177" t="b">
        <v>0</v>
      </c>
      <c r="U177" t="b">
        <v>0</v>
      </c>
      <c r="Y177" s="1">
        <v>44160</v>
      </c>
      <c r="AB177">
        <v>80</v>
      </c>
      <c r="AC177" t="b">
        <v>0</v>
      </c>
      <c r="AD177" t="b">
        <v>1</v>
      </c>
      <c r="AF177" t="s">
        <v>2541</v>
      </c>
      <c r="AI177" t="b">
        <v>0</v>
      </c>
      <c r="AJ177" t="b">
        <v>0</v>
      </c>
      <c r="AK177" t="b">
        <v>0</v>
      </c>
      <c r="AL177" t="b">
        <v>0</v>
      </c>
      <c r="AM177" t="b">
        <v>0</v>
      </c>
      <c r="AN177" t="b">
        <v>0</v>
      </c>
      <c r="AO177" t="b">
        <v>0</v>
      </c>
      <c r="AP177" t="b">
        <v>0</v>
      </c>
      <c r="AQ177" t="b">
        <v>0</v>
      </c>
      <c r="AR177" t="b">
        <v>0</v>
      </c>
      <c r="AS177" t="b">
        <v>0</v>
      </c>
      <c r="AT177" t="b">
        <v>0</v>
      </c>
      <c r="AU177" t="b">
        <v>1</v>
      </c>
      <c r="AV177" t="b">
        <v>0</v>
      </c>
      <c r="AW177" t="b">
        <v>0</v>
      </c>
      <c r="AX177" t="b">
        <v>0</v>
      </c>
      <c r="AY177" t="b">
        <v>0</v>
      </c>
      <c r="AZ177" t="b">
        <v>0</v>
      </c>
      <c r="BA177" t="b">
        <v>0</v>
      </c>
      <c r="BB177" t="b">
        <v>0</v>
      </c>
      <c r="BC177" t="b">
        <v>0</v>
      </c>
      <c r="BD177" t="b">
        <v>0</v>
      </c>
      <c r="BE177" t="b">
        <v>0</v>
      </c>
      <c r="BF177" t="b">
        <v>1</v>
      </c>
      <c r="BG177" t="b">
        <v>0</v>
      </c>
      <c r="BH177" t="b">
        <v>0</v>
      </c>
      <c r="BI177" t="b">
        <v>0</v>
      </c>
      <c r="BJ177" t="b">
        <v>0</v>
      </c>
      <c r="BK177" t="b">
        <v>0</v>
      </c>
      <c r="BL177" t="b">
        <v>0</v>
      </c>
      <c r="BM177" t="s">
        <v>3220</v>
      </c>
      <c r="BO177" t="b">
        <v>1</v>
      </c>
    </row>
    <row r="178" spans="1:67">
      <c r="A178" s="6">
        <v>445</v>
      </c>
      <c r="B178" t="s">
        <v>657</v>
      </c>
      <c r="C178" t="s">
        <v>1645</v>
      </c>
      <c r="D178" t="s">
        <v>1112</v>
      </c>
      <c r="E178" t="s">
        <v>51</v>
      </c>
      <c r="F178" t="s">
        <v>658</v>
      </c>
      <c r="G178" t="s">
        <v>67</v>
      </c>
      <c r="H178" t="s">
        <v>17</v>
      </c>
      <c r="I178" t="s">
        <v>1776</v>
      </c>
      <c r="J178" t="s">
        <v>659</v>
      </c>
      <c r="K178" t="s">
        <v>1400</v>
      </c>
      <c r="L178" t="s">
        <v>660</v>
      </c>
      <c r="M178" t="s">
        <v>1915</v>
      </c>
      <c r="N178" s="1">
        <v>15884</v>
      </c>
      <c r="O178" t="s">
        <v>1095</v>
      </c>
      <c r="Q178" t="b">
        <v>0</v>
      </c>
      <c r="R178" s="1">
        <v>40442</v>
      </c>
      <c r="S178" t="b">
        <v>0</v>
      </c>
      <c r="U178" t="b">
        <v>0</v>
      </c>
      <c r="Y178" s="1">
        <v>44597</v>
      </c>
      <c r="AB178">
        <v>81</v>
      </c>
      <c r="AC178" t="b">
        <v>0</v>
      </c>
      <c r="AD178" t="b">
        <v>1</v>
      </c>
      <c r="AI178" t="b">
        <v>0</v>
      </c>
      <c r="AJ178" t="b">
        <v>0</v>
      </c>
      <c r="AK178" t="b">
        <v>0</v>
      </c>
      <c r="AL178" t="b">
        <v>0</v>
      </c>
      <c r="AM178" t="b">
        <v>0</v>
      </c>
      <c r="AN178" t="b">
        <v>0</v>
      </c>
      <c r="AO178" t="b">
        <v>1</v>
      </c>
      <c r="AP178" t="b">
        <v>0</v>
      </c>
      <c r="AQ178" t="b">
        <v>0</v>
      </c>
      <c r="AR178" t="b">
        <v>0</v>
      </c>
      <c r="AS178" t="b">
        <v>0</v>
      </c>
      <c r="AT178" t="b">
        <v>0</v>
      </c>
      <c r="AU178" t="b">
        <v>0</v>
      </c>
      <c r="AV178" t="b">
        <v>0</v>
      </c>
      <c r="AW178" t="b">
        <v>0</v>
      </c>
      <c r="AX178" t="b">
        <v>0</v>
      </c>
      <c r="AY178" t="b">
        <v>0</v>
      </c>
      <c r="AZ178" t="b">
        <v>0</v>
      </c>
      <c r="BA178" t="b">
        <v>0</v>
      </c>
      <c r="BB178" t="b">
        <v>0</v>
      </c>
      <c r="BC178" t="b">
        <v>0</v>
      </c>
      <c r="BD178" t="b">
        <v>0</v>
      </c>
      <c r="BE178" t="b">
        <v>0</v>
      </c>
      <c r="BF178" t="b">
        <v>0</v>
      </c>
      <c r="BG178" t="b">
        <v>0</v>
      </c>
      <c r="BH178" t="b">
        <v>0</v>
      </c>
      <c r="BI178" t="b">
        <v>0</v>
      </c>
      <c r="BJ178" t="b">
        <v>0</v>
      </c>
      <c r="BK178" t="b">
        <v>0</v>
      </c>
      <c r="BL178" t="b">
        <v>0</v>
      </c>
      <c r="BM178" t="s">
        <v>3221</v>
      </c>
      <c r="BO178" t="b">
        <v>1</v>
      </c>
    </row>
    <row r="179" spans="1:67">
      <c r="A179" s="6">
        <v>593</v>
      </c>
      <c r="B179" t="s">
        <v>1126</v>
      </c>
      <c r="C179" t="s">
        <v>521</v>
      </c>
      <c r="D179" t="s">
        <v>1127</v>
      </c>
      <c r="E179" t="s">
        <v>30</v>
      </c>
      <c r="F179" t="s">
        <v>1128</v>
      </c>
      <c r="G179" t="s">
        <v>53</v>
      </c>
      <c r="H179" t="s">
        <v>17</v>
      </c>
      <c r="I179" t="s">
        <v>1761</v>
      </c>
      <c r="J179" t="s">
        <v>1129</v>
      </c>
      <c r="K179" t="s">
        <v>1130</v>
      </c>
      <c r="L179" t="s">
        <v>1131</v>
      </c>
      <c r="N179" s="1">
        <v>12034</v>
      </c>
      <c r="O179" t="s">
        <v>1132</v>
      </c>
      <c r="Q179" t="b">
        <v>0</v>
      </c>
      <c r="R179" s="1">
        <v>41737</v>
      </c>
      <c r="S179" t="b">
        <v>0</v>
      </c>
      <c r="U179" t="b">
        <v>0</v>
      </c>
      <c r="Y179" s="1">
        <v>44421</v>
      </c>
      <c r="AB179">
        <v>92</v>
      </c>
      <c r="AC179" t="b">
        <v>0</v>
      </c>
      <c r="AD179" t="b">
        <v>1</v>
      </c>
      <c r="AI179" t="b">
        <v>0</v>
      </c>
      <c r="AJ179" t="b">
        <v>0</v>
      </c>
      <c r="AK179" t="b">
        <v>0</v>
      </c>
      <c r="AL179" t="b">
        <v>0</v>
      </c>
      <c r="AM179" t="b">
        <v>0</v>
      </c>
      <c r="AN179" t="b">
        <v>0</v>
      </c>
      <c r="AO179" t="b">
        <v>0</v>
      </c>
      <c r="AP179" t="b">
        <v>0</v>
      </c>
      <c r="AQ179" t="b">
        <v>0</v>
      </c>
      <c r="AR179" t="b">
        <v>0</v>
      </c>
      <c r="AS179" t="b">
        <v>0</v>
      </c>
      <c r="AT179" t="b">
        <v>0</v>
      </c>
      <c r="AU179" t="b">
        <v>0</v>
      </c>
      <c r="AV179" t="b">
        <v>0</v>
      </c>
      <c r="AW179" t="b">
        <v>0</v>
      </c>
      <c r="AX179" t="b">
        <v>0</v>
      </c>
      <c r="AY179" t="b">
        <v>0</v>
      </c>
      <c r="AZ179" t="b">
        <v>0</v>
      </c>
      <c r="BA179" t="b">
        <v>0</v>
      </c>
      <c r="BB179" t="b">
        <v>0</v>
      </c>
      <c r="BC179" t="b">
        <v>0</v>
      </c>
      <c r="BD179" t="b">
        <v>0</v>
      </c>
      <c r="BE179" t="b">
        <v>0</v>
      </c>
      <c r="BF179" t="b">
        <v>0</v>
      </c>
      <c r="BG179" t="b">
        <v>0</v>
      </c>
      <c r="BH179" t="b">
        <v>0</v>
      </c>
      <c r="BI179" t="b">
        <v>0</v>
      </c>
      <c r="BJ179" t="b">
        <v>0</v>
      </c>
      <c r="BK179" t="b">
        <v>0</v>
      </c>
      <c r="BL179" t="b">
        <v>0</v>
      </c>
      <c r="BM179" t="s">
        <v>3026</v>
      </c>
      <c r="BO179" t="b">
        <v>1</v>
      </c>
    </row>
    <row r="180" spans="1:67">
      <c r="A180" s="6">
        <v>841</v>
      </c>
      <c r="B180" t="s">
        <v>662</v>
      </c>
      <c r="C180" t="s">
        <v>861</v>
      </c>
      <c r="D180" t="s">
        <v>1134</v>
      </c>
      <c r="E180" t="s">
        <v>85</v>
      </c>
      <c r="F180" t="s">
        <v>1916</v>
      </c>
      <c r="G180" t="s">
        <v>16</v>
      </c>
      <c r="H180" t="s">
        <v>17</v>
      </c>
      <c r="I180" t="s">
        <v>1752</v>
      </c>
      <c r="J180" t="s">
        <v>663</v>
      </c>
      <c r="K180" t="s">
        <v>664</v>
      </c>
      <c r="L180" t="s">
        <v>665</v>
      </c>
      <c r="N180" s="1">
        <v>12099</v>
      </c>
      <c r="Q180" t="b">
        <v>0</v>
      </c>
      <c r="R180" s="1">
        <v>42744</v>
      </c>
      <c r="S180" t="b">
        <v>0</v>
      </c>
      <c r="U180" t="b">
        <v>0</v>
      </c>
      <c r="Y180" s="1">
        <v>44160</v>
      </c>
      <c r="AB180">
        <v>91</v>
      </c>
      <c r="AC180" t="b">
        <v>0</v>
      </c>
      <c r="AD180" t="b">
        <v>1</v>
      </c>
      <c r="AF180" t="s">
        <v>2561</v>
      </c>
      <c r="AI180" t="b">
        <v>0</v>
      </c>
      <c r="AJ180" t="b">
        <v>0</v>
      </c>
      <c r="AK180" t="b">
        <v>0</v>
      </c>
      <c r="AL180" t="b">
        <v>0</v>
      </c>
      <c r="AM180" t="b">
        <v>0</v>
      </c>
      <c r="AN180" t="b">
        <v>0</v>
      </c>
      <c r="AO180" t="b">
        <v>0</v>
      </c>
      <c r="AP180" t="b">
        <v>0</v>
      </c>
      <c r="AQ180" t="b">
        <v>0</v>
      </c>
      <c r="AR180" t="b">
        <v>0</v>
      </c>
      <c r="AS180" t="b">
        <v>0</v>
      </c>
      <c r="AT180" t="b">
        <v>0</v>
      </c>
      <c r="AU180" t="b">
        <v>1</v>
      </c>
      <c r="AV180" t="b">
        <v>0</v>
      </c>
      <c r="AW180" t="b">
        <v>0</v>
      </c>
      <c r="AX180" t="b">
        <v>0</v>
      </c>
      <c r="AY180" t="b">
        <v>0</v>
      </c>
      <c r="AZ180" t="b">
        <v>0</v>
      </c>
      <c r="BA180" t="b">
        <v>0</v>
      </c>
      <c r="BB180" t="b">
        <v>0</v>
      </c>
      <c r="BC180" t="b">
        <v>0</v>
      </c>
      <c r="BD180" t="b">
        <v>0</v>
      </c>
      <c r="BE180" t="b">
        <v>0</v>
      </c>
      <c r="BF180" t="b">
        <v>0</v>
      </c>
      <c r="BG180" t="b">
        <v>0</v>
      </c>
      <c r="BH180" t="b">
        <v>0</v>
      </c>
      <c r="BI180" t="b">
        <v>0</v>
      </c>
      <c r="BJ180" t="b">
        <v>0</v>
      </c>
      <c r="BK180" t="b">
        <v>0</v>
      </c>
      <c r="BL180" t="b">
        <v>0</v>
      </c>
      <c r="BM180" t="s">
        <v>3222</v>
      </c>
      <c r="BO180" t="b">
        <v>1</v>
      </c>
    </row>
    <row r="181" spans="1:67">
      <c r="A181" s="6">
        <v>911</v>
      </c>
      <c r="B181" t="s">
        <v>666</v>
      </c>
      <c r="C181" t="s">
        <v>369</v>
      </c>
      <c r="D181" t="s">
        <v>1104</v>
      </c>
      <c r="E181" t="s">
        <v>2591</v>
      </c>
      <c r="F181" t="s">
        <v>668</v>
      </c>
      <c r="G181" t="s">
        <v>16</v>
      </c>
      <c r="H181" t="s">
        <v>17</v>
      </c>
      <c r="I181" t="s">
        <v>1752</v>
      </c>
      <c r="J181" t="s">
        <v>669</v>
      </c>
      <c r="L181" t="s">
        <v>670</v>
      </c>
      <c r="M181" t="s">
        <v>1205</v>
      </c>
      <c r="N181" s="1">
        <v>13598</v>
      </c>
      <c r="Q181" t="b">
        <v>0</v>
      </c>
      <c r="R181" s="1">
        <v>43109</v>
      </c>
      <c r="S181" t="b">
        <v>0</v>
      </c>
      <c r="U181" t="b">
        <v>0</v>
      </c>
      <c r="AB181">
        <v>87</v>
      </c>
      <c r="AC181" t="b">
        <v>0</v>
      </c>
      <c r="AD181" t="b">
        <v>1</v>
      </c>
      <c r="AI181" t="b">
        <v>0</v>
      </c>
      <c r="AJ181" t="b">
        <v>0</v>
      </c>
      <c r="AK181" t="b">
        <v>0</v>
      </c>
      <c r="AL181" t="b">
        <v>0</v>
      </c>
      <c r="AM181" t="b">
        <v>0</v>
      </c>
      <c r="AN181" t="b">
        <v>0</v>
      </c>
      <c r="AO181" t="b">
        <v>0</v>
      </c>
      <c r="AP181" t="b">
        <v>0</v>
      </c>
      <c r="AQ181" t="b">
        <v>0</v>
      </c>
      <c r="AR181" t="b">
        <v>0</v>
      </c>
      <c r="AS181" t="b">
        <v>0</v>
      </c>
      <c r="AT181" t="b">
        <v>0</v>
      </c>
      <c r="AU181" t="b">
        <v>0</v>
      </c>
      <c r="AV181" t="b">
        <v>0</v>
      </c>
      <c r="AW181" t="b">
        <v>0</v>
      </c>
      <c r="AX181" t="b">
        <v>0</v>
      </c>
      <c r="AY181" t="b">
        <v>0</v>
      </c>
      <c r="AZ181" t="b">
        <v>0</v>
      </c>
      <c r="BA181" t="b">
        <v>0</v>
      </c>
      <c r="BB181" t="b">
        <v>0</v>
      </c>
      <c r="BC181" t="b">
        <v>0</v>
      </c>
      <c r="BD181" t="b">
        <v>0</v>
      </c>
      <c r="BE181" t="b">
        <v>0</v>
      </c>
      <c r="BF181" t="b">
        <v>0</v>
      </c>
      <c r="BG181" t="b">
        <v>0</v>
      </c>
      <c r="BH181" t="b">
        <v>0</v>
      </c>
      <c r="BI181" t="b">
        <v>0</v>
      </c>
      <c r="BJ181" t="b">
        <v>0</v>
      </c>
      <c r="BK181" t="b">
        <v>0</v>
      </c>
      <c r="BL181" t="b">
        <v>0</v>
      </c>
      <c r="BM181" t="s">
        <v>3223</v>
      </c>
      <c r="BO181" t="b">
        <v>1</v>
      </c>
    </row>
    <row r="182" spans="1:67">
      <c r="A182" s="6">
        <v>449</v>
      </c>
      <c r="B182" t="s">
        <v>671</v>
      </c>
      <c r="C182" t="s">
        <v>45</v>
      </c>
      <c r="D182" t="s">
        <v>1216</v>
      </c>
      <c r="E182" t="s">
        <v>85</v>
      </c>
      <c r="F182" t="s">
        <v>672</v>
      </c>
      <c r="G182" t="s">
        <v>25</v>
      </c>
      <c r="H182" t="s">
        <v>17</v>
      </c>
      <c r="I182" t="s">
        <v>1755</v>
      </c>
      <c r="J182" t="s">
        <v>1701</v>
      </c>
      <c r="K182" t="s">
        <v>1701</v>
      </c>
      <c r="L182" t="s">
        <v>673</v>
      </c>
      <c r="N182" s="1">
        <v>17173</v>
      </c>
      <c r="O182" t="s">
        <v>1485</v>
      </c>
      <c r="P182" t="s">
        <v>2217</v>
      </c>
      <c r="Q182" t="b">
        <v>0</v>
      </c>
      <c r="R182" s="1">
        <v>40452</v>
      </c>
      <c r="S182" t="b">
        <v>0</v>
      </c>
      <c r="U182" t="b">
        <v>0</v>
      </c>
      <c r="AB182">
        <v>77</v>
      </c>
      <c r="AC182" t="b">
        <v>0</v>
      </c>
      <c r="AD182" t="b">
        <v>1</v>
      </c>
      <c r="AF182" t="s">
        <v>2592</v>
      </c>
      <c r="AI182" t="b">
        <v>1</v>
      </c>
      <c r="AJ182" t="b">
        <v>0</v>
      </c>
      <c r="AK182" t="b">
        <v>0</v>
      </c>
      <c r="AL182" t="b">
        <v>0</v>
      </c>
      <c r="AM182" t="b">
        <v>0</v>
      </c>
      <c r="AN182" t="b">
        <v>0</v>
      </c>
      <c r="AO182" t="b">
        <v>0</v>
      </c>
      <c r="AP182" t="b">
        <v>0</v>
      </c>
      <c r="AQ182" t="b">
        <v>0</v>
      </c>
      <c r="AR182" t="b">
        <v>1</v>
      </c>
      <c r="AS182" t="b">
        <v>1</v>
      </c>
      <c r="AT182" t="b">
        <v>0</v>
      </c>
      <c r="AU182" t="b">
        <v>1</v>
      </c>
      <c r="AV182" t="b">
        <v>0</v>
      </c>
      <c r="AW182" t="b">
        <v>0</v>
      </c>
      <c r="AX182" t="b">
        <v>0</v>
      </c>
      <c r="AY182" t="b">
        <v>0</v>
      </c>
      <c r="AZ182" t="b">
        <v>0</v>
      </c>
      <c r="BA182" t="b">
        <v>0</v>
      </c>
      <c r="BB182" t="b">
        <v>0</v>
      </c>
      <c r="BC182" t="b">
        <v>0</v>
      </c>
      <c r="BD182" t="b">
        <v>0</v>
      </c>
      <c r="BE182" t="b">
        <v>0</v>
      </c>
      <c r="BF182" t="b">
        <v>0</v>
      </c>
      <c r="BG182" t="b">
        <v>1</v>
      </c>
      <c r="BH182" t="b">
        <v>0</v>
      </c>
      <c r="BI182" t="b">
        <v>0</v>
      </c>
      <c r="BJ182" t="b">
        <v>0</v>
      </c>
      <c r="BK182" t="b">
        <v>0</v>
      </c>
      <c r="BL182" t="b">
        <v>0</v>
      </c>
      <c r="BM182" t="s">
        <v>3224</v>
      </c>
      <c r="BO182" t="b">
        <v>1</v>
      </c>
    </row>
    <row r="183" spans="1:67">
      <c r="A183" s="6">
        <v>1078</v>
      </c>
      <c r="B183" t="s">
        <v>2030</v>
      </c>
      <c r="C183" t="s">
        <v>2284</v>
      </c>
      <c r="D183" t="s">
        <v>2063</v>
      </c>
      <c r="E183" t="s">
        <v>92</v>
      </c>
      <c r="F183" t="s">
        <v>2064</v>
      </c>
      <c r="G183" t="s">
        <v>83</v>
      </c>
      <c r="H183" t="s">
        <v>17</v>
      </c>
      <c r="I183" t="s">
        <v>1772</v>
      </c>
      <c r="J183" t="s">
        <v>2065</v>
      </c>
      <c r="K183" t="s">
        <v>2066</v>
      </c>
      <c r="L183" t="s">
        <v>2067</v>
      </c>
      <c r="M183" t="s">
        <v>2068</v>
      </c>
      <c r="N183" s="1">
        <v>17471</v>
      </c>
      <c r="O183" t="s">
        <v>2069</v>
      </c>
      <c r="Q183" t="b">
        <v>0</v>
      </c>
      <c r="R183" s="1">
        <v>44788</v>
      </c>
      <c r="S183" t="b">
        <v>0</v>
      </c>
      <c r="U183" t="b">
        <v>0</v>
      </c>
      <c r="AB183">
        <v>77</v>
      </c>
      <c r="AC183" t="b">
        <v>0</v>
      </c>
      <c r="AD183" t="b">
        <v>0</v>
      </c>
      <c r="AF183" t="s">
        <v>2593</v>
      </c>
      <c r="AI183" t="b">
        <v>0</v>
      </c>
      <c r="AJ183" t="b">
        <v>0</v>
      </c>
      <c r="AK183" t="b">
        <v>0</v>
      </c>
      <c r="AL183" t="b">
        <v>1</v>
      </c>
      <c r="AM183" t="b">
        <v>0</v>
      </c>
      <c r="AN183" t="b">
        <v>0</v>
      </c>
      <c r="AO183" t="b">
        <v>0</v>
      </c>
      <c r="AP183" t="b">
        <v>0</v>
      </c>
      <c r="AQ183" t="b">
        <v>0</v>
      </c>
      <c r="AR183" t="b">
        <v>0</v>
      </c>
      <c r="AS183" t="b">
        <v>0</v>
      </c>
      <c r="AT183" t="b">
        <v>0</v>
      </c>
      <c r="AU183" t="b">
        <v>0</v>
      </c>
      <c r="AV183" t="b">
        <v>0</v>
      </c>
      <c r="AW183" t="b">
        <v>0</v>
      </c>
      <c r="AX183" t="b">
        <v>0</v>
      </c>
      <c r="AY183" t="b">
        <v>0</v>
      </c>
      <c r="AZ183" t="b">
        <v>0</v>
      </c>
      <c r="BA183" t="b">
        <v>0</v>
      </c>
      <c r="BB183" t="b">
        <v>0</v>
      </c>
      <c r="BC183" t="b">
        <v>0</v>
      </c>
      <c r="BD183" t="b">
        <v>0</v>
      </c>
      <c r="BE183" t="b">
        <v>0</v>
      </c>
      <c r="BF183" t="b">
        <v>0</v>
      </c>
      <c r="BG183" t="b">
        <v>0</v>
      </c>
      <c r="BH183" t="b">
        <v>0</v>
      </c>
      <c r="BI183" t="b">
        <v>0</v>
      </c>
      <c r="BJ183" t="b">
        <v>0</v>
      </c>
      <c r="BK183" t="b">
        <v>0</v>
      </c>
      <c r="BL183" t="b">
        <v>0</v>
      </c>
      <c r="BM183" t="s">
        <v>3225</v>
      </c>
      <c r="BO183" t="b">
        <v>1</v>
      </c>
    </row>
    <row r="184" spans="1:67">
      <c r="A184" s="6">
        <v>239</v>
      </c>
      <c r="B184" t="s">
        <v>680</v>
      </c>
      <c r="C184" t="s">
        <v>2285</v>
      </c>
      <c r="D184" t="s">
        <v>1140</v>
      </c>
      <c r="E184" t="s">
        <v>30</v>
      </c>
      <c r="F184" t="s">
        <v>1141</v>
      </c>
      <c r="G184" t="s">
        <v>681</v>
      </c>
      <c r="H184" t="s">
        <v>682</v>
      </c>
      <c r="I184" t="s">
        <v>1917</v>
      </c>
      <c r="J184" t="s">
        <v>683</v>
      </c>
      <c r="L184" t="s">
        <v>684</v>
      </c>
      <c r="N184" s="1">
        <v>12292</v>
      </c>
      <c r="P184" t="s">
        <v>1751</v>
      </c>
      <c r="Q184" t="b">
        <v>0</v>
      </c>
      <c r="R184" s="1">
        <v>36192</v>
      </c>
      <c r="S184" t="b">
        <v>1</v>
      </c>
      <c r="U184" t="b">
        <v>0</v>
      </c>
      <c r="Y184" s="1">
        <v>44277</v>
      </c>
      <c r="AA184" t="s">
        <v>2544</v>
      </c>
      <c r="AB184">
        <v>91</v>
      </c>
      <c r="AC184" t="b">
        <v>0</v>
      </c>
      <c r="AD184" t="b">
        <v>1</v>
      </c>
      <c r="AF184" t="s">
        <v>2521</v>
      </c>
      <c r="AI184" t="b">
        <v>0</v>
      </c>
      <c r="AJ184" t="b">
        <v>0</v>
      </c>
      <c r="AK184" t="b">
        <v>0</v>
      </c>
      <c r="AL184" t="b">
        <v>0</v>
      </c>
      <c r="AM184" t="b">
        <v>0</v>
      </c>
      <c r="AN184" t="b">
        <v>0</v>
      </c>
      <c r="AO184" t="b">
        <v>0</v>
      </c>
      <c r="AP184" t="b">
        <v>0</v>
      </c>
      <c r="AQ184" t="b">
        <v>0</v>
      </c>
      <c r="AR184" t="b">
        <v>0</v>
      </c>
      <c r="AS184" t="b">
        <v>0</v>
      </c>
      <c r="AT184" t="b">
        <v>0</v>
      </c>
      <c r="AU184" t="b">
        <v>0</v>
      </c>
      <c r="AV184" t="b">
        <v>0</v>
      </c>
      <c r="AW184" t="b">
        <v>0</v>
      </c>
      <c r="AX184" t="b">
        <v>0</v>
      </c>
      <c r="AY184" t="b">
        <v>0</v>
      </c>
      <c r="AZ184" t="b">
        <v>0</v>
      </c>
      <c r="BA184" t="b">
        <v>0</v>
      </c>
      <c r="BB184" t="b">
        <v>0</v>
      </c>
      <c r="BC184" t="b">
        <v>0</v>
      </c>
      <c r="BD184" t="b">
        <v>0</v>
      </c>
      <c r="BE184" t="b">
        <v>0</v>
      </c>
      <c r="BF184" t="b">
        <v>0</v>
      </c>
      <c r="BG184" t="b">
        <v>0</v>
      </c>
      <c r="BH184" t="b">
        <v>0</v>
      </c>
      <c r="BI184" t="b">
        <v>0</v>
      </c>
      <c r="BJ184" t="b">
        <v>0</v>
      </c>
      <c r="BK184" t="b">
        <v>0</v>
      </c>
      <c r="BL184" t="b">
        <v>0</v>
      </c>
      <c r="BM184" t="s">
        <v>3226</v>
      </c>
      <c r="BO184" t="b">
        <v>1</v>
      </c>
    </row>
    <row r="185" spans="1:67">
      <c r="A185" s="6">
        <v>1128</v>
      </c>
      <c r="B185" t="s">
        <v>3227</v>
      </c>
      <c r="C185" t="s">
        <v>2040</v>
      </c>
      <c r="E185" t="s">
        <v>72</v>
      </c>
      <c r="F185" t="s">
        <v>3228</v>
      </c>
      <c r="G185" t="s">
        <v>3229</v>
      </c>
      <c r="H185" t="s">
        <v>17</v>
      </c>
      <c r="I185" t="s">
        <v>3230</v>
      </c>
      <c r="J185" t="s">
        <v>3231</v>
      </c>
      <c r="K185" t="s">
        <v>3231</v>
      </c>
      <c r="L185" t="s">
        <v>3232</v>
      </c>
      <c r="N185" s="1">
        <v>20538</v>
      </c>
      <c r="O185" t="s">
        <v>3233</v>
      </c>
      <c r="Q185" t="b">
        <v>0</v>
      </c>
      <c r="R185" s="1">
        <v>45427</v>
      </c>
      <c r="S185" t="b">
        <v>0</v>
      </c>
      <c r="U185" t="b">
        <v>0</v>
      </c>
      <c r="Y185" s="1">
        <v>45439.461412037039</v>
      </c>
      <c r="AB185">
        <v>68</v>
      </c>
      <c r="AC185" t="b">
        <v>0</v>
      </c>
      <c r="AD185" t="b">
        <v>1</v>
      </c>
      <c r="AF185" t="s">
        <v>2521</v>
      </c>
      <c r="AI185" t="b">
        <v>0</v>
      </c>
      <c r="AJ185" t="b">
        <v>0</v>
      </c>
      <c r="AK185" t="b">
        <v>0</v>
      </c>
      <c r="AL185" t="b">
        <v>0</v>
      </c>
      <c r="AM185" t="b">
        <v>0</v>
      </c>
      <c r="AN185" t="b">
        <v>0</v>
      </c>
      <c r="AO185" t="b">
        <v>0</v>
      </c>
      <c r="AP185" t="b">
        <v>0</v>
      </c>
      <c r="AQ185" t="b">
        <v>0</v>
      </c>
      <c r="AR185" t="b">
        <v>0</v>
      </c>
      <c r="AS185" t="b">
        <v>1</v>
      </c>
      <c r="AT185" t="b">
        <v>0</v>
      </c>
      <c r="AU185" t="b">
        <v>0</v>
      </c>
      <c r="AV185" t="b">
        <v>0</v>
      </c>
      <c r="AW185" t="b">
        <v>0</v>
      </c>
      <c r="AX185" t="b">
        <v>0</v>
      </c>
      <c r="AY185" t="b">
        <v>0</v>
      </c>
      <c r="AZ185" t="b">
        <v>0</v>
      </c>
      <c r="BA185" t="b">
        <v>0</v>
      </c>
      <c r="BB185" t="b">
        <v>0</v>
      </c>
      <c r="BC185" t="b">
        <v>0</v>
      </c>
      <c r="BD185" t="b">
        <v>0</v>
      </c>
      <c r="BE185" t="b">
        <v>0</v>
      </c>
      <c r="BF185" t="b">
        <v>0</v>
      </c>
      <c r="BG185" t="b">
        <v>0</v>
      </c>
      <c r="BH185" t="b">
        <v>0</v>
      </c>
      <c r="BI185" t="b">
        <v>0</v>
      </c>
      <c r="BJ185" t="b">
        <v>0</v>
      </c>
      <c r="BK185" t="b">
        <v>0</v>
      </c>
      <c r="BL185" t="b">
        <v>0</v>
      </c>
      <c r="BM185" t="s">
        <v>3026</v>
      </c>
      <c r="BO185" t="b">
        <v>1</v>
      </c>
    </row>
    <row r="186" spans="1:67">
      <c r="A186" s="6">
        <v>644</v>
      </c>
      <c r="B186" t="s">
        <v>686</v>
      </c>
      <c r="C186" t="s">
        <v>186</v>
      </c>
      <c r="D186" t="s">
        <v>1092</v>
      </c>
      <c r="E186" t="s">
        <v>124</v>
      </c>
      <c r="F186" t="s">
        <v>687</v>
      </c>
      <c r="G186" t="s">
        <v>25</v>
      </c>
      <c r="H186" t="s">
        <v>17</v>
      </c>
      <c r="I186" t="s">
        <v>1755</v>
      </c>
      <c r="J186" t="s">
        <v>688</v>
      </c>
      <c r="L186" t="s">
        <v>689</v>
      </c>
      <c r="N186" s="1">
        <v>14434</v>
      </c>
      <c r="O186" t="s">
        <v>1270</v>
      </c>
      <c r="Q186" t="b">
        <v>0</v>
      </c>
      <c r="R186" s="1">
        <v>42017</v>
      </c>
      <c r="S186" t="b">
        <v>0</v>
      </c>
      <c r="U186" t="b">
        <v>0</v>
      </c>
      <c r="AB186">
        <v>85</v>
      </c>
      <c r="AC186" t="b">
        <v>0</v>
      </c>
      <c r="AD186" t="b">
        <v>1</v>
      </c>
      <c r="AI186" t="b">
        <v>0</v>
      </c>
      <c r="AJ186" t="b">
        <v>0</v>
      </c>
      <c r="AK186" t="b">
        <v>0</v>
      </c>
      <c r="AL186" t="b">
        <v>0</v>
      </c>
      <c r="AM186" t="b">
        <v>0</v>
      </c>
      <c r="AN186" t="b">
        <v>0</v>
      </c>
      <c r="AO186" t="b">
        <v>0</v>
      </c>
      <c r="AP186" t="b">
        <v>0</v>
      </c>
      <c r="AQ186" t="b">
        <v>0</v>
      </c>
      <c r="AR186" t="b">
        <v>0</v>
      </c>
      <c r="AS186" t="b">
        <v>0</v>
      </c>
      <c r="AT186" t="b">
        <v>0</v>
      </c>
      <c r="AU186" t="b">
        <v>0</v>
      </c>
      <c r="AV186" t="b">
        <v>0</v>
      </c>
      <c r="AW186" t="b">
        <v>0</v>
      </c>
      <c r="AX186" t="b">
        <v>0</v>
      </c>
      <c r="AY186" t="b">
        <v>0</v>
      </c>
      <c r="AZ186" t="b">
        <v>0</v>
      </c>
      <c r="BA186" t="b">
        <v>0</v>
      </c>
      <c r="BB186" t="b">
        <v>1</v>
      </c>
      <c r="BC186" t="b">
        <v>0</v>
      </c>
      <c r="BD186" t="b">
        <v>1</v>
      </c>
      <c r="BE186" t="b">
        <v>0</v>
      </c>
      <c r="BF186" t="b">
        <v>0</v>
      </c>
      <c r="BG186" t="b">
        <v>1</v>
      </c>
      <c r="BH186" t="b">
        <v>0</v>
      </c>
      <c r="BI186" t="b">
        <v>0</v>
      </c>
      <c r="BJ186" t="b">
        <v>0</v>
      </c>
      <c r="BK186" t="b">
        <v>0</v>
      </c>
      <c r="BL186" t="b">
        <v>0</v>
      </c>
      <c r="BM186" t="s">
        <v>3234</v>
      </c>
      <c r="BO186" t="b">
        <v>1</v>
      </c>
    </row>
    <row r="187" spans="1:67">
      <c r="A187" s="6">
        <v>244</v>
      </c>
      <c r="B187" t="s">
        <v>690</v>
      </c>
      <c r="C187" t="s">
        <v>179</v>
      </c>
      <c r="E187" t="s">
        <v>124</v>
      </c>
      <c r="F187" t="s">
        <v>691</v>
      </c>
      <c r="G187" t="s">
        <v>25</v>
      </c>
      <c r="H187" t="s">
        <v>17</v>
      </c>
      <c r="I187" t="s">
        <v>1755</v>
      </c>
      <c r="J187" t="s">
        <v>2594</v>
      </c>
      <c r="L187" t="s">
        <v>3235</v>
      </c>
      <c r="N187" s="1">
        <v>12564</v>
      </c>
      <c r="Q187" t="b">
        <v>0</v>
      </c>
      <c r="R187" s="1">
        <v>37865</v>
      </c>
      <c r="S187" t="b">
        <v>1</v>
      </c>
      <c r="U187" t="b">
        <v>0</v>
      </c>
      <c r="Y187" s="1">
        <v>45291</v>
      </c>
      <c r="AB187">
        <v>90</v>
      </c>
      <c r="AC187" t="b">
        <v>0</v>
      </c>
      <c r="AD187" t="b">
        <v>0</v>
      </c>
      <c r="AF187" t="s">
        <v>2568</v>
      </c>
      <c r="AI187" t="b">
        <v>0</v>
      </c>
      <c r="AJ187" t="b">
        <v>0</v>
      </c>
      <c r="AK187" t="b">
        <v>0</v>
      </c>
      <c r="AL187" t="b">
        <v>0</v>
      </c>
      <c r="AM187" t="b">
        <v>0</v>
      </c>
      <c r="AN187" t="b">
        <v>0</v>
      </c>
      <c r="AO187" t="b">
        <v>0</v>
      </c>
      <c r="AP187" t="b">
        <v>0</v>
      </c>
      <c r="AQ187" t="b">
        <v>0</v>
      </c>
      <c r="AR187" t="b">
        <v>0</v>
      </c>
      <c r="AS187" t="b">
        <v>0</v>
      </c>
      <c r="AT187" t="b">
        <v>0</v>
      </c>
      <c r="AU187" t="b">
        <v>0</v>
      </c>
      <c r="AV187" t="b">
        <v>0</v>
      </c>
      <c r="AW187" t="b">
        <v>0</v>
      </c>
      <c r="AX187" t="b">
        <v>0</v>
      </c>
      <c r="AY187" t="b">
        <v>0</v>
      </c>
      <c r="AZ187" t="b">
        <v>0</v>
      </c>
      <c r="BA187" t="b">
        <v>0</v>
      </c>
      <c r="BB187" t="b">
        <v>0</v>
      </c>
      <c r="BC187" t="b">
        <v>0</v>
      </c>
      <c r="BD187" t="b">
        <v>0</v>
      </c>
      <c r="BE187" t="b">
        <v>0</v>
      </c>
      <c r="BF187" t="b">
        <v>0</v>
      </c>
      <c r="BG187" t="b">
        <v>0</v>
      </c>
      <c r="BH187" t="b">
        <v>0</v>
      </c>
      <c r="BI187" t="b">
        <v>0</v>
      </c>
      <c r="BJ187" t="b">
        <v>0</v>
      </c>
      <c r="BK187" t="b">
        <v>0</v>
      </c>
      <c r="BL187" t="b">
        <v>0</v>
      </c>
      <c r="BM187" t="s">
        <v>3236</v>
      </c>
      <c r="BO187" t="b">
        <v>1</v>
      </c>
    </row>
    <row r="188" spans="1:67">
      <c r="A188" s="6">
        <v>919</v>
      </c>
      <c r="B188" t="s">
        <v>694</v>
      </c>
      <c r="C188" t="s">
        <v>1642</v>
      </c>
      <c r="E188" t="s">
        <v>85</v>
      </c>
      <c r="F188" t="s">
        <v>695</v>
      </c>
      <c r="G188" t="s">
        <v>67</v>
      </c>
      <c r="H188" t="s">
        <v>17</v>
      </c>
      <c r="I188" t="s">
        <v>1776</v>
      </c>
      <c r="J188" t="s">
        <v>696</v>
      </c>
      <c r="K188" t="s">
        <v>697</v>
      </c>
      <c r="L188" t="s">
        <v>698</v>
      </c>
      <c r="N188" s="1">
        <v>13174</v>
      </c>
      <c r="O188" t="s">
        <v>1164</v>
      </c>
      <c r="Q188" t="b">
        <v>0</v>
      </c>
      <c r="R188" s="1">
        <v>43144</v>
      </c>
      <c r="S188" t="b">
        <v>0</v>
      </c>
      <c r="U188" t="b">
        <v>0</v>
      </c>
      <c r="Y188" s="1">
        <v>44160</v>
      </c>
      <c r="AB188">
        <v>88</v>
      </c>
      <c r="AC188" t="b">
        <v>0</v>
      </c>
      <c r="AD188" t="b">
        <v>1</v>
      </c>
      <c r="AI188" t="b">
        <v>0</v>
      </c>
      <c r="AJ188" t="b">
        <v>0</v>
      </c>
      <c r="AK188" t="b">
        <v>0</v>
      </c>
      <c r="AL188" t="b">
        <v>0</v>
      </c>
      <c r="AM188" t="b">
        <v>0</v>
      </c>
      <c r="AN188" t="b">
        <v>0</v>
      </c>
      <c r="AO188" t="b">
        <v>0</v>
      </c>
      <c r="AP188" t="b">
        <v>0</v>
      </c>
      <c r="AQ188" t="b">
        <v>0</v>
      </c>
      <c r="AR188" t="b">
        <v>0</v>
      </c>
      <c r="AS188" t="b">
        <v>0</v>
      </c>
      <c r="AT188" t="b">
        <v>0</v>
      </c>
      <c r="AU188" t="b">
        <v>0</v>
      </c>
      <c r="AV188" t="b">
        <v>0</v>
      </c>
      <c r="AW188" t="b">
        <v>0</v>
      </c>
      <c r="AX188" t="b">
        <v>0</v>
      </c>
      <c r="AY188" t="b">
        <v>0</v>
      </c>
      <c r="AZ188" t="b">
        <v>0</v>
      </c>
      <c r="BA188" t="b">
        <v>0</v>
      </c>
      <c r="BB188" t="b">
        <v>0</v>
      </c>
      <c r="BC188" t="b">
        <v>0</v>
      </c>
      <c r="BD188" t="b">
        <v>0</v>
      </c>
      <c r="BE188" t="b">
        <v>0</v>
      </c>
      <c r="BF188" t="b">
        <v>0</v>
      </c>
      <c r="BG188" t="b">
        <v>0</v>
      </c>
      <c r="BH188" t="b">
        <v>0</v>
      </c>
      <c r="BI188" t="b">
        <v>0</v>
      </c>
      <c r="BJ188" t="b">
        <v>0</v>
      </c>
      <c r="BK188" t="b">
        <v>0</v>
      </c>
      <c r="BL188" t="b">
        <v>0</v>
      </c>
      <c r="BM188" t="s">
        <v>3237</v>
      </c>
      <c r="BO188" t="b">
        <v>1</v>
      </c>
    </row>
    <row r="189" spans="1:67">
      <c r="A189" s="6">
        <v>524</v>
      </c>
      <c r="B189" t="s">
        <v>699</v>
      </c>
      <c r="C189" t="s">
        <v>64</v>
      </c>
      <c r="D189" t="s">
        <v>1082</v>
      </c>
      <c r="E189" t="s">
        <v>124</v>
      </c>
      <c r="F189" t="s">
        <v>700</v>
      </c>
      <c r="G189" t="s">
        <v>42</v>
      </c>
      <c r="H189" t="s">
        <v>17</v>
      </c>
      <c r="I189" t="s">
        <v>1758</v>
      </c>
      <c r="J189" t="s">
        <v>701</v>
      </c>
      <c r="L189" t="s">
        <v>702</v>
      </c>
      <c r="N189" s="1">
        <v>15746</v>
      </c>
      <c r="O189" t="s">
        <v>1383</v>
      </c>
      <c r="Q189" t="b">
        <v>0</v>
      </c>
      <c r="R189" s="1">
        <v>41306</v>
      </c>
      <c r="S189" t="b">
        <v>0</v>
      </c>
      <c r="U189" t="b">
        <v>0</v>
      </c>
      <c r="Y189" s="1">
        <v>44160</v>
      </c>
      <c r="AB189">
        <v>81</v>
      </c>
      <c r="AC189" t="b">
        <v>0</v>
      </c>
      <c r="AD189" t="b">
        <v>1</v>
      </c>
      <c r="AF189" t="s">
        <v>2521</v>
      </c>
      <c r="AI189" t="b">
        <v>0</v>
      </c>
      <c r="AJ189" t="b">
        <v>0</v>
      </c>
      <c r="AK189" t="b">
        <v>0</v>
      </c>
      <c r="AL189" t="b">
        <v>0</v>
      </c>
      <c r="AM189" t="b">
        <v>0</v>
      </c>
      <c r="AN189" t="b">
        <v>0</v>
      </c>
      <c r="AO189" t="b">
        <v>0</v>
      </c>
      <c r="AP189" t="b">
        <v>0</v>
      </c>
      <c r="AQ189" t="b">
        <v>0</v>
      </c>
      <c r="AR189" t="b">
        <v>0</v>
      </c>
      <c r="AS189" t="b">
        <v>0</v>
      </c>
      <c r="AT189" t="b">
        <v>0</v>
      </c>
      <c r="AU189" t="b">
        <v>0</v>
      </c>
      <c r="AV189" t="b">
        <v>0</v>
      </c>
      <c r="AW189" t="b">
        <v>0</v>
      </c>
      <c r="AX189" t="b">
        <v>0</v>
      </c>
      <c r="AY189" t="b">
        <v>0</v>
      </c>
      <c r="AZ189" t="b">
        <v>0</v>
      </c>
      <c r="BA189" t="b">
        <v>0</v>
      </c>
      <c r="BB189" t="b">
        <v>0</v>
      </c>
      <c r="BC189" t="b">
        <v>0</v>
      </c>
      <c r="BD189" t="b">
        <v>0</v>
      </c>
      <c r="BE189" t="b">
        <v>0</v>
      </c>
      <c r="BF189" t="b">
        <v>0</v>
      </c>
      <c r="BG189" t="b">
        <v>0</v>
      </c>
      <c r="BH189" t="b">
        <v>0</v>
      </c>
      <c r="BI189" t="b">
        <v>1</v>
      </c>
      <c r="BJ189" t="b">
        <v>0</v>
      </c>
      <c r="BK189" t="b">
        <v>0</v>
      </c>
      <c r="BL189" t="b">
        <v>0</v>
      </c>
      <c r="BM189" t="s">
        <v>3238</v>
      </c>
      <c r="BO189" t="b">
        <v>1</v>
      </c>
    </row>
    <row r="190" spans="1:67">
      <c r="B190" t="s">
        <v>706</v>
      </c>
      <c r="C190" t="s">
        <v>707</v>
      </c>
    </row>
    <row r="191" spans="1:67">
      <c r="A191" s="6">
        <v>968</v>
      </c>
      <c r="B191" t="s">
        <v>1652</v>
      </c>
      <c r="C191" t="s">
        <v>45</v>
      </c>
      <c r="D191" t="s">
        <v>1325</v>
      </c>
      <c r="E191" t="s">
        <v>30</v>
      </c>
      <c r="F191" t="s">
        <v>703</v>
      </c>
      <c r="G191" t="s">
        <v>96</v>
      </c>
      <c r="H191" t="s">
        <v>17</v>
      </c>
      <c r="I191" t="s">
        <v>1822</v>
      </c>
      <c r="J191" t="s">
        <v>704</v>
      </c>
      <c r="K191" t="s">
        <v>1441</v>
      </c>
      <c r="L191" t="s">
        <v>705</v>
      </c>
      <c r="N191" s="1">
        <v>16473</v>
      </c>
      <c r="O191" t="s">
        <v>1083</v>
      </c>
      <c r="Q191" t="b">
        <v>0</v>
      </c>
      <c r="R191" s="1">
        <v>43662</v>
      </c>
      <c r="S191" t="b">
        <v>0</v>
      </c>
      <c r="U191" t="b">
        <v>0</v>
      </c>
      <c r="Y191" s="1">
        <v>44160</v>
      </c>
      <c r="AB191">
        <v>79</v>
      </c>
      <c r="AC191" t="b">
        <v>0</v>
      </c>
      <c r="AD191" t="b">
        <v>1</v>
      </c>
      <c r="AF191" t="s">
        <v>2521</v>
      </c>
      <c r="AI191" t="b">
        <v>0</v>
      </c>
      <c r="AJ191" t="b">
        <v>0</v>
      </c>
      <c r="AK191" t="b">
        <v>0</v>
      </c>
      <c r="AL191" t="b">
        <v>0</v>
      </c>
      <c r="AM191" t="b">
        <v>0</v>
      </c>
      <c r="AN191" t="b">
        <v>0</v>
      </c>
      <c r="AO191" t="b">
        <v>0</v>
      </c>
      <c r="AP191" t="b">
        <v>0</v>
      </c>
      <c r="AQ191" t="b">
        <v>0</v>
      </c>
      <c r="AR191" t="b">
        <v>0</v>
      </c>
      <c r="AS191" t="b">
        <v>0</v>
      </c>
      <c r="AT191" t="b">
        <v>0</v>
      </c>
      <c r="AU191" t="b">
        <v>0</v>
      </c>
      <c r="AV191" t="b">
        <v>0</v>
      </c>
      <c r="AW191" t="b">
        <v>0</v>
      </c>
      <c r="AX191" t="b">
        <v>0</v>
      </c>
      <c r="AY191" t="b">
        <v>0</v>
      </c>
      <c r="AZ191" t="b">
        <v>0</v>
      </c>
      <c r="BA191" t="b">
        <v>0</v>
      </c>
      <c r="BB191" t="b">
        <v>0</v>
      </c>
      <c r="BC191" t="b">
        <v>0</v>
      </c>
      <c r="BD191" t="b">
        <v>0</v>
      </c>
      <c r="BE191" t="b">
        <v>0</v>
      </c>
      <c r="BF191" t="b">
        <v>0</v>
      </c>
      <c r="BG191" t="b">
        <v>0</v>
      </c>
      <c r="BH191" t="b">
        <v>0</v>
      </c>
      <c r="BI191" t="b">
        <v>0</v>
      </c>
      <c r="BJ191" t="b">
        <v>0</v>
      </c>
      <c r="BK191" t="b">
        <v>0</v>
      </c>
      <c r="BL191" t="b">
        <v>0</v>
      </c>
      <c r="BM191" t="s">
        <v>3239</v>
      </c>
      <c r="BO191" t="b">
        <v>1</v>
      </c>
    </row>
    <row r="192" spans="1:67">
      <c r="A192" s="73">
        <v>1130</v>
      </c>
      <c r="B192" t="s">
        <v>3014</v>
      </c>
      <c r="C192" t="s">
        <v>623</v>
      </c>
      <c r="D192" t="s">
        <v>3240</v>
      </c>
      <c r="E192" t="s">
        <v>153</v>
      </c>
      <c r="F192" t="s">
        <v>3241</v>
      </c>
      <c r="G192" t="s">
        <v>25</v>
      </c>
      <c r="H192" t="s">
        <v>17</v>
      </c>
      <c r="I192" t="s">
        <v>1755</v>
      </c>
      <c r="J192" t="s">
        <v>3242</v>
      </c>
      <c r="K192" t="s">
        <v>3242</v>
      </c>
      <c r="L192" t="s">
        <v>3243</v>
      </c>
      <c r="M192" t="s">
        <v>3244</v>
      </c>
      <c r="N192" s="1">
        <v>18649</v>
      </c>
      <c r="Q192" t="b">
        <v>0</v>
      </c>
      <c r="R192" s="1">
        <v>45445</v>
      </c>
      <c r="S192" t="b">
        <v>0</v>
      </c>
      <c r="U192" t="b">
        <v>0</v>
      </c>
      <c r="Y192" s="1">
        <v>45452.267789351848</v>
      </c>
      <c r="AB192">
        <v>73</v>
      </c>
      <c r="AC192" t="b">
        <v>0</v>
      </c>
      <c r="AD192" t="b">
        <v>0</v>
      </c>
      <c r="AI192" t="b">
        <v>0</v>
      </c>
      <c r="AJ192" t="b">
        <v>0</v>
      </c>
      <c r="AK192" t="b">
        <v>0</v>
      </c>
      <c r="AL192" t="b">
        <v>0</v>
      </c>
      <c r="AM192" t="b">
        <v>1</v>
      </c>
      <c r="AN192" t="b">
        <v>0</v>
      </c>
      <c r="AO192" t="b">
        <v>0</v>
      </c>
      <c r="AP192" t="b">
        <v>1</v>
      </c>
      <c r="AQ192" t="b">
        <v>0</v>
      </c>
      <c r="AR192" t="b">
        <v>1</v>
      </c>
      <c r="AS192" t="b">
        <v>0</v>
      </c>
      <c r="AT192" t="b">
        <v>0</v>
      </c>
      <c r="AU192" t="b">
        <v>0</v>
      </c>
      <c r="AV192" t="b">
        <v>0</v>
      </c>
      <c r="AW192" t="b">
        <v>1</v>
      </c>
      <c r="AX192" t="b">
        <v>0</v>
      </c>
      <c r="AY192" t="b">
        <v>0</v>
      </c>
      <c r="AZ192" t="b">
        <v>0</v>
      </c>
      <c r="BA192" t="b">
        <v>0</v>
      </c>
      <c r="BB192" t="b">
        <v>1</v>
      </c>
      <c r="BC192" t="b">
        <v>0</v>
      </c>
      <c r="BD192" t="b">
        <v>0</v>
      </c>
      <c r="BE192" t="b">
        <v>1</v>
      </c>
      <c r="BF192" t="b">
        <v>0</v>
      </c>
      <c r="BG192" t="b">
        <v>1</v>
      </c>
      <c r="BH192" t="b">
        <v>0</v>
      </c>
      <c r="BI192" t="b">
        <v>0</v>
      </c>
      <c r="BJ192" t="b">
        <v>1</v>
      </c>
      <c r="BK192" t="b">
        <v>0</v>
      </c>
      <c r="BL192" t="b">
        <v>0</v>
      </c>
      <c r="BM192" t="s">
        <v>3026</v>
      </c>
      <c r="BO192" t="b">
        <v>1</v>
      </c>
    </row>
    <row r="193" spans="1:67">
      <c r="A193" s="6">
        <v>253</v>
      </c>
      <c r="B193" t="s">
        <v>711</v>
      </c>
      <c r="C193" t="s">
        <v>2115</v>
      </c>
      <c r="D193" t="s">
        <v>1082</v>
      </c>
      <c r="E193" t="s">
        <v>124</v>
      </c>
      <c r="F193" t="s">
        <v>712</v>
      </c>
      <c r="G193" t="s">
        <v>96</v>
      </c>
      <c r="H193" t="s">
        <v>17</v>
      </c>
      <c r="I193" t="s">
        <v>1822</v>
      </c>
      <c r="J193" t="s">
        <v>713</v>
      </c>
      <c r="L193" t="s">
        <v>714</v>
      </c>
      <c r="N193" s="1">
        <v>13059</v>
      </c>
      <c r="Q193" t="b">
        <v>0</v>
      </c>
      <c r="R193" s="1">
        <v>38657</v>
      </c>
      <c r="S193" t="b">
        <v>0</v>
      </c>
      <c r="U193" t="b">
        <v>0</v>
      </c>
      <c r="AB193">
        <v>89</v>
      </c>
      <c r="AC193" t="b">
        <v>0</v>
      </c>
      <c r="AD193" t="b">
        <v>1</v>
      </c>
      <c r="AF193" t="s">
        <v>2568</v>
      </c>
      <c r="AI193" t="b">
        <v>0</v>
      </c>
      <c r="AJ193" t="b">
        <v>0</v>
      </c>
      <c r="AK193" t="b">
        <v>0</v>
      </c>
      <c r="AL193" t="b">
        <v>0</v>
      </c>
      <c r="AM193" t="b">
        <v>0</v>
      </c>
      <c r="AN193" t="b">
        <v>0</v>
      </c>
      <c r="AO193" t="b">
        <v>0</v>
      </c>
      <c r="AP193" t="b">
        <v>0</v>
      </c>
      <c r="AQ193" t="b">
        <v>0</v>
      </c>
      <c r="AR193" t="b">
        <v>0</v>
      </c>
      <c r="AS193" t="b">
        <v>0</v>
      </c>
      <c r="AT193" t="b">
        <v>0</v>
      </c>
      <c r="AU193" t="b">
        <v>0</v>
      </c>
      <c r="AV193" t="b">
        <v>0</v>
      </c>
      <c r="AW193" t="b">
        <v>0</v>
      </c>
      <c r="AX193" t="b">
        <v>0</v>
      </c>
      <c r="AY193" t="b">
        <v>0</v>
      </c>
      <c r="AZ193" t="b">
        <v>0</v>
      </c>
      <c r="BA193" t="b">
        <v>0</v>
      </c>
      <c r="BB193" t="b">
        <v>0</v>
      </c>
      <c r="BC193" t="b">
        <v>0</v>
      </c>
      <c r="BD193" t="b">
        <v>0</v>
      </c>
      <c r="BE193" t="b">
        <v>0</v>
      </c>
      <c r="BF193" t="b">
        <v>0</v>
      </c>
      <c r="BG193" t="b">
        <v>0</v>
      </c>
      <c r="BH193" t="b">
        <v>0</v>
      </c>
      <c r="BI193" t="b">
        <v>0</v>
      </c>
      <c r="BJ193" t="b">
        <v>0</v>
      </c>
      <c r="BK193" t="b">
        <v>0</v>
      </c>
      <c r="BL193" t="b">
        <v>0</v>
      </c>
      <c r="BM193" t="s">
        <v>3245</v>
      </c>
      <c r="BO193" t="b">
        <v>1</v>
      </c>
    </row>
    <row r="194" spans="1:67">
      <c r="A194" s="6">
        <v>1073</v>
      </c>
      <c r="B194" t="s">
        <v>2017</v>
      </c>
      <c r="C194" t="s">
        <v>1650</v>
      </c>
      <c r="D194" t="s">
        <v>1126</v>
      </c>
      <c r="E194" t="s">
        <v>2070</v>
      </c>
      <c r="F194" t="s">
        <v>2071</v>
      </c>
      <c r="G194" t="s">
        <v>83</v>
      </c>
      <c r="H194" t="s">
        <v>17</v>
      </c>
      <c r="I194" t="s">
        <v>1772</v>
      </c>
      <c r="J194" t="s">
        <v>2072</v>
      </c>
      <c r="K194" t="s">
        <v>2072</v>
      </c>
      <c r="L194" t="s">
        <v>2073</v>
      </c>
      <c r="M194" t="s">
        <v>2074</v>
      </c>
      <c r="N194" s="1">
        <v>18743</v>
      </c>
      <c r="Q194" t="b">
        <v>0</v>
      </c>
      <c r="R194" s="1">
        <v>44713</v>
      </c>
      <c r="S194" t="b">
        <v>0</v>
      </c>
      <c r="U194" t="b">
        <v>0</v>
      </c>
      <c r="AB194">
        <v>73</v>
      </c>
      <c r="AC194" t="b">
        <v>0</v>
      </c>
      <c r="AD194" t="b">
        <v>1</v>
      </c>
      <c r="AG194" t="s">
        <v>1417</v>
      </c>
      <c r="AI194" t="b">
        <v>0</v>
      </c>
      <c r="AJ194" t="b">
        <v>0</v>
      </c>
      <c r="AK194" t="b">
        <v>0</v>
      </c>
      <c r="AL194" t="b">
        <v>0</v>
      </c>
      <c r="AM194" t="b">
        <v>0</v>
      </c>
      <c r="AN194" t="b">
        <v>1</v>
      </c>
      <c r="AO194" t="b">
        <v>1</v>
      </c>
      <c r="AP194" t="b">
        <v>0</v>
      </c>
      <c r="AQ194" t="b">
        <v>0</v>
      </c>
      <c r="AR194" t="b">
        <v>1</v>
      </c>
      <c r="AS194" t="b">
        <v>0</v>
      </c>
      <c r="AT194" t="b">
        <v>0</v>
      </c>
      <c r="AU194" t="b">
        <v>0</v>
      </c>
      <c r="AV194" t="b">
        <v>0</v>
      </c>
      <c r="AW194" t="b">
        <v>0</v>
      </c>
      <c r="AX194" t="b">
        <v>0</v>
      </c>
      <c r="AY194" t="b">
        <v>0</v>
      </c>
      <c r="AZ194" t="b">
        <v>0</v>
      </c>
      <c r="BA194" t="b">
        <v>0</v>
      </c>
      <c r="BB194" t="b">
        <v>0</v>
      </c>
      <c r="BC194" t="b">
        <v>0</v>
      </c>
      <c r="BD194" t="b">
        <v>0</v>
      </c>
      <c r="BE194" t="b">
        <v>0</v>
      </c>
      <c r="BF194" t="b">
        <v>0</v>
      </c>
      <c r="BG194" t="b">
        <v>0</v>
      </c>
      <c r="BH194" t="b">
        <v>0</v>
      </c>
      <c r="BI194" t="b">
        <v>0</v>
      </c>
      <c r="BJ194" t="b">
        <v>0</v>
      </c>
      <c r="BK194" t="b">
        <v>0</v>
      </c>
      <c r="BL194" t="b">
        <v>0</v>
      </c>
      <c r="BM194" t="s">
        <v>3246</v>
      </c>
      <c r="BO194" t="b">
        <v>1</v>
      </c>
    </row>
    <row r="195" spans="1:67">
      <c r="A195" s="6">
        <v>1097</v>
      </c>
      <c r="B195" t="s">
        <v>2224</v>
      </c>
      <c r="C195" t="s">
        <v>45</v>
      </c>
      <c r="D195" t="s">
        <v>2238</v>
      </c>
      <c r="E195" t="s">
        <v>2239</v>
      </c>
      <c r="F195" t="s">
        <v>2240</v>
      </c>
      <c r="G195" t="s">
        <v>32</v>
      </c>
      <c r="H195" t="s">
        <v>17</v>
      </c>
      <c r="I195" t="s">
        <v>1756</v>
      </c>
      <c r="J195" t="s">
        <v>2241</v>
      </c>
      <c r="K195" t="s">
        <v>2242</v>
      </c>
      <c r="L195" t="s">
        <v>2243</v>
      </c>
      <c r="M195" t="s">
        <v>2244</v>
      </c>
      <c r="N195" s="1">
        <v>14753</v>
      </c>
      <c r="Q195" t="b">
        <v>0</v>
      </c>
      <c r="R195" s="1">
        <v>44981</v>
      </c>
      <c r="S195" t="b">
        <v>0</v>
      </c>
      <c r="U195" t="b">
        <v>0</v>
      </c>
      <c r="Y195" s="1">
        <v>44984.18141203704</v>
      </c>
      <c r="AB195">
        <v>84</v>
      </c>
      <c r="AC195" t="b">
        <v>0</v>
      </c>
      <c r="AD195" t="b">
        <v>1</v>
      </c>
      <c r="AF195" t="s">
        <v>2593</v>
      </c>
      <c r="AI195" t="b">
        <v>0</v>
      </c>
      <c r="AJ195" t="b">
        <v>0</v>
      </c>
      <c r="AK195" t="b">
        <v>0</v>
      </c>
      <c r="AL195" t="b">
        <v>0</v>
      </c>
      <c r="AM195" t="b">
        <v>0</v>
      </c>
      <c r="AN195" t="b">
        <v>0</v>
      </c>
      <c r="AO195" t="b">
        <v>0</v>
      </c>
      <c r="AP195" t="b">
        <v>0</v>
      </c>
      <c r="AQ195" t="b">
        <v>0</v>
      </c>
      <c r="AR195" t="b">
        <v>0</v>
      </c>
      <c r="AS195" t="b">
        <v>0</v>
      </c>
      <c r="AT195" t="b">
        <v>0</v>
      </c>
      <c r="AU195" t="b">
        <v>0</v>
      </c>
      <c r="AV195" t="b">
        <v>0</v>
      </c>
      <c r="AW195" t="b">
        <v>0</v>
      </c>
      <c r="AX195" t="b">
        <v>0</v>
      </c>
      <c r="AY195" t="b">
        <v>0</v>
      </c>
      <c r="AZ195" t="b">
        <v>0</v>
      </c>
      <c r="BA195" t="b">
        <v>0</v>
      </c>
      <c r="BB195" t="b">
        <v>0</v>
      </c>
      <c r="BC195" t="b">
        <v>0</v>
      </c>
      <c r="BD195" t="b">
        <v>0</v>
      </c>
      <c r="BE195" t="b">
        <v>0</v>
      </c>
      <c r="BF195" t="b">
        <v>0</v>
      </c>
      <c r="BG195" t="b">
        <v>0</v>
      </c>
      <c r="BH195" t="b">
        <v>0</v>
      </c>
      <c r="BI195" t="b">
        <v>0</v>
      </c>
      <c r="BJ195" t="b">
        <v>0</v>
      </c>
      <c r="BK195" t="b">
        <v>0</v>
      </c>
      <c r="BL195" t="b">
        <v>0</v>
      </c>
      <c r="BM195" t="s">
        <v>3247</v>
      </c>
      <c r="BO195" t="b">
        <v>1</v>
      </c>
    </row>
    <row r="196" spans="1:67">
      <c r="A196" s="6">
        <v>256</v>
      </c>
      <c r="B196" t="s">
        <v>715</v>
      </c>
      <c r="C196" t="s">
        <v>529</v>
      </c>
      <c r="D196" t="s">
        <v>1101</v>
      </c>
      <c r="E196" t="s">
        <v>1237</v>
      </c>
      <c r="F196" t="s">
        <v>2317</v>
      </c>
      <c r="G196" t="s">
        <v>16</v>
      </c>
      <c r="H196" t="s">
        <v>17</v>
      </c>
      <c r="I196" t="s">
        <v>1752</v>
      </c>
      <c r="J196" t="s">
        <v>716</v>
      </c>
      <c r="L196" t="s">
        <v>717</v>
      </c>
      <c r="N196" s="1">
        <v>14022</v>
      </c>
      <c r="O196" t="s">
        <v>1238</v>
      </c>
      <c r="Q196" t="b">
        <v>0</v>
      </c>
      <c r="R196" s="1">
        <v>37316</v>
      </c>
      <c r="S196" t="b">
        <v>0</v>
      </c>
      <c r="U196" t="b">
        <v>0</v>
      </c>
      <c r="Y196" s="1">
        <v>45091</v>
      </c>
      <c r="AB196">
        <v>86</v>
      </c>
      <c r="AC196" t="b">
        <v>0</v>
      </c>
      <c r="AD196" t="b">
        <v>1</v>
      </c>
      <c r="AF196" t="s">
        <v>2529</v>
      </c>
      <c r="AI196" t="b">
        <v>0</v>
      </c>
      <c r="AJ196" t="b">
        <v>0</v>
      </c>
      <c r="AK196" t="b">
        <v>0</v>
      </c>
      <c r="AL196" t="b">
        <v>0</v>
      </c>
      <c r="AM196" t="b">
        <v>0</v>
      </c>
      <c r="AN196" t="b">
        <v>0</v>
      </c>
      <c r="AO196" t="b">
        <v>0</v>
      </c>
      <c r="AP196" t="b">
        <v>0</v>
      </c>
      <c r="AQ196" t="b">
        <v>0</v>
      </c>
      <c r="AR196" t="b">
        <v>0</v>
      </c>
      <c r="AS196" t="b">
        <v>0</v>
      </c>
      <c r="AT196" t="b">
        <v>0</v>
      </c>
      <c r="AU196" t="b">
        <v>0</v>
      </c>
      <c r="AV196" t="b">
        <v>1</v>
      </c>
      <c r="AW196" t="b">
        <v>0</v>
      </c>
      <c r="AX196" t="b">
        <v>0</v>
      </c>
      <c r="AY196" t="b">
        <v>0</v>
      </c>
      <c r="AZ196" t="b">
        <v>0</v>
      </c>
      <c r="BA196" t="b">
        <v>0</v>
      </c>
      <c r="BB196" t="b">
        <v>0</v>
      </c>
      <c r="BC196" t="b">
        <v>0</v>
      </c>
      <c r="BD196" t="b">
        <v>1</v>
      </c>
      <c r="BE196" t="b">
        <v>0</v>
      </c>
      <c r="BF196" t="b">
        <v>0</v>
      </c>
      <c r="BG196" t="b">
        <v>0</v>
      </c>
      <c r="BH196" t="b">
        <v>0</v>
      </c>
      <c r="BI196" t="b">
        <v>0</v>
      </c>
      <c r="BJ196" t="b">
        <v>0</v>
      </c>
      <c r="BK196" t="b">
        <v>0</v>
      </c>
      <c r="BL196" t="b">
        <v>0</v>
      </c>
      <c r="BM196" t="s">
        <v>3248</v>
      </c>
      <c r="BO196" t="b">
        <v>1</v>
      </c>
    </row>
    <row r="197" spans="1:67">
      <c r="A197" s="6">
        <v>1114</v>
      </c>
      <c r="B197" t="s">
        <v>2456</v>
      </c>
      <c r="C197" t="s">
        <v>202</v>
      </c>
      <c r="D197" t="s">
        <v>1250</v>
      </c>
      <c r="E197" t="s">
        <v>85</v>
      </c>
      <c r="F197" t="s">
        <v>2754</v>
      </c>
      <c r="G197" t="s">
        <v>16</v>
      </c>
      <c r="H197" t="s">
        <v>17</v>
      </c>
      <c r="I197" t="s">
        <v>1752</v>
      </c>
      <c r="J197" t="s">
        <v>2633</v>
      </c>
      <c r="K197" t="s">
        <v>2633</v>
      </c>
      <c r="L197" t="s">
        <v>2634</v>
      </c>
      <c r="M197" t="s">
        <v>2755</v>
      </c>
      <c r="N197" s="1">
        <v>16963</v>
      </c>
      <c r="Q197" t="b">
        <v>0</v>
      </c>
      <c r="R197" s="1">
        <v>45231</v>
      </c>
      <c r="S197" t="b">
        <v>0</v>
      </c>
      <c r="U197" t="b">
        <v>0</v>
      </c>
      <c r="Y197" s="1">
        <v>45235.442164351851</v>
      </c>
      <c r="AB197">
        <v>78</v>
      </c>
      <c r="AC197" t="b">
        <v>0</v>
      </c>
      <c r="AD197" t="b">
        <v>1</v>
      </c>
      <c r="AF197" t="s">
        <v>2521</v>
      </c>
      <c r="AI197" t="b">
        <v>0</v>
      </c>
      <c r="AJ197" t="b">
        <v>0</v>
      </c>
      <c r="AK197" t="b">
        <v>0</v>
      </c>
      <c r="AL197" t="b">
        <v>0</v>
      </c>
      <c r="AM197" t="b">
        <v>0</v>
      </c>
      <c r="AN197" t="b">
        <v>0</v>
      </c>
      <c r="AO197" t="b">
        <v>0</v>
      </c>
      <c r="AP197" t="b">
        <v>0</v>
      </c>
      <c r="AQ197" t="b">
        <v>0</v>
      </c>
      <c r="AR197" t="b">
        <v>0</v>
      </c>
      <c r="AS197" t="b">
        <v>0</v>
      </c>
      <c r="AT197" t="b">
        <v>0</v>
      </c>
      <c r="AU197" t="b">
        <v>0</v>
      </c>
      <c r="AV197" t="b">
        <v>0</v>
      </c>
      <c r="AW197" t="b">
        <v>0</v>
      </c>
      <c r="AX197" t="b">
        <v>0</v>
      </c>
      <c r="AY197" t="b">
        <v>0</v>
      </c>
      <c r="AZ197" t="b">
        <v>0</v>
      </c>
      <c r="BA197" t="b">
        <v>0</v>
      </c>
      <c r="BB197" t="b">
        <v>0</v>
      </c>
      <c r="BC197" t="b">
        <v>0</v>
      </c>
      <c r="BD197" t="b">
        <v>0</v>
      </c>
      <c r="BE197" t="b">
        <v>0</v>
      </c>
      <c r="BF197" t="b">
        <v>0</v>
      </c>
      <c r="BG197" t="b">
        <v>0</v>
      </c>
      <c r="BH197" t="b">
        <v>0</v>
      </c>
      <c r="BI197" t="b">
        <v>0</v>
      </c>
      <c r="BJ197" t="b">
        <v>0</v>
      </c>
      <c r="BK197" t="b">
        <v>0</v>
      </c>
      <c r="BL197" t="b">
        <v>0</v>
      </c>
      <c r="BM197" t="s">
        <v>3249</v>
      </c>
      <c r="BO197" t="b">
        <v>1</v>
      </c>
    </row>
    <row r="198" spans="1:67">
      <c r="A198" s="6">
        <v>257</v>
      </c>
      <c r="B198" t="s">
        <v>718</v>
      </c>
      <c r="C198" t="s">
        <v>707</v>
      </c>
      <c r="D198" t="s">
        <v>1082</v>
      </c>
      <c r="E198" t="s">
        <v>719</v>
      </c>
      <c r="F198" t="s">
        <v>3250</v>
      </c>
      <c r="G198" t="s">
        <v>16</v>
      </c>
      <c r="H198" t="s">
        <v>17</v>
      </c>
      <c r="I198" t="s">
        <v>1752</v>
      </c>
      <c r="J198" t="s">
        <v>3251</v>
      </c>
      <c r="K198" t="s">
        <v>3252</v>
      </c>
      <c r="L198" t="s">
        <v>722</v>
      </c>
      <c r="N198" s="1">
        <v>13566</v>
      </c>
      <c r="P198" t="s">
        <v>1795</v>
      </c>
      <c r="Q198" t="b">
        <v>0</v>
      </c>
      <c r="R198" s="1">
        <v>35582</v>
      </c>
      <c r="S198" t="b">
        <v>0</v>
      </c>
      <c r="U198" t="b">
        <v>0</v>
      </c>
      <c r="W198" t="s">
        <v>2555</v>
      </c>
      <c r="X198" t="s">
        <v>2598</v>
      </c>
      <c r="Y198" s="1">
        <v>45400</v>
      </c>
      <c r="Z198" t="s">
        <v>2599</v>
      </c>
      <c r="AB198">
        <v>87</v>
      </c>
      <c r="AC198" t="b">
        <v>0</v>
      </c>
      <c r="AD198" t="b">
        <v>1</v>
      </c>
      <c r="AI198" t="b">
        <v>0</v>
      </c>
      <c r="AJ198" t="b">
        <v>0</v>
      </c>
      <c r="AK198" t="b">
        <v>0</v>
      </c>
      <c r="AL198" t="b">
        <v>1</v>
      </c>
      <c r="AM198" t="b">
        <v>0</v>
      </c>
      <c r="AN198" t="b">
        <v>0</v>
      </c>
      <c r="AO198" t="b">
        <v>0</v>
      </c>
      <c r="AP198" t="b">
        <v>0</v>
      </c>
      <c r="AQ198" t="b">
        <v>0</v>
      </c>
      <c r="AR198" t="b">
        <v>0</v>
      </c>
      <c r="AS198" t="b">
        <v>0</v>
      </c>
      <c r="AT198" t="b">
        <v>0</v>
      </c>
      <c r="AU198" t="b">
        <v>0</v>
      </c>
      <c r="AV198" t="b">
        <v>0</v>
      </c>
      <c r="AW198" t="b">
        <v>0</v>
      </c>
      <c r="AX198" t="b">
        <v>0</v>
      </c>
      <c r="AY198" t="b">
        <v>0</v>
      </c>
      <c r="AZ198" t="b">
        <v>0</v>
      </c>
      <c r="BA198" t="b">
        <v>0</v>
      </c>
      <c r="BB198" t="b">
        <v>0</v>
      </c>
      <c r="BC198" t="b">
        <v>0</v>
      </c>
      <c r="BD198" t="b">
        <v>0</v>
      </c>
      <c r="BE198" t="b">
        <v>0</v>
      </c>
      <c r="BF198" t="b">
        <v>0</v>
      </c>
      <c r="BG198" t="b">
        <v>0</v>
      </c>
      <c r="BH198" t="b">
        <v>0</v>
      </c>
      <c r="BI198" t="b">
        <v>0</v>
      </c>
      <c r="BJ198" t="b">
        <v>0</v>
      </c>
      <c r="BK198" t="b">
        <v>0</v>
      </c>
      <c r="BL198" t="b">
        <v>0</v>
      </c>
      <c r="BM198" t="s">
        <v>3253</v>
      </c>
      <c r="BO198" t="b">
        <v>1</v>
      </c>
    </row>
    <row r="199" spans="1:67">
      <c r="A199" s="6">
        <v>1101</v>
      </c>
      <c r="B199" t="s">
        <v>2289</v>
      </c>
      <c r="C199" t="s">
        <v>707</v>
      </c>
      <c r="D199" t="s">
        <v>2316</v>
      </c>
      <c r="E199" t="s">
        <v>2315</v>
      </c>
      <c r="F199" t="s">
        <v>2314</v>
      </c>
      <c r="G199" t="s">
        <v>16</v>
      </c>
      <c r="H199" t="s">
        <v>17</v>
      </c>
      <c r="I199" t="s">
        <v>1752</v>
      </c>
      <c r="J199" t="s">
        <v>2313</v>
      </c>
      <c r="L199" t="s">
        <v>2312</v>
      </c>
      <c r="M199" t="s">
        <v>2311</v>
      </c>
      <c r="N199" s="1">
        <v>21367</v>
      </c>
      <c r="O199" t="s">
        <v>1462</v>
      </c>
      <c r="Q199" t="b">
        <v>0</v>
      </c>
      <c r="R199" s="1">
        <v>45089</v>
      </c>
      <c r="S199" t="b">
        <v>0</v>
      </c>
      <c r="U199" t="b">
        <v>0</v>
      </c>
      <c r="Y199" s="1">
        <v>45093.223298611112</v>
      </c>
      <c r="AB199">
        <v>66</v>
      </c>
      <c r="AC199" t="b">
        <v>0</v>
      </c>
      <c r="AD199" t="b">
        <v>1</v>
      </c>
      <c r="AI199" t="b">
        <v>0</v>
      </c>
      <c r="AJ199" t="b">
        <v>0</v>
      </c>
      <c r="AK199" t="b">
        <v>0</v>
      </c>
      <c r="AL199" t="b">
        <v>0</v>
      </c>
      <c r="AM199" t="b">
        <v>0</v>
      </c>
      <c r="AN199" t="b">
        <v>0</v>
      </c>
      <c r="AO199" t="b">
        <v>0</v>
      </c>
      <c r="AP199" t="b">
        <v>0</v>
      </c>
      <c r="AQ199" t="b">
        <v>0</v>
      </c>
      <c r="AR199" t="b">
        <v>0</v>
      </c>
      <c r="AS199" t="b">
        <v>0</v>
      </c>
      <c r="AT199" t="b">
        <v>0</v>
      </c>
      <c r="AU199" t="b">
        <v>0</v>
      </c>
      <c r="AV199" t="b">
        <v>0</v>
      </c>
      <c r="AW199" t="b">
        <v>0</v>
      </c>
      <c r="AX199" t="b">
        <v>0</v>
      </c>
      <c r="AY199" t="b">
        <v>0</v>
      </c>
      <c r="AZ199" t="b">
        <v>0</v>
      </c>
      <c r="BA199" t="b">
        <v>0</v>
      </c>
      <c r="BB199" t="b">
        <v>1</v>
      </c>
      <c r="BC199" t="b">
        <v>0</v>
      </c>
      <c r="BD199" t="b">
        <v>1</v>
      </c>
      <c r="BE199" t="b">
        <v>0</v>
      </c>
      <c r="BF199" t="b">
        <v>0</v>
      </c>
      <c r="BG199" t="b">
        <v>0</v>
      </c>
      <c r="BH199" t="b">
        <v>0</v>
      </c>
      <c r="BI199" t="b">
        <v>0</v>
      </c>
      <c r="BJ199" t="b">
        <v>0</v>
      </c>
      <c r="BK199" t="b">
        <v>0</v>
      </c>
      <c r="BL199" t="b">
        <v>0</v>
      </c>
      <c r="BM199" t="s">
        <v>3026</v>
      </c>
      <c r="BO199" t="b">
        <v>1</v>
      </c>
    </row>
    <row r="200" spans="1:67">
      <c r="A200" s="6">
        <v>542</v>
      </c>
      <c r="B200" t="s">
        <v>725</v>
      </c>
      <c r="C200" t="s">
        <v>56</v>
      </c>
      <c r="D200" t="s">
        <v>1154</v>
      </c>
      <c r="E200" t="s">
        <v>640</v>
      </c>
      <c r="F200" t="s">
        <v>726</v>
      </c>
      <c r="G200" t="s">
        <v>25</v>
      </c>
      <c r="H200" t="s">
        <v>17</v>
      </c>
      <c r="I200" t="s">
        <v>1755</v>
      </c>
      <c r="J200" t="s">
        <v>727</v>
      </c>
      <c r="L200" t="s">
        <v>728</v>
      </c>
      <c r="N200" s="1">
        <v>12695</v>
      </c>
      <c r="O200" t="s">
        <v>1155</v>
      </c>
      <c r="Q200" t="b">
        <v>0</v>
      </c>
      <c r="R200" s="1">
        <v>41456</v>
      </c>
      <c r="S200" t="b">
        <v>1</v>
      </c>
      <c r="U200" t="b">
        <v>0</v>
      </c>
      <c r="AB200">
        <v>90</v>
      </c>
      <c r="AC200" t="b">
        <v>0</v>
      </c>
      <c r="AD200" t="b">
        <v>1</v>
      </c>
      <c r="AI200" t="b">
        <v>0</v>
      </c>
      <c r="AJ200" t="b">
        <v>0</v>
      </c>
      <c r="AK200" t="b">
        <v>0</v>
      </c>
      <c r="AL200" t="b">
        <v>0</v>
      </c>
      <c r="AM200" t="b">
        <v>0</v>
      </c>
      <c r="AN200" t="b">
        <v>0</v>
      </c>
      <c r="AO200" t="b">
        <v>0</v>
      </c>
      <c r="AP200" t="b">
        <v>0</v>
      </c>
      <c r="AQ200" t="b">
        <v>0</v>
      </c>
      <c r="AR200" t="b">
        <v>0</v>
      </c>
      <c r="AS200" t="b">
        <v>0</v>
      </c>
      <c r="AT200" t="b">
        <v>0</v>
      </c>
      <c r="AU200" t="b">
        <v>0</v>
      </c>
      <c r="AV200" t="b">
        <v>0</v>
      </c>
      <c r="AW200" t="b">
        <v>0</v>
      </c>
      <c r="AX200" t="b">
        <v>0</v>
      </c>
      <c r="AY200" t="b">
        <v>0</v>
      </c>
      <c r="AZ200" t="b">
        <v>0</v>
      </c>
      <c r="BA200" t="b">
        <v>0</v>
      </c>
      <c r="BB200" t="b">
        <v>0</v>
      </c>
      <c r="BC200" t="b">
        <v>0</v>
      </c>
      <c r="BD200" t="b">
        <v>0</v>
      </c>
      <c r="BE200" t="b">
        <v>0</v>
      </c>
      <c r="BF200" t="b">
        <v>0</v>
      </c>
      <c r="BG200" t="b">
        <v>1</v>
      </c>
      <c r="BH200" t="b">
        <v>0</v>
      </c>
      <c r="BI200" t="b">
        <v>0</v>
      </c>
      <c r="BJ200" t="b">
        <v>0</v>
      </c>
      <c r="BK200" t="b">
        <v>0</v>
      </c>
      <c r="BL200" t="b">
        <v>0</v>
      </c>
      <c r="BM200" t="s">
        <v>3254</v>
      </c>
      <c r="BO200" t="b">
        <v>1</v>
      </c>
    </row>
    <row r="201" spans="1:67">
      <c r="A201" s="6">
        <v>261</v>
      </c>
      <c r="B201" t="s">
        <v>729</v>
      </c>
      <c r="C201" t="s">
        <v>64</v>
      </c>
      <c r="D201" t="s">
        <v>1096</v>
      </c>
      <c r="E201" t="s">
        <v>51</v>
      </c>
      <c r="F201" t="s">
        <v>730</v>
      </c>
      <c r="G201" t="s">
        <v>238</v>
      </c>
      <c r="H201" t="s">
        <v>133</v>
      </c>
      <c r="I201" t="s">
        <v>1810</v>
      </c>
      <c r="J201" t="s">
        <v>731</v>
      </c>
      <c r="L201" t="s">
        <v>732</v>
      </c>
      <c r="N201" s="1">
        <v>10389</v>
      </c>
      <c r="O201" t="s">
        <v>1097</v>
      </c>
      <c r="Q201" t="b">
        <v>0</v>
      </c>
      <c r="R201" s="1">
        <v>33664</v>
      </c>
      <c r="S201" t="b">
        <v>0</v>
      </c>
      <c r="U201" t="b">
        <v>0</v>
      </c>
      <c r="Y201" s="1">
        <v>44160</v>
      </c>
      <c r="AB201">
        <v>96</v>
      </c>
      <c r="AC201" t="b">
        <v>0</v>
      </c>
      <c r="AD201" t="b">
        <v>1</v>
      </c>
      <c r="AI201" t="b">
        <v>0</v>
      </c>
      <c r="AJ201" t="b">
        <v>0</v>
      </c>
      <c r="AK201" t="b">
        <v>0</v>
      </c>
      <c r="AL201" t="b">
        <v>1</v>
      </c>
      <c r="AM201" t="b">
        <v>0</v>
      </c>
      <c r="AN201" t="b">
        <v>0</v>
      </c>
      <c r="AO201" t="b">
        <v>0</v>
      </c>
      <c r="AP201" t="b">
        <v>0</v>
      </c>
      <c r="AQ201" t="b">
        <v>0</v>
      </c>
      <c r="AR201" t="b">
        <v>0</v>
      </c>
      <c r="AS201" t="b">
        <v>0</v>
      </c>
      <c r="AT201" t="b">
        <v>0</v>
      </c>
      <c r="AU201" t="b">
        <v>1</v>
      </c>
      <c r="AV201" t="b">
        <v>0</v>
      </c>
      <c r="AW201" t="b">
        <v>0</v>
      </c>
      <c r="AX201" t="b">
        <v>0</v>
      </c>
      <c r="AY201" t="b">
        <v>0</v>
      </c>
      <c r="AZ201" t="b">
        <v>0</v>
      </c>
      <c r="BA201" t="b">
        <v>0</v>
      </c>
      <c r="BB201" t="b">
        <v>0</v>
      </c>
      <c r="BC201" t="b">
        <v>0</v>
      </c>
      <c r="BD201" t="b">
        <v>0</v>
      </c>
      <c r="BE201" t="b">
        <v>0</v>
      </c>
      <c r="BF201" t="b">
        <v>0</v>
      </c>
      <c r="BG201" t="b">
        <v>0</v>
      </c>
      <c r="BH201" t="b">
        <v>0</v>
      </c>
      <c r="BI201" t="b">
        <v>0</v>
      </c>
      <c r="BJ201" t="b">
        <v>0</v>
      </c>
      <c r="BK201" t="b">
        <v>0</v>
      </c>
      <c r="BL201" t="b">
        <v>0</v>
      </c>
      <c r="BM201" t="s">
        <v>3255</v>
      </c>
      <c r="BO201" t="b">
        <v>1</v>
      </c>
    </row>
    <row r="202" spans="1:67">
      <c r="A202" s="6">
        <v>263</v>
      </c>
      <c r="B202" t="s">
        <v>733</v>
      </c>
      <c r="C202" t="s">
        <v>521</v>
      </c>
      <c r="D202" t="s">
        <v>1116</v>
      </c>
      <c r="E202" t="s">
        <v>20</v>
      </c>
      <c r="F202" t="s">
        <v>734</v>
      </c>
      <c r="G202" t="s">
        <v>25</v>
      </c>
      <c r="H202" t="s">
        <v>17</v>
      </c>
      <c r="I202" t="s">
        <v>1755</v>
      </c>
      <c r="J202" t="s">
        <v>735</v>
      </c>
      <c r="N202" s="1">
        <v>11834</v>
      </c>
      <c r="P202" t="s">
        <v>3181</v>
      </c>
      <c r="Q202" t="b">
        <v>0</v>
      </c>
      <c r="R202" s="1">
        <v>34639</v>
      </c>
      <c r="S202" t="b">
        <v>0</v>
      </c>
      <c r="U202" t="b">
        <v>0</v>
      </c>
      <c r="Y202" s="1">
        <v>45301</v>
      </c>
      <c r="AB202">
        <v>92</v>
      </c>
      <c r="AC202" t="b">
        <v>0</v>
      </c>
      <c r="AD202" t="b">
        <v>1</v>
      </c>
      <c r="AI202" t="b">
        <v>0</v>
      </c>
      <c r="AJ202" t="b">
        <v>0</v>
      </c>
      <c r="AK202" t="b">
        <v>0</v>
      </c>
      <c r="AL202" t="b">
        <v>0</v>
      </c>
      <c r="AM202" t="b">
        <v>0</v>
      </c>
      <c r="AN202" t="b">
        <v>0</v>
      </c>
      <c r="AO202" t="b">
        <v>0</v>
      </c>
      <c r="AP202" t="b">
        <v>0</v>
      </c>
      <c r="AQ202" t="b">
        <v>0</v>
      </c>
      <c r="AR202" t="b">
        <v>1</v>
      </c>
      <c r="AS202" t="b">
        <v>0</v>
      </c>
      <c r="AT202" t="b">
        <v>0</v>
      </c>
      <c r="AU202" t="b">
        <v>0</v>
      </c>
      <c r="AV202" t="b">
        <v>0</v>
      </c>
      <c r="AW202" t="b">
        <v>0</v>
      </c>
      <c r="AX202" t="b">
        <v>0</v>
      </c>
      <c r="AY202" t="b">
        <v>0</v>
      </c>
      <c r="AZ202" t="b">
        <v>0</v>
      </c>
      <c r="BA202" t="b">
        <v>0</v>
      </c>
      <c r="BB202" t="b">
        <v>0</v>
      </c>
      <c r="BC202" t="b">
        <v>0</v>
      </c>
      <c r="BD202" t="b">
        <v>0</v>
      </c>
      <c r="BE202" t="b">
        <v>1</v>
      </c>
      <c r="BF202" t="b">
        <v>0</v>
      </c>
      <c r="BG202" t="b">
        <v>0</v>
      </c>
      <c r="BH202" t="b">
        <v>0</v>
      </c>
      <c r="BI202" t="b">
        <v>0</v>
      </c>
      <c r="BJ202" t="b">
        <v>0</v>
      </c>
      <c r="BK202" t="b">
        <v>0</v>
      </c>
      <c r="BL202" t="b">
        <v>0</v>
      </c>
      <c r="BM202" t="s">
        <v>3256</v>
      </c>
      <c r="BO202" t="b">
        <v>1</v>
      </c>
    </row>
    <row r="203" spans="1:67">
      <c r="A203" s="6">
        <v>1001</v>
      </c>
      <c r="B203" t="s">
        <v>1469</v>
      </c>
      <c r="C203" t="s">
        <v>1470</v>
      </c>
      <c r="D203" t="s">
        <v>1101</v>
      </c>
      <c r="E203" t="s">
        <v>14</v>
      </c>
      <c r="F203" t="s">
        <v>1471</v>
      </c>
      <c r="G203" t="s">
        <v>1472</v>
      </c>
      <c r="H203" t="s">
        <v>17</v>
      </c>
      <c r="I203" t="s">
        <v>1925</v>
      </c>
      <c r="K203" t="s">
        <v>1473</v>
      </c>
      <c r="L203" t="s">
        <v>1474</v>
      </c>
      <c r="N203" s="1">
        <v>17064</v>
      </c>
      <c r="O203" t="s">
        <v>1475</v>
      </c>
      <c r="Q203" t="b">
        <v>0</v>
      </c>
      <c r="R203" s="1">
        <v>44344</v>
      </c>
      <c r="S203" t="b">
        <v>0</v>
      </c>
      <c r="U203" t="b">
        <v>0</v>
      </c>
      <c r="Y203" s="1">
        <v>44344</v>
      </c>
      <c r="AB203">
        <v>78</v>
      </c>
      <c r="AC203" t="b">
        <v>0</v>
      </c>
      <c r="AD203" t="b">
        <v>1</v>
      </c>
      <c r="AI203" t="b">
        <v>0</v>
      </c>
      <c r="AJ203" t="b">
        <v>0</v>
      </c>
      <c r="AK203" t="b">
        <v>0</v>
      </c>
      <c r="AL203" t="b">
        <v>0</v>
      </c>
      <c r="AM203" t="b">
        <v>0</v>
      </c>
      <c r="AN203" t="b">
        <v>0</v>
      </c>
      <c r="AO203" t="b">
        <v>0</v>
      </c>
      <c r="AP203" t="b">
        <v>0</v>
      </c>
      <c r="AQ203" t="b">
        <v>0</v>
      </c>
      <c r="AR203" t="b">
        <v>0</v>
      </c>
      <c r="AS203" t="b">
        <v>0</v>
      </c>
      <c r="AT203" t="b">
        <v>0</v>
      </c>
      <c r="AU203" t="b">
        <v>0</v>
      </c>
      <c r="AV203" t="b">
        <v>0</v>
      </c>
      <c r="AW203" t="b">
        <v>0</v>
      </c>
      <c r="AX203" t="b">
        <v>0</v>
      </c>
      <c r="AY203" t="b">
        <v>0</v>
      </c>
      <c r="AZ203" t="b">
        <v>0</v>
      </c>
      <c r="BA203" t="b">
        <v>0</v>
      </c>
      <c r="BB203" t="b">
        <v>0</v>
      </c>
      <c r="BC203" t="b">
        <v>0</v>
      </c>
      <c r="BD203" t="b">
        <v>0</v>
      </c>
      <c r="BE203" t="b">
        <v>0</v>
      </c>
      <c r="BF203" t="b">
        <v>0</v>
      </c>
      <c r="BG203" t="b">
        <v>0</v>
      </c>
      <c r="BH203" t="b">
        <v>0</v>
      </c>
      <c r="BI203" t="b">
        <v>0</v>
      </c>
      <c r="BJ203" t="b">
        <v>0</v>
      </c>
      <c r="BK203" t="b">
        <v>0</v>
      </c>
      <c r="BL203" t="b">
        <v>0</v>
      </c>
      <c r="BM203" t="s">
        <v>3257</v>
      </c>
      <c r="BO203" t="b">
        <v>1</v>
      </c>
    </row>
    <row r="204" spans="1:67">
      <c r="A204" s="6">
        <v>1123</v>
      </c>
      <c r="B204" t="s">
        <v>2946</v>
      </c>
      <c r="C204" t="s">
        <v>2945</v>
      </c>
      <c r="D204" t="s">
        <v>1105</v>
      </c>
      <c r="E204" t="s">
        <v>3258</v>
      </c>
      <c r="F204" t="s">
        <v>3259</v>
      </c>
      <c r="G204" t="s">
        <v>83</v>
      </c>
      <c r="H204" t="s">
        <v>17</v>
      </c>
      <c r="I204" t="s">
        <v>1772</v>
      </c>
      <c r="J204" t="s">
        <v>3260</v>
      </c>
      <c r="K204" t="s">
        <v>3261</v>
      </c>
      <c r="L204" t="s">
        <v>3262</v>
      </c>
      <c r="N204" s="1">
        <v>18664</v>
      </c>
      <c r="O204" t="s">
        <v>3263</v>
      </c>
      <c r="Q204" t="b">
        <v>0</v>
      </c>
      <c r="R204" s="1">
        <v>45363</v>
      </c>
      <c r="S204" t="b">
        <v>0</v>
      </c>
      <c r="U204" t="b">
        <v>0</v>
      </c>
      <c r="Y204" s="1">
        <v>45378.303113425929</v>
      </c>
      <c r="AB204">
        <v>73</v>
      </c>
      <c r="AC204" t="b">
        <v>0</v>
      </c>
      <c r="AD204" t="b">
        <v>1</v>
      </c>
      <c r="AF204" t="s">
        <v>3264</v>
      </c>
      <c r="AH204" t="s">
        <v>2518</v>
      </c>
      <c r="AI204" t="b">
        <v>1</v>
      </c>
      <c r="AJ204" t="b">
        <v>0</v>
      </c>
      <c r="AK204" t="b">
        <v>0</v>
      </c>
      <c r="AL204" t="b">
        <v>0</v>
      </c>
      <c r="AM204" t="b">
        <v>0</v>
      </c>
      <c r="AN204" t="b">
        <v>0</v>
      </c>
      <c r="AO204" t="b">
        <v>1</v>
      </c>
      <c r="AP204" t="b">
        <v>0</v>
      </c>
      <c r="AQ204" t="b">
        <v>0</v>
      </c>
      <c r="AR204" t="b">
        <v>0</v>
      </c>
      <c r="AS204" t="b">
        <v>0</v>
      </c>
      <c r="AT204" t="b">
        <v>0</v>
      </c>
      <c r="AU204" t="b">
        <v>0</v>
      </c>
      <c r="AV204" t="b">
        <v>0</v>
      </c>
      <c r="AW204" t="b">
        <v>0</v>
      </c>
      <c r="AX204" t="b">
        <v>0</v>
      </c>
      <c r="AY204" t="b">
        <v>0</v>
      </c>
      <c r="AZ204" t="b">
        <v>1</v>
      </c>
      <c r="BA204" t="b">
        <v>0</v>
      </c>
      <c r="BB204" t="b">
        <v>0</v>
      </c>
      <c r="BC204" t="b">
        <v>0</v>
      </c>
      <c r="BD204" t="b">
        <v>0</v>
      </c>
      <c r="BE204" t="b">
        <v>0</v>
      </c>
      <c r="BF204" t="b">
        <v>0</v>
      </c>
      <c r="BG204" t="b">
        <v>0</v>
      </c>
      <c r="BH204" t="b">
        <v>0</v>
      </c>
      <c r="BI204" t="b">
        <v>0</v>
      </c>
      <c r="BJ204" t="b">
        <v>0</v>
      </c>
      <c r="BK204" t="b">
        <v>0</v>
      </c>
      <c r="BL204" t="b">
        <v>0</v>
      </c>
      <c r="BM204" t="s">
        <v>3265</v>
      </c>
      <c r="BO204" t="b">
        <v>1</v>
      </c>
    </row>
    <row r="205" spans="1:67">
      <c r="A205" s="6">
        <v>264</v>
      </c>
      <c r="B205" t="s">
        <v>740</v>
      </c>
      <c r="C205" t="s">
        <v>529</v>
      </c>
      <c r="D205" t="s">
        <v>1366</v>
      </c>
      <c r="E205" t="s">
        <v>153</v>
      </c>
      <c r="F205" t="s">
        <v>741</v>
      </c>
      <c r="G205" t="s">
        <v>583</v>
      </c>
      <c r="H205" t="s">
        <v>17</v>
      </c>
      <c r="I205" t="s">
        <v>1895</v>
      </c>
      <c r="J205" t="s">
        <v>742</v>
      </c>
      <c r="L205" t="s">
        <v>743</v>
      </c>
      <c r="N205" s="1">
        <v>15486</v>
      </c>
      <c r="Q205" t="b">
        <v>0</v>
      </c>
      <c r="R205" s="1">
        <v>37257</v>
      </c>
      <c r="S205" t="b">
        <v>0</v>
      </c>
      <c r="U205" t="b">
        <v>0</v>
      </c>
      <c r="AB205">
        <v>82</v>
      </c>
      <c r="AC205" t="b">
        <v>0</v>
      </c>
      <c r="AD205" t="b">
        <v>1</v>
      </c>
      <c r="AF205" t="s">
        <v>2568</v>
      </c>
      <c r="AI205" t="b">
        <v>0</v>
      </c>
      <c r="AJ205" t="b">
        <v>0</v>
      </c>
      <c r="AK205" t="b">
        <v>0</v>
      </c>
      <c r="AL205" t="b">
        <v>0</v>
      </c>
      <c r="AM205" t="b">
        <v>0</v>
      </c>
      <c r="AN205" t="b">
        <v>0</v>
      </c>
      <c r="AO205" t="b">
        <v>0</v>
      </c>
      <c r="AP205" t="b">
        <v>0</v>
      </c>
      <c r="AQ205" t="b">
        <v>0</v>
      </c>
      <c r="AR205" t="b">
        <v>0</v>
      </c>
      <c r="AS205" t="b">
        <v>0</v>
      </c>
      <c r="AT205" t="b">
        <v>0</v>
      </c>
      <c r="AU205" t="b">
        <v>1</v>
      </c>
      <c r="AV205" t="b">
        <v>0</v>
      </c>
      <c r="AW205" t="b">
        <v>0</v>
      </c>
      <c r="AX205" t="b">
        <v>0</v>
      </c>
      <c r="AY205" t="b">
        <v>0</v>
      </c>
      <c r="AZ205" t="b">
        <v>0</v>
      </c>
      <c r="BA205" t="b">
        <v>0</v>
      </c>
      <c r="BB205" t="b">
        <v>0</v>
      </c>
      <c r="BC205" t="b">
        <v>0</v>
      </c>
      <c r="BD205" t="b">
        <v>1</v>
      </c>
      <c r="BE205" t="b">
        <v>0</v>
      </c>
      <c r="BF205" t="b">
        <v>0</v>
      </c>
      <c r="BG205" t="b">
        <v>0</v>
      </c>
      <c r="BH205" t="b">
        <v>0</v>
      </c>
      <c r="BI205" t="b">
        <v>0</v>
      </c>
      <c r="BJ205" t="b">
        <v>0</v>
      </c>
      <c r="BK205" t="b">
        <v>0</v>
      </c>
      <c r="BL205" t="b">
        <v>0</v>
      </c>
      <c r="BM205" t="s">
        <v>3266</v>
      </c>
      <c r="BO205" t="b">
        <v>1</v>
      </c>
    </row>
    <row r="206" spans="1:67">
      <c r="A206" s="6">
        <v>509</v>
      </c>
      <c r="B206" t="s">
        <v>744</v>
      </c>
      <c r="C206" t="s">
        <v>13</v>
      </c>
      <c r="D206" t="s">
        <v>1325</v>
      </c>
      <c r="E206" t="s">
        <v>153</v>
      </c>
      <c r="F206" t="s">
        <v>745</v>
      </c>
      <c r="G206" t="s">
        <v>96</v>
      </c>
      <c r="H206" t="s">
        <v>17</v>
      </c>
      <c r="I206" t="s">
        <v>1822</v>
      </c>
      <c r="J206" t="s">
        <v>746</v>
      </c>
      <c r="K206" t="s">
        <v>1326</v>
      </c>
      <c r="L206" t="s">
        <v>747</v>
      </c>
      <c r="M206" t="s">
        <v>1327</v>
      </c>
      <c r="N206" s="1">
        <v>15131</v>
      </c>
      <c r="O206" t="s">
        <v>1328</v>
      </c>
      <c r="Q206" t="b">
        <v>0</v>
      </c>
      <c r="R206" s="1">
        <v>41091</v>
      </c>
      <c r="S206" t="b">
        <v>0</v>
      </c>
      <c r="U206" t="b">
        <v>0</v>
      </c>
      <c r="AB206">
        <v>83</v>
      </c>
      <c r="AC206" t="b">
        <v>0</v>
      </c>
      <c r="AD206" t="b">
        <v>1</v>
      </c>
      <c r="AF206" t="s">
        <v>2525</v>
      </c>
      <c r="AI206" t="b">
        <v>0</v>
      </c>
      <c r="AJ206" t="b">
        <v>0</v>
      </c>
      <c r="AK206" t="b">
        <v>0</v>
      </c>
      <c r="AL206" t="b">
        <v>0</v>
      </c>
      <c r="AM206" t="b">
        <v>0</v>
      </c>
      <c r="AN206" t="b">
        <v>0</v>
      </c>
      <c r="AO206" t="b">
        <v>0</v>
      </c>
      <c r="AP206" t="b">
        <v>0</v>
      </c>
      <c r="AQ206" t="b">
        <v>0</v>
      </c>
      <c r="AR206" t="b">
        <v>0</v>
      </c>
      <c r="AS206" t="b">
        <v>1</v>
      </c>
      <c r="AT206" t="b">
        <v>0</v>
      </c>
      <c r="AU206" t="b">
        <v>0</v>
      </c>
      <c r="AV206" t="b">
        <v>0</v>
      </c>
      <c r="AW206" t="b">
        <v>0</v>
      </c>
      <c r="AX206" t="b">
        <v>0</v>
      </c>
      <c r="AY206" t="b">
        <v>0</v>
      </c>
      <c r="AZ206" t="b">
        <v>0</v>
      </c>
      <c r="BA206" t="b">
        <v>0</v>
      </c>
      <c r="BB206" t="b">
        <v>0</v>
      </c>
      <c r="BC206" t="b">
        <v>0</v>
      </c>
      <c r="BD206" t="b">
        <v>0</v>
      </c>
      <c r="BE206" t="b">
        <v>0</v>
      </c>
      <c r="BF206" t="b">
        <v>0</v>
      </c>
      <c r="BG206" t="b">
        <v>0</v>
      </c>
      <c r="BH206" t="b">
        <v>0</v>
      </c>
      <c r="BI206" t="b">
        <v>1</v>
      </c>
      <c r="BJ206" t="b">
        <v>0</v>
      </c>
      <c r="BK206" t="b">
        <v>0</v>
      </c>
      <c r="BL206" t="b">
        <v>0</v>
      </c>
      <c r="BM206" t="s">
        <v>3267</v>
      </c>
      <c r="BO206" t="b">
        <v>1</v>
      </c>
    </row>
    <row r="207" spans="1:67">
      <c r="A207" s="6">
        <v>1113</v>
      </c>
      <c r="B207" t="s">
        <v>744</v>
      </c>
      <c r="C207" t="s">
        <v>179</v>
      </c>
      <c r="D207" t="s">
        <v>1239</v>
      </c>
      <c r="E207" t="s">
        <v>2435</v>
      </c>
      <c r="F207" t="s">
        <v>2601</v>
      </c>
      <c r="G207" t="s">
        <v>67</v>
      </c>
      <c r="H207" t="s">
        <v>17</v>
      </c>
      <c r="I207" t="s">
        <v>1776</v>
      </c>
      <c r="J207" t="s">
        <v>2437</v>
      </c>
      <c r="L207" t="s">
        <v>2602</v>
      </c>
      <c r="M207" t="s">
        <v>2603</v>
      </c>
      <c r="N207" s="1">
        <v>16686</v>
      </c>
      <c r="O207" t="s">
        <v>2604</v>
      </c>
      <c r="Q207" t="b">
        <v>0</v>
      </c>
      <c r="R207" s="1">
        <v>45224</v>
      </c>
      <c r="S207" t="b">
        <v>0</v>
      </c>
      <c r="U207" t="b">
        <v>0</v>
      </c>
      <c r="Y207" s="1">
        <v>45225.511435185188</v>
      </c>
      <c r="AB207">
        <v>79</v>
      </c>
      <c r="AC207" t="b">
        <v>0</v>
      </c>
      <c r="AD207" t="b">
        <v>1</v>
      </c>
      <c r="AF207" t="s">
        <v>2529</v>
      </c>
      <c r="AI207" t="b">
        <v>0</v>
      </c>
      <c r="AJ207" t="b">
        <v>0</v>
      </c>
      <c r="AK207" t="b">
        <v>0</v>
      </c>
      <c r="AL207" t="b">
        <v>0</v>
      </c>
      <c r="AM207" t="b">
        <v>0</v>
      </c>
      <c r="AN207" t="b">
        <v>0</v>
      </c>
      <c r="AO207" t="b">
        <v>0</v>
      </c>
      <c r="AP207" t="b">
        <v>0</v>
      </c>
      <c r="AQ207" t="b">
        <v>0</v>
      </c>
      <c r="AR207" t="b">
        <v>0</v>
      </c>
      <c r="AS207" t="b">
        <v>0</v>
      </c>
      <c r="AT207" t="b">
        <v>0</v>
      </c>
      <c r="AU207" t="b">
        <v>0</v>
      </c>
      <c r="AV207" t="b">
        <v>0</v>
      </c>
      <c r="AW207" t="b">
        <v>0</v>
      </c>
      <c r="AX207" t="b">
        <v>0</v>
      </c>
      <c r="AY207" t="b">
        <v>0</v>
      </c>
      <c r="AZ207" t="b">
        <v>0</v>
      </c>
      <c r="BA207" t="b">
        <v>0</v>
      </c>
      <c r="BB207" t="b">
        <v>0</v>
      </c>
      <c r="BC207" t="b">
        <v>0</v>
      </c>
      <c r="BD207" t="b">
        <v>0</v>
      </c>
      <c r="BE207" t="b">
        <v>0</v>
      </c>
      <c r="BF207" t="b">
        <v>0</v>
      </c>
      <c r="BG207" t="b">
        <v>0</v>
      </c>
      <c r="BH207" t="b">
        <v>0</v>
      </c>
      <c r="BI207" t="b">
        <v>0</v>
      </c>
      <c r="BJ207" t="b">
        <v>0</v>
      </c>
      <c r="BK207" t="b">
        <v>0</v>
      </c>
      <c r="BL207" t="b">
        <v>0</v>
      </c>
      <c r="BM207" t="s">
        <v>3026</v>
      </c>
      <c r="BO207" t="b">
        <v>1</v>
      </c>
    </row>
    <row r="208" spans="1:67">
      <c r="A208" s="6">
        <v>1081</v>
      </c>
      <c r="B208" t="s">
        <v>2037</v>
      </c>
      <c r="C208" t="s">
        <v>1650</v>
      </c>
      <c r="D208" t="s">
        <v>1570</v>
      </c>
      <c r="E208" t="s">
        <v>1220</v>
      </c>
      <c r="F208" t="s">
        <v>2075</v>
      </c>
      <c r="G208" t="s">
        <v>2076</v>
      </c>
      <c r="H208" t="s">
        <v>17</v>
      </c>
      <c r="I208" t="s">
        <v>2077</v>
      </c>
      <c r="J208" t="s">
        <v>2078</v>
      </c>
      <c r="K208" t="s">
        <v>2079</v>
      </c>
      <c r="L208" t="s">
        <v>2080</v>
      </c>
      <c r="M208" t="s">
        <v>2080</v>
      </c>
      <c r="N208" s="1">
        <v>15564</v>
      </c>
      <c r="O208" t="s">
        <v>1852</v>
      </c>
      <c r="Q208" t="b">
        <v>0</v>
      </c>
      <c r="R208" s="1">
        <v>44827</v>
      </c>
      <c r="S208" t="b">
        <v>0</v>
      </c>
      <c r="U208" t="b">
        <v>0</v>
      </c>
      <c r="AB208">
        <v>82</v>
      </c>
      <c r="AC208" t="b">
        <v>0</v>
      </c>
      <c r="AD208" t="b">
        <v>1</v>
      </c>
      <c r="AF208" t="s">
        <v>2258</v>
      </c>
      <c r="AI208" t="b">
        <v>0</v>
      </c>
      <c r="AJ208" t="b">
        <v>0</v>
      </c>
      <c r="AK208" t="b">
        <v>0</v>
      </c>
      <c r="AL208" t="b">
        <v>0</v>
      </c>
      <c r="AM208" t="b">
        <v>0</v>
      </c>
      <c r="AN208" t="b">
        <v>0</v>
      </c>
      <c r="AO208" t="b">
        <v>0</v>
      </c>
      <c r="AP208" t="b">
        <v>1</v>
      </c>
      <c r="AQ208" t="b">
        <v>1</v>
      </c>
      <c r="AR208" t="b">
        <v>1</v>
      </c>
      <c r="AS208" t="b">
        <v>0</v>
      </c>
      <c r="AT208" t="b">
        <v>0</v>
      </c>
      <c r="AU208" t="b">
        <v>1</v>
      </c>
      <c r="AV208" t="b">
        <v>0</v>
      </c>
      <c r="AW208" t="b">
        <v>0</v>
      </c>
      <c r="AX208" t="b">
        <v>0</v>
      </c>
      <c r="AY208" t="b">
        <v>0</v>
      </c>
      <c r="AZ208" t="b">
        <v>0</v>
      </c>
      <c r="BA208" t="b">
        <v>0</v>
      </c>
      <c r="BB208" t="b">
        <v>0</v>
      </c>
      <c r="BC208" t="b">
        <v>0</v>
      </c>
      <c r="BD208" t="b">
        <v>0</v>
      </c>
      <c r="BE208" t="b">
        <v>0</v>
      </c>
      <c r="BF208" t="b">
        <v>0</v>
      </c>
      <c r="BG208" t="b">
        <v>0</v>
      </c>
      <c r="BH208" t="b">
        <v>0</v>
      </c>
      <c r="BI208" t="b">
        <v>0</v>
      </c>
      <c r="BJ208" t="b">
        <v>0</v>
      </c>
      <c r="BK208" t="b">
        <v>0</v>
      </c>
      <c r="BL208" t="b">
        <v>0</v>
      </c>
      <c r="BM208" t="s">
        <v>3268</v>
      </c>
      <c r="BO208" t="b">
        <v>1</v>
      </c>
    </row>
    <row r="209" spans="1:67">
      <c r="A209" s="6">
        <v>269</v>
      </c>
      <c r="B209" t="s">
        <v>754</v>
      </c>
      <c r="C209" t="s">
        <v>2035</v>
      </c>
      <c r="E209" t="s">
        <v>168</v>
      </c>
      <c r="F209" t="s">
        <v>2310</v>
      </c>
      <c r="G209" t="s">
        <v>25</v>
      </c>
      <c r="H209" t="s">
        <v>17</v>
      </c>
      <c r="I209" t="s">
        <v>1755</v>
      </c>
      <c r="J209" t="s">
        <v>1928</v>
      </c>
      <c r="K209" t="s">
        <v>1928</v>
      </c>
      <c r="L209" t="s">
        <v>755</v>
      </c>
      <c r="N209" s="1">
        <v>14958</v>
      </c>
      <c r="P209" t="s">
        <v>1795</v>
      </c>
      <c r="Q209" t="b">
        <v>0</v>
      </c>
      <c r="R209" s="1">
        <v>37641</v>
      </c>
      <c r="S209" t="b">
        <v>0</v>
      </c>
      <c r="U209" t="b">
        <v>0</v>
      </c>
      <c r="W209" t="s">
        <v>2555</v>
      </c>
      <c r="X209" t="s">
        <v>2605</v>
      </c>
      <c r="Y209" s="1">
        <v>45134</v>
      </c>
      <c r="Z209" t="s">
        <v>2578</v>
      </c>
      <c r="AA209" t="s">
        <v>2546</v>
      </c>
      <c r="AB209">
        <v>84</v>
      </c>
      <c r="AC209" t="b">
        <v>0</v>
      </c>
      <c r="AD209" t="b">
        <v>1</v>
      </c>
      <c r="AF209" t="s">
        <v>2539</v>
      </c>
      <c r="AI209" t="b">
        <v>0</v>
      </c>
      <c r="AJ209" t="b">
        <v>0</v>
      </c>
      <c r="AK209" t="b">
        <v>0</v>
      </c>
      <c r="AL209" t="b">
        <v>0</v>
      </c>
      <c r="AM209" t="b">
        <v>0</v>
      </c>
      <c r="AN209" t="b">
        <v>0</v>
      </c>
      <c r="AO209" t="b">
        <v>0</v>
      </c>
      <c r="AP209" t="b">
        <v>0</v>
      </c>
      <c r="AQ209" t="b">
        <v>0</v>
      </c>
      <c r="AR209" t="b">
        <v>1</v>
      </c>
      <c r="AS209" t="b">
        <v>0</v>
      </c>
      <c r="AT209" t="b">
        <v>0</v>
      </c>
      <c r="AU209" t="b">
        <v>0</v>
      </c>
      <c r="AV209" t="b">
        <v>1</v>
      </c>
      <c r="AW209" t="b">
        <v>1</v>
      </c>
      <c r="AX209" t="b">
        <v>0</v>
      </c>
      <c r="AY209" t="b">
        <v>0</v>
      </c>
      <c r="AZ209" t="b">
        <v>0</v>
      </c>
      <c r="BA209" t="b">
        <v>0</v>
      </c>
      <c r="BB209" t="b">
        <v>0</v>
      </c>
      <c r="BC209" t="b">
        <v>0</v>
      </c>
      <c r="BD209" t="b">
        <v>0</v>
      </c>
      <c r="BE209" t="b">
        <v>1</v>
      </c>
      <c r="BF209" t="b">
        <v>1</v>
      </c>
      <c r="BG209" t="b">
        <v>0</v>
      </c>
      <c r="BH209" t="b">
        <v>0</v>
      </c>
      <c r="BI209" t="b">
        <v>0</v>
      </c>
      <c r="BJ209" t="b">
        <v>0</v>
      </c>
      <c r="BK209" t="b">
        <v>0</v>
      </c>
      <c r="BL209" t="b">
        <v>0</v>
      </c>
      <c r="BM209" t="s">
        <v>3269</v>
      </c>
      <c r="BO209" t="b">
        <v>1</v>
      </c>
    </row>
    <row r="210" spans="1:67">
      <c r="A210" s="6">
        <v>1109</v>
      </c>
      <c r="B210" t="s">
        <v>2353</v>
      </c>
      <c r="C210" t="s">
        <v>56</v>
      </c>
      <c r="D210" t="s">
        <v>1099</v>
      </c>
      <c r="E210" t="s">
        <v>1220</v>
      </c>
      <c r="F210" t="s">
        <v>2354</v>
      </c>
      <c r="G210" t="s">
        <v>25</v>
      </c>
      <c r="H210" t="s">
        <v>17</v>
      </c>
      <c r="I210" t="s">
        <v>1755</v>
      </c>
      <c r="J210" t="s">
        <v>2355</v>
      </c>
      <c r="L210" t="s">
        <v>2356</v>
      </c>
      <c r="N210" s="1">
        <v>12879</v>
      </c>
      <c r="O210" t="s">
        <v>2357</v>
      </c>
      <c r="Q210" t="b">
        <v>0</v>
      </c>
      <c r="R210" s="1">
        <v>45191</v>
      </c>
      <c r="S210" t="b">
        <v>0</v>
      </c>
      <c r="U210" t="b">
        <v>0</v>
      </c>
      <c r="Y210" s="1">
        <v>45193.589594907404</v>
      </c>
      <c r="AB210">
        <v>89</v>
      </c>
      <c r="AC210" t="b">
        <v>0</v>
      </c>
      <c r="AD210" t="b">
        <v>0</v>
      </c>
      <c r="AF210" t="s">
        <v>2606</v>
      </c>
      <c r="AI210" t="b">
        <v>0</v>
      </c>
      <c r="AJ210" t="b">
        <v>0</v>
      </c>
      <c r="AK210" t="b">
        <v>0</v>
      </c>
      <c r="AL210" t="b">
        <v>0</v>
      </c>
      <c r="AM210" t="b">
        <v>0</v>
      </c>
      <c r="AN210" t="b">
        <v>0</v>
      </c>
      <c r="AO210" t="b">
        <v>0</v>
      </c>
      <c r="AP210" t="b">
        <v>0</v>
      </c>
      <c r="AQ210" t="b">
        <v>0</v>
      </c>
      <c r="AR210" t="b">
        <v>0</v>
      </c>
      <c r="AS210" t="b">
        <v>0</v>
      </c>
      <c r="AT210" t="b">
        <v>0</v>
      </c>
      <c r="AU210" t="b">
        <v>0</v>
      </c>
      <c r="AV210" t="b">
        <v>0</v>
      </c>
      <c r="AW210" t="b">
        <v>0</v>
      </c>
      <c r="AX210" t="b">
        <v>0</v>
      </c>
      <c r="AY210" t="b">
        <v>0</v>
      </c>
      <c r="AZ210" t="b">
        <v>0</v>
      </c>
      <c r="BA210" t="b">
        <v>0</v>
      </c>
      <c r="BB210" t="b">
        <v>0</v>
      </c>
      <c r="BC210" t="b">
        <v>0</v>
      </c>
      <c r="BD210" t="b">
        <v>0</v>
      </c>
      <c r="BE210" t="b">
        <v>0</v>
      </c>
      <c r="BF210" t="b">
        <v>0</v>
      </c>
      <c r="BG210" t="b">
        <v>0</v>
      </c>
      <c r="BH210" t="b">
        <v>0</v>
      </c>
      <c r="BI210" t="b">
        <v>0</v>
      </c>
      <c r="BJ210" t="b">
        <v>0</v>
      </c>
      <c r="BK210" t="b">
        <v>0</v>
      </c>
      <c r="BL210" t="b">
        <v>0</v>
      </c>
      <c r="BM210" t="s">
        <v>3026</v>
      </c>
      <c r="BO210" t="b">
        <v>1</v>
      </c>
    </row>
    <row r="211" spans="1:67">
      <c r="A211" s="6">
        <v>500</v>
      </c>
      <c r="B211" t="s">
        <v>761</v>
      </c>
      <c r="C211" t="s">
        <v>1649</v>
      </c>
      <c r="D211" t="s">
        <v>1254</v>
      </c>
      <c r="E211" t="s">
        <v>23</v>
      </c>
      <c r="F211" t="s">
        <v>762</v>
      </c>
      <c r="G211" t="s">
        <v>67</v>
      </c>
      <c r="H211" t="s">
        <v>17</v>
      </c>
      <c r="I211" t="s">
        <v>1776</v>
      </c>
      <c r="J211" t="s">
        <v>763</v>
      </c>
      <c r="K211" t="s">
        <v>764</v>
      </c>
      <c r="L211" t="s">
        <v>765</v>
      </c>
      <c r="N211" s="1">
        <v>14225</v>
      </c>
      <c r="O211" t="s">
        <v>1255</v>
      </c>
      <c r="Q211" t="b">
        <v>0</v>
      </c>
      <c r="R211" s="1">
        <v>41000</v>
      </c>
      <c r="S211" t="b">
        <v>0</v>
      </c>
      <c r="U211" t="b">
        <v>0</v>
      </c>
      <c r="X211" t="s">
        <v>2607</v>
      </c>
      <c r="AB211">
        <v>86</v>
      </c>
      <c r="AC211" t="b">
        <v>0</v>
      </c>
      <c r="AD211" t="b">
        <v>1</v>
      </c>
      <c r="AF211" t="s">
        <v>2592</v>
      </c>
      <c r="AI211" t="b">
        <v>0</v>
      </c>
      <c r="AJ211" t="b">
        <v>0</v>
      </c>
      <c r="AK211" t="b">
        <v>0</v>
      </c>
      <c r="AL211" t="b">
        <v>0</v>
      </c>
      <c r="AM211" t="b">
        <v>0</v>
      </c>
      <c r="AN211" t="b">
        <v>0</v>
      </c>
      <c r="AO211" t="b">
        <v>0</v>
      </c>
      <c r="AP211" t="b">
        <v>0</v>
      </c>
      <c r="AQ211" t="b">
        <v>0</v>
      </c>
      <c r="AR211" t="b">
        <v>0</v>
      </c>
      <c r="AS211" t="b">
        <v>0</v>
      </c>
      <c r="AT211" t="b">
        <v>0</v>
      </c>
      <c r="AU211" t="b">
        <v>1</v>
      </c>
      <c r="AV211" t="b">
        <v>1</v>
      </c>
      <c r="AW211" t="b">
        <v>0</v>
      </c>
      <c r="AX211" t="b">
        <v>0</v>
      </c>
      <c r="AY211" t="b">
        <v>0</v>
      </c>
      <c r="AZ211" t="b">
        <v>1</v>
      </c>
      <c r="BA211" t="b">
        <v>0</v>
      </c>
      <c r="BB211" t="b">
        <v>0</v>
      </c>
      <c r="BC211" t="b">
        <v>0</v>
      </c>
      <c r="BD211" t="b">
        <v>1</v>
      </c>
      <c r="BE211" t="b">
        <v>0</v>
      </c>
      <c r="BF211" t="b">
        <v>0</v>
      </c>
      <c r="BG211" t="b">
        <v>0</v>
      </c>
      <c r="BH211" t="b">
        <v>0</v>
      </c>
      <c r="BI211" t="b">
        <v>0</v>
      </c>
      <c r="BJ211" t="b">
        <v>0</v>
      </c>
      <c r="BK211" t="b">
        <v>0</v>
      </c>
      <c r="BL211" t="b">
        <v>0</v>
      </c>
      <c r="BM211" t="s">
        <v>3270</v>
      </c>
      <c r="BO211" t="b">
        <v>1</v>
      </c>
    </row>
    <row r="212" spans="1:67">
      <c r="A212" s="6">
        <v>446</v>
      </c>
      <c r="B212" t="s">
        <v>1643</v>
      </c>
      <c r="C212" t="s">
        <v>756</v>
      </c>
      <c r="D212" t="s">
        <v>1424</v>
      </c>
      <c r="E212" t="s">
        <v>118</v>
      </c>
      <c r="F212" t="s">
        <v>757</v>
      </c>
      <c r="G212" t="s">
        <v>120</v>
      </c>
      <c r="H212" t="s">
        <v>17</v>
      </c>
      <c r="I212" t="s">
        <v>1782</v>
      </c>
      <c r="J212" t="s">
        <v>758</v>
      </c>
      <c r="L212" t="s">
        <v>759</v>
      </c>
      <c r="N212" s="1">
        <v>16361</v>
      </c>
      <c r="O212" t="s">
        <v>1425</v>
      </c>
      <c r="Q212" t="b">
        <v>0</v>
      </c>
      <c r="R212" s="1">
        <v>40391</v>
      </c>
      <c r="S212" t="b">
        <v>0</v>
      </c>
      <c r="U212" t="b">
        <v>0</v>
      </c>
      <c r="AB212">
        <v>80</v>
      </c>
      <c r="AC212" t="b">
        <v>0</v>
      </c>
      <c r="AD212" t="b">
        <v>1</v>
      </c>
      <c r="AI212" t="b">
        <v>0</v>
      </c>
      <c r="AJ212" t="b">
        <v>0</v>
      </c>
      <c r="AK212" t="b">
        <v>0</v>
      </c>
      <c r="AL212" t="b">
        <v>0</v>
      </c>
      <c r="AM212" t="b">
        <v>0</v>
      </c>
      <c r="AN212" t="b">
        <v>0</v>
      </c>
      <c r="AO212" t="b">
        <v>0</v>
      </c>
      <c r="AP212" t="b">
        <v>0</v>
      </c>
      <c r="AQ212" t="b">
        <v>0</v>
      </c>
      <c r="AR212" t="b">
        <v>0</v>
      </c>
      <c r="AS212" t="b">
        <v>0</v>
      </c>
      <c r="AT212" t="b">
        <v>0</v>
      </c>
      <c r="AU212" t="b">
        <v>0</v>
      </c>
      <c r="AV212" t="b">
        <v>0</v>
      </c>
      <c r="AW212" t="b">
        <v>0</v>
      </c>
      <c r="AX212" t="b">
        <v>0</v>
      </c>
      <c r="AY212" t="b">
        <v>0</v>
      </c>
      <c r="AZ212" t="b">
        <v>0</v>
      </c>
      <c r="BA212" t="b">
        <v>0</v>
      </c>
      <c r="BB212" t="b">
        <v>0</v>
      </c>
      <c r="BC212" t="b">
        <v>0</v>
      </c>
      <c r="BD212" t="b">
        <v>0</v>
      </c>
      <c r="BE212" t="b">
        <v>0</v>
      </c>
      <c r="BF212" t="b">
        <v>0</v>
      </c>
      <c r="BG212" t="b">
        <v>0</v>
      </c>
      <c r="BH212" t="b">
        <v>0</v>
      </c>
      <c r="BI212" t="b">
        <v>0</v>
      </c>
      <c r="BJ212" t="b">
        <v>0</v>
      </c>
      <c r="BK212" t="b">
        <v>0</v>
      </c>
      <c r="BL212" t="b">
        <v>0</v>
      </c>
      <c r="BM212" t="s">
        <v>3271</v>
      </c>
      <c r="BO212" t="b">
        <v>1</v>
      </c>
    </row>
    <row r="213" spans="1:67">
      <c r="A213" s="6">
        <v>985</v>
      </c>
      <c r="B213" t="s">
        <v>1562</v>
      </c>
      <c r="C213" t="s">
        <v>144</v>
      </c>
      <c r="D213" t="s">
        <v>1476</v>
      </c>
      <c r="E213" t="s">
        <v>1563</v>
      </c>
      <c r="F213" t="s">
        <v>1564</v>
      </c>
      <c r="G213" t="s">
        <v>130</v>
      </c>
      <c r="H213" t="s">
        <v>17</v>
      </c>
      <c r="I213" t="s">
        <v>1783</v>
      </c>
      <c r="K213" t="s">
        <v>1565</v>
      </c>
      <c r="L213" t="s">
        <v>1566</v>
      </c>
      <c r="N213" s="1">
        <v>18537</v>
      </c>
      <c r="O213" t="s">
        <v>1374</v>
      </c>
      <c r="Q213" t="b">
        <v>0</v>
      </c>
      <c r="R213" s="1">
        <v>43872</v>
      </c>
      <c r="S213" t="b">
        <v>0</v>
      </c>
      <c r="U213" t="b">
        <v>0</v>
      </c>
      <c r="Y213" s="1">
        <v>44421</v>
      </c>
      <c r="AB213">
        <v>74</v>
      </c>
      <c r="AC213" t="b">
        <v>0</v>
      </c>
      <c r="AD213" t="b">
        <v>0</v>
      </c>
      <c r="AI213" t="b">
        <v>0</v>
      </c>
      <c r="AJ213" t="b">
        <v>0</v>
      </c>
      <c r="AK213" t="b">
        <v>0</v>
      </c>
      <c r="AL213" t="b">
        <v>0</v>
      </c>
      <c r="AM213" t="b">
        <v>0</v>
      </c>
      <c r="AN213" t="b">
        <v>0</v>
      </c>
      <c r="AO213" t="b">
        <v>0</v>
      </c>
      <c r="AP213" t="b">
        <v>0</v>
      </c>
      <c r="AQ213" t="b">
        <v>0</v>
      </c>
      <c r="AR213" t="b">
        <v>0</v>
      </c>
      <c r="AS213" t="b">
        <v>1</v>
      </c>
      <c r="AT213" t="b">
        <v>0</v>
      </c>
      <c r="AU213" t="b">
        <v>0</v>
      </c>
      <c r="AV213" t="b">
        <v>0</v>
      </c>
      <c r="AW213" t="b">
        <v>0</v>
      </c>
      <c r="AX213" t="b">
        <v>0</v>
      </c>
      <c r="AY213" t="b">
        <v>0</v>
      </c>
      <c r="AZ213" t="b">
        <v>0</v>
      </c>
      <c r="BA213" t="b">
        <v>0</v>
      </c>
      <c r="BB213" t="b">
        <v>0</v>
      </c>
      <c r="BC213" t="b">
        <v>0</v>
      </c>
      <c r="BD213" t="b">
        <v>0</v>
      </c>
      <c r="BE213" t="b">
        <v>0</v>
      </c>
      <c r="BF213" t="b">
        <v>0</v>
      </c>
      <c r="BG213" t="b">
        <v>0</v>
      </c>
      <c r="BH213" t="b">
        <v>0</v>
      </c>
      <c r="BI213" t="b">
        <v>0</v>
      </c>
      <c r="BJ213" t="b">
        <v>0</v>
      </c>
      <c r="BK213" t="b">
        <v>0</v>
      </c>
      <c r="BL213" t="b">
        <v>0</v>
      </c>
      <c r="BM213" t="s">
        <v>3026</v>
      </c>
      <c r="BO213" t="b">
        <v>1</v>
      </c>
    </row>
    <row r="214" spans="1:67">
      <c r="A214" s="6">
        <v>1089</v>
      </c>
      <c r="B214" t="s">
        <v>2218</v>
      </c>
      <c r="C214" t="s">
        <v>186</v>
      </c>
      <c r="D214" t="s">
        <v>1105</v>
      </c>
      <c r="E214" t="s">
        <v>2154</v>
      </c>
      <c r="F214" t="s">
        <v>2155</v>
      </c>
      <c r="G214" t="s">
        <v>777</v>
      </c>
      <c r="H214" t="s">
        <v>17</v>
      </c>
      <c r="I214" t="s">
        <v>1787</v>
      </c>
      <c r="J214" t="s">
        <v>2156</v>
      </c>
      <c r="K214" t="s">
        <v>2157</v>
      </c>
      <c r="L214" t="s">
        <v>2158</v>
      </c>
      <c r="M214" t="s">
        <v>2159</v>
      </c>
      <c r="N214" s="1">
        <v>17367</v>
      </c>
      <c r="O214" t="s">
        <v>2160</v>
      </c>
      <c r="Q214" t="b">
        <v>0</v>
      </c>
      <c r="R214" s="1">
        <v>44919</v>
      </c>
      <c r="S214" t="b">
        <v>0</v>
      </c>
      <c r="U214" t="b">
        <v>0</v>
      </c>
      <c r="Y214" s="1">
        <v>44931</v>
      </c>
      <c r="AB214">
        <v>77</v>
      </c>
      <c r="AC214" t="b">
        <v>0</v>
      </c>
      <c r="AD214" t="b">
        <v>1</v>
      </c>
      <c r="AF214" t="s">
        <v>2606</v>
      </c>
      <c r="AI214" t="b">
        <v>0</v>
      </c>
      <c r="AJ214" t="b">
        <v>0</v>
      </c>
      <c r="AK214" t="b">
        <v>0</v>
      </c>
      <c r="AL214" t="b">
        <v>0</v>
      </c>
      <c r="AM214" t="b">
        <v>0</v>
      </c>
      <c r="AN214" t="b">
        <v>0</v>
      </c>
      <c r="AO214" t="b">
        <v>0</v>
      </c>
      <c r="AP214" t="b">
        <v>0</v>
      </c>
      <c r="AQ214" t="b">
        <v>0</v>
      </c>
      <c r="AR214" t="b">
        <v>0</v>
      </c>
      <c r="AS214" t="b">
        <v>0</v>
      </c>
      <c r="AT214" t="b">
        <v>0</v>
      </c>
      <c r="AU214" t="b">
        <v>1</v>
      </c>
      <c r="AV214" t="b">
        <v>0</v>
      </c>
      <c r="AW214" t="b">
        <v>0</v>
      </c>
      <c r="AX214" t="b">
        <v>0</v>
      </c>
      <c r="AY214" t="b">
        <v>0</v>
      </c>
      <c r="AZ214" t="b">
        <v>0</v>
      </c>
      <c r="BA214" t="b">
        <v>0</v>
      </c>
      <c r="BB214" t="b">
        <v>0</v>
      </c>
      <c r="BC214" t="b">
        <v>0</v>
      </c>
      <c r="BD214" t="b">
        <v>0</v>
      </c>
      <c r="BE214" t="b">
        <v>0</v>
      </c>
      <c r="BF214" t="b">
        <v>0</v>
      </c>
      <c r="BG214" t="b">
        <v>0</v>
      </c>
      <c r="BH214" t="b">
        <v>0</v>
      </c>
      <c r="BI214" t="b">
        <v>0</v>
      </c>
      <c r="BJ214" t="b">
        <v>0</v>
      </c>
      <c r="BK214" t="b">
        <v>0</v>
      </c>
      <c r="BL214" t="b">
        <v>0</v>
      </c>
      <c r="BM214" t="s">
        <v>3272</v>
      </c>
      <c r="BO214" t="b">
        <v>1</v>
      </c>
    </row>
    <row r="215" spans="1:67" ht="15.5">
      <c r="A215" s="6">
        <v>1037</v>
      </c>
      <c r="B215" s="641" t="s">
        <v>1629</v>
      </c>
      <c r="C215" s="641" t="s">
        <v>471</v>
      </c>
      <c r="D215" s="641"/>
      <c r="E215" s="641" t="s">
        <v>2239</v>
      </c>
      <c r="F215" s="641" t="s">
        <v>1930</v>
      </c>
      <c r="G215" s="641" t="s">
        <v>213</v>
      </c>
      <c r="H215" s="641" t="s">
        <v>17</v>
      </c>
      <c r="I215" s="641" t="s">
        <v>1804</v>
      </c>
      <c r="J215" s="641" t="s">
        <v>1703</v>
      </c>
      <c r="K215" s="641" t="s">
        <v>1704</v>
      </c>
      <c r="L215" s="641" t="s">
        <v>1705</v>
      </c>
      <c r="N215" s="1">
        <v>14689</v>
      </c>
      <c r="O215" t="s">
        <v>1177</v>
      </c>
      <c r="Q215" t="b">
        <v>0</v>
      </c>
      <c r="R215" s="1">
        <v>44481</v>
      </c>
      <c r="S215" t="b">
        <v>0</v>
      </c>
      <c r="U215" t="b">
        <v>0</v>
      </c>
      <c r="Y215" s="1">
        <v>44481</v>
      </c>
      <c r="AB215">
        <v>84</v>
      </c>
      <c r="AC215" t="b">
        <v>0</v>
      </c>
      <c r="AD215" t="b">
        <v>1</v>
      </c>
      <c r="AF215" t="s">
        <v>2568</v>
      </c>
      <c r="AI215" t="b">
        <v>0</v>
      </c>
      <c r="AJ215" t="b">
        <v>0</v>
      </c>
      <c r="AK215" t="b">
        <v>0</v>
      </c>
      <c r="AL215" t="b">
        <v>0</v>
      </c>
      <c r="AM215" t="b">
        <v>0</v>
      </c>
      <c r="AN215" t="b">
        <v>0</v>
      </c>
      <c r="AO215" t="b">
        <v>0</v>
      </c>
      <c r="AP215" t="b">
        <v>0</v>
      </c>
      <c r="AQ215" t="b">
        <v>0</v>
      </c>
      <c r="AR215" t="b">
        <v>1</v>
      </c>
      <c r="AS215" t="b">
        <v>0</v>
      </c>
      <c r="AT215" t="b">
        <v>0</v>
      </c>
      <c r="AU215" t="b">
        <v>0</v>
      </c>
      <c r="AV215" t="b">
        <v>0</v>
      </c>
      <c r="AW215" t="b">
        <v>0</v>
      </c>
      <c r="AX215" t="b">
        <v>0</v>
      </c>
      <c r="AY215" t="b">
        <v>0</v>
      </c>
      <c r="AZ215" t="b">
        <v>0</v>
      </c>
      <c r="BA215" t="b">
        <v>0</v>
      </c>
      <c r="BB215" t="b">
        <v>0</v>
      </c>
      <c r="BC215" t="b">
        <v>0</v>
      </c>
      <c r="BD215" t="b">
        <v>0</v>
      </c>
      <c r="BE215" t="b">
        <v>0</v>
      </c>
      <c r="BF215" t="b">
        <v>0</v>
      </c>
      <c r="BG215" t="b">
        <v>1</v>
      </c>
      <c r="BH215" t="b">
        <v>0</v>
      </c>
      <c r="BI215" t="b">
        <v>0</v>
      </c>
      <c r="BJ215" t="b">
        <v>0</v>
      </c>
      <c r="BK215" t="b">
        <v>0</v>
      </c>
      <c r="BL215" t="b">
        <v>0</v>
      </c>
      <c r="BM215" t="s">
        <v>3273</v>
      </c>
      <c r="BO215" t="b">
        <v>1</v>
      </c>
    </row>
    <row r="216" spans="1:67">
      <c r="A216" s="6">
        <v>1031</v>
      </c>
      <c r="B216" t="s">
        <v>1294</v>
      </c>
      <c r="C216" t="s">
        <v>159</v>
      </c>
      <c r="D216" t="s">
        <v>1084</v>
      </c>
      <c r="E216" t="s">
        <v>77</v>
      </c>
      <c r="F216" t="s">
        <v>1295</v>
      </c>
      <c r="G216" t="s">
        <v>25</v>
      </c>
      <c r="H216" t="s">
        <v>17</v>
      </c>
      <c r="I216" t="s">
        <v>1755</v>
      </c>
      <c r="J216" t="s">
        <v>1296</v>
      </c>
      <c r="K216" t="s">
        <v>1297</v>
      </c>
      <c r="L216" t="s">
        <v>1298</v>
      </c>
      <c r="N216" s="1">
        <v>14795</v>
      </c>
      <c r="O216" t="s">
        <v>2309</v>
      </c>
      <c r="Q216" t="b">
        <v>0</v>
      </c>
      <c r="R216" s="1">
        <v>44438</v>
      </c>
      <c r="S216" t="b">
        <v>0</v>
      </c>
      <c r="U216" t="b">
        <v>0</v>
      </c>
      <c r="Y216" s="1">
        <v>44439</v>
      </c>
      <c r="AB216">
        <v>84</v>
      </c>
      <c r="AC216" t="b">
        <v>0</v>
      </c>
      <c r="AD216" t="b">
        <v>1</v>
      </c>
      <c r="AI216" t="b">
        <v>0</v>
      </c>
      <c r="AJ216" t="b">
        <v>0</v>
      </c>
      <c r="AK216" t="b">
        <v>0</v>
      </c>
      <c r="AL216" t="b">
        <v>0</v>
      </c>
      <c r="AM216" t="b">
        <v>0</v>
      </c>
      <c r="AN216" t="b">
        <v>0</v>
      </c>
      <c r="AO216" t="b">
        <v>0</v>
      </c>
      <c r="AP216" t="b">
        <v>1</v>
      </c>
      <c r="AQ216" t="b">
        <v>0</v>
      </c>
      <c r="AR216" t="b">
        <v>0</v>
      </c>
      <c r="AS216" t="b">
        <v>0</v>
      </c>
      <c r="AT216" t="b">
        <v>0</v>
      </c>
      <c r="AU216" t="b">
        <v>1</v>
      </c>
      <c r="AV216" t="b">
        <v>1</v>
      </c>
      <c r="AW216" t="b">
        <v>1</v>
      </c>
      <c r="AX216" t="b">
        <v>0</v>
      </c>
      <c r="AY216" t="b">
        <v>0</v>
      </c>
      <c r="AZ216" t="b">
        <v>0</v>
      </c>
      <c r="BA216" t="b">
        <v>0</v>
      </c>
      <c r="BB216" t="b">
        <v>0</v>
      </c>
      <c r="BC216" t="b">
        <v>0</v>
      </c>
      <c r="BD216" t="b">
        <v>1</v>
      </c>
      <c r="BE216" t="b">
        <v>0</v>
      </c>
      <c r="BF216" t="b">
        <v>0</v>
      </c>
      <c r="BG216" t="b">
        <v>0</v>
      </c>
      <c r="BH216" t="b">
        <v>0</v>
      </c>
      <c r="BI216" t="b">
        <v>0</v>
      </c>
      <c r="BJ216" t="b">
        <v>0</v>
      </c>
      <c r="BK216" t="b">
        <v>0</v>
      </c>
      <c r="BL216" t="b">
        <v>0</v>
      </c>
      <c r="BM216" t="s">
        <v>3274</v>
      </c>
      <c r="BO216" t="b">
        <v>1</v>
      </c>
    </row>
    <row r="217" spans="1:67">
      <c r="A217" s="6">
        <v>969</v>
      </c>
      <c r="B217" t="s">
        <v>766</v>
      </c>
      <c r="C217" t="s">
        <v>13</v>
      </c>
      <c r="D217" t="s">
        <v>1283</v>
      </c>
      <c r="F217" t="s">
        <v>1422</v>
      </c>
      <c r="G217" t="s">
        <v>767</v>
      </c>
      <c r="H217" t="s">
        <v>133</v>
      </c>
      <c r="I217" t="s">
        <v>1931</v>
      </c>
      <c r="J217" t="s">
        <v>768</v>
      </c>
      <c r="L217" t="s">
        <v>769</v>
      </c>
      <c r="N217" s="1">
        <v>16299</v>
      </c>
      <c r="O217" t="s">
        <v>1423</v>
      </c>
      <c r="Q217" t="b">
        <v>0</v>
      </c>
      <c r="R217" s="1">
        <v>43718</v>
      </c>
      <c r="S217" t="b">
        <v>0</v>
      </c>
      <c r="U217" t="b">
        <v>0</v>
      </c>
      <c r="Y217" s="1">
        <v>44160</v>
      </c>
      <c r="AB217">
        <v>80</v>
      </c>
      <c r="AC217" t="b">
        <v>0</v>
      </c>
      <c r="AD217" t="b">
        <v>1</v>
      </c>
      <c r="AI217" t="b">
        <v>0</v>
      </c>
      <c r="AJ217" t="b">
        <v>0</v>
      </c>
      <c r="AK217" t="b">
        <v>0</v>
      </c>
      <c r="AL217" t="b">
        <v>1</v>
      </c>
      <c r="AM217" t="b">
        <v>0</v>
      </c>
      <c r="AN217" t="b">
        <v>0</v>
      </c>
      <c r="AO217" t="b">
        <v>0</v>
      </c>
      <c r="AP217" t="b">
        <v>0</v>
      </c>
      <c r="AQ217" t="b">
        <v>0</v>
      </c>
      <c r="AR217" t="b">
        <v>0</v>
      </c>
      <c r="AS217" t="b">
        <v>0</v>
      </c>
      <c r="AT217" t="b">
        <v>0</v>
      </c>
      <c r="AU217" t="b">
        <v>0</v>
      </c>
      <c r="AV217" t="b">
        <v>0</v>
      </c>
      <c r="AW217" t="b">
        <v>0</v>
      </c>
      <c r="AX217" t="b">
        <v>0</v>
      </c>
      <c r="AY217" t="b">
        <v>0</v>
      </c>
      <c r="AZ217" t="b">
        <v>0</v>
      </c>
      <c r="BA217" t="b">
        <v>0</v>
      </c>
      <c r="BB217" t="b">
        <v>0</v>
      </c>
      <c r="BC217" t="b">
        <v>0</v>
      </c>
      <c r="BD217" t="b">
        <v>0</v>
      </c>
      <c r="BE217" t="b">
        <v>0</v>
      </c>
      <c r="BF217" t="b">
        <v>0</v>
      </c>
      <c r="BG217" t="b">
        <v>0</v>
      </c>
      <c r="BH217" t="b">
        <v>0</v>
      </c>
      <c r="BI217" t="b">
        <v>0</v>
      </c>
      <c r="BJ217" t="b">
        <v>0</v>
      </c>
      <c r="BK217" t="b">
        <v>0</v>
      </c>
      <c r="BL217" t="b">
        <v>0</v>
      </c>
      <c r="BM217" t="s">
        <v>3275</v>
      </c>
      <c r="BO217" t="b">
        <v>1</v>
      </c>
    </row>
    <row r="218" spans="1:67">
      <c r="A218" s="6">
        <v>952</v>
      </c>
      <c r="B218" t="s">
        <v>770</v>
      </c>
      <c r="C218" t="s">
        <v>771</v>
      </c>
      <c r="D218" t="s">
        <v>1335</v>
      </c>
      <c r="E218" t="s">
        <v>92</v>
      </c>
      <c r="F218" t="s">
        <v>772</v>
      </c>
      <c r="G218" t="s">
        <v>16</v>
      </c>
      <c r="H218" t="s">
        <v>17</v>
      </c>
      <c r="I218" t="s">
        <v>1752</v>
      </c>
      <c r="J218" t="s">
        <v>773</v>
      </c>
      <c r="K218" t="s">
        <v>774</v>
      </c>
      <c r="L218" t="s">
        <v>1337</v>
      </c>
      <c r="M218" t="s">
        <v>1336</v>
      </c>
      <c r="N218" s="1">
        <v>15177</v>
      </c>
      <c r="Q218" t="b">
        <v>0</v>
      </c>
      <c r="R218" s="1">
        <v>43540</v>
      </c>
      <c r="S218" t="b">
        <v>0</v>
      </c>
      <c r="U218" t="b">
        <v>0</v>
      </c>
      <c r="Y218" s="1">
        <v>44445</v>
      </c>
      <c r="AB218">
        <v>83</v>
      </c>
      <c r="AC218" t="b">
        <v>0</v>
      </c>
      <c r="AD218" t="b">
        <v>1</v>
      </c>
      <c r="AF218" t="s">
        <v>2521</v>
      </c>
      <c r="AI218" t="b">
        <v>0</v>
      </c>
      <c r="AJ218" t="b">
        <v>0</v>
      </c>
      <c r="AK218" t="b">
        <v>0</v>
      </c>
      <c r="AL218" t="b">
        <v>0</v>
      </c>
      <c r="AM218" t="b">
        <v>0</v>
      </c>
      <c r="AN218" t="b">
        <v>0</v>
      </c>
      <c r="AO218" t="b">
        <v>0</v>
      </c>
      <c r="AP218" t="b">
        <v>0</v>
      </c>
      <c r="AQ218" t="b">
        <v>0</v>
      </c>
      <c r="AR218" t="b">
        <v>0</v>
      </c>
      <c r="AS218" t="b">
        <v>0</v>
      </c>
      <c r="AT218" t="b">
        <v>0</v>
      </c>
      <c r="AU218" t="b">
        <v>0</v>
      </c>
      <c r="AV218" t="b">
        <v>0</v>
      </c>
      <c r="AW218" t="b">
        <v>0</v>
      </c>
      <c r="AX218" t="b">
        <v>0</v>
      </c>
      <c r="AY218" t="b">
        <v>0</v>
      </c>
      <c r="AZ218" t="b">
        <v>0</v>
      </c>
      <c r="BA218" t="b">
        <v>0</v>
      </c>
      <c r="BB218" t="b">
        <v>0</v>
      </c>
      <c r="BC218" t="b">
        <v>0</v>
      </c>
      <c r="BD218" t="b">
        <v>0</v>
      </c>
      <c r="BE218" t="b">
        <v>0</v>
      </c>
      <c r="BF218" t="b">
        <v>0</v>
      </c>
      <c r="BG218" t="b">
        <v>0</v>
      </c>
      <c r="BH218" t="b">
        <v>0</v>
      </c>
      <c r="BI218" t="b">
        <v>0</v>
      </c>
      <c r="BJ218" t="b">
        <v>0</v>
      </c>
      <c r="BK218" t="b">
        <v>0</v>
      </c>
      <c r="BL218" t="b">
        <v>0</v>
      </c>
      <c r="BM218" t="s">
        <v>3276</v>
      </c>
      <c r="BO218" t="b">
        <v>1</v>
      </c>
    </row>
    <row r="219" spans="1:67">
      <c r="A219" s="6">
        <v>1002</v>
      </c>
      <c r="B219" t="s">
        <v>1329</v>
      </c>
      <c r="C219" t="s">
        <v>900</v>
      </c>
      <c r="D219" t="s">
        <v>1330</v>
      </c>
      <c r="E219" t="s">
        <v>124</v>
      </c>
      <c r="F219" t="s">
        <v>1932</v>
      </c>
      <c r="G219" t="s">
        <v>608</v>
      </c>
      <c r="H219" t="s">
        <v>17</v>
      </c>
      <c r="I219" t="s">
        <v>1920</v>
      </c>
      <c r="J219" t="s">
        <v>1331</v>
      </c>
      <c r="K219" t="s">
        <v>1332</v>
      </c>
      <c r="L219" t="s">
        <v>1333</v>
      </c>
      <c r="N219" s="1">
        <v>15145</v>
      </c>
      <c r="O219" t="s">
        <v>1334</v>
      </c>
      <c r="Q219" t="b">
        <v>0</v>
      </c>
      <c r="R219" s="1">
        <v>44318</v>
      </c>
      <c r="S219" t="b">
        <v>0</v>
      </c>
      <c r="U219" t="b">
        <v>0</v>
      </c>
      <c r="Y219" s="1">
        <v>44318</v>
      </c>
      <c r="AB219">
        <v>83</v>
      </c>
      <c r="AC219" t="b">
        <v>0</v>
      </c>
      <c r="AD219" t="b">
        <v>1</v>
      </c>
      <c r="AI219" t="b">
        <v>0</v>
      </c>
      <c r="AJ219" t="b">
        <v>0</v>
      </c>
      <c r="AK219" t="b">
        <v>0</v>
      </c>
      <c r="AL219" t="b">
        <v>0</v>
      </c>
      <c r="AM219" t="b">
        <v>0</v>
      </c>
      <c r="AN219" t="b">
        <v>0</v>
      </c>
      <c r="AO219" t="b">
        <v>0</v>
      </c>
      <c r="AP219" t="b">
        <v>0</v>
      </c>
      <c r="AQ219" t="b">
        <v>0</v>
      </c>
      <c r="AR219" t="b">
        <v>0</v>
      </c>
      <c r="AS219" t="b">
        <v>0</v>
      </c>
      <c r="AT219" t="b">
        <v>0</v>
      </c>
      <c r="AU219" t="b">
        <v>0</v>
      </c>
      <c r="AV219" t="b">
        <v>0</v>
      </c>
      <c r="AW219" t="b">
        <v>0</v>
      </c>
      <c r="AX219" t="b">
        <v>0</v>
      </c>
      <c r="AY219" t="b">
        <v>0</v>
      </c>
      <c r="AZ219" t="b">
        <v>0</v>
      </c>
      <c r="BA219" t="b">
        <v>0</v>
      </c>
      <c r="BB219" t="b">
        <v>0</v>
      </c>
      <c r="BC219" t="b">
        <v>0</v>
      </c>
      <c r="BD219" t="b">
        <v>0</v>
      </c>
      <c r="BE219" t="b">
        <v>0</v>
      </c>
      <c r="BF219" t="b">
        <v>0</v>
      </c>
      <c r="BG219" t="b">
        <v>0</v>
      </c>
      <c r="BH219" t="b">
        <v>0</v>
      </c>
      <c r="BI219" t="b">
        <v>0</v>
      </c>
      <c r="BJ219" t="b">
        <v>0</v>
      </c>
      <c r="BK219" t="b">
        <v>0</v>
      </c>
      <c r="BL219" t="b">
        <v>0</v>
      </c>
      <c r="BM219" t="s">
        <v>3277</v>
      </c>
      <c r="BO219" t="b">
        <v>1</v>
      </c>
    </row>
    <row r="220" spans="1:67">
      <c r="A220" s="6">
        <v>278</v>
      </c>
      <c r="B220" t="s">
        <v>775</v>
      </c>
      <c r="C220" t="s">
        <v>2109</v>
      </c>
      <c r="D220" t="s">
        <v>1101</v>
      </c>
      <c r="E220" t="s">
        <v>37</v>
      </c>
      <c r="F220" t="s">
        <v>776</v>
      </c>
      <c r="G220" t="s">
        <v>777</v>
      </c>
      <c r="H220" t="s">
        <v>17</v>
      </c>
      <c r="I220" t="s">
        <v>1787</v>
      </c>
      <c r="J220" t="s">
        <v>2608</v>
      </c>
      <c r="N220" s="1">
        <v>12663</v>
      </c>
      <c r="P220" t="s">
        <v>3278</v>
      </c>
      <c r="Q220" t="b">
        <v>0</v>
      </c>
      <c r="R220" s="1">
        <v>36982</v>
      </c>
      <c r="S220" t="b">
        <v>1</v>
      </c>
      <c r="U220" t="b">
        <v>0</v>
      </c>
      <c r="Y220" s="1">
        <v>45366</v>
      </c>
      <c r="AB220">
        <v>90</v>
      </c>
      <c r="AC220" t="b">
        <v>0</v>
      </c>
      <c r="AD220" t="b">
        <v>1</v>
      </c>
      <c r="AF220" t="s">
        <v>2541</v>
      </c>
      <c r="AI220" t="b">
        <v>0</v>
      </c>
      <c r="AJ220" t="b">
        <v>0</v>
      </c>
      <c r="AK220" t="b">
        <v>0</v>
      </c>
      <c r="AL220" t="b">
        <v>1</v>
      </c>
      <c r="AM220" t="b">
        <v>0</v>
      </c>
      <c r="AN220" t="b">
        <v>0</v>
      </c>
      <c r="AO220" t="b">
        <v>0</v>
      </c>
      <c r="AP220" t="b">
        <v>0</v>
      </c>
      <c r="AQ220" t="b">
        <v>0</v>
      </c>
      <c r="AR220" t="b">
        <v>0</v>
      </c>
      <c r="AS220" t="b">
        <v>0</v>
      </c>
      <c r="AT220" t="b">
        <v>0</v>
      </c>
      <c r="AU220" t="b">
        <v>0</v>
      </c>
      <c r="AV220" t="b">
        <v>0</v>
      </c>
      <c r="AW220" t="b">
        <v>0</v>
      </c>
      <c r="AX220" t="b">
        <v>0</v>
      </c>
      <c r="AY220" t="b">
        <v>0</v>
      </c>
      <c r="AZ220" t="b">
        <v>0</v>
      </c>
      <c r="BA220" t="b">
        <v>0</v>
      </c>
      <c r="BB220" t="b">
        <v>0</v>
      </c>
      <c r="BC220" t="b">
        <v>0</v>
      </c>
      <c r="BD220" t="b">
        <v>0</v>
      </c>
      <c r="BE220" t="b">
        <v>0</v>
      </c>
      <c r="BF220" t="b">
        <v>0</v>
      </c>
      <c r="BG220" t="b">
        <v>0</v>
      </c>
      <c r="BH220" t="b">
        <v>0</v>
      </c>
      <c r="BI220" t="b">
        <v>0</v>
      </c>
      <c r="BJ220" t="b">
        <v>0</v>
      </c>
      <c r="BK220" t="b">
        <v>0</v>
      </c>
      <c r="BL220" t="b">
        <v>0</v>
      </c>
      <c r="BM220" t="s">
        <v>3279</v>
      </c>
      <c r="BO220" t="b">
        <v>1</v>
      </c>
    </row>
    <row r="221" spans="1:67">
      <c r="A221" s="6">
        <v>280</v>
      </c>
      <c r="B221" t="s">
        <v>780</v>
      </c>
      <c r="C221" t="s">
        <v>571</v>
      </c>
      <c r="E221" t="s">
        <v>30</v>
      </c>
      <c r="F221" t="s">
        <v>1086</v>
      </c>
      <c r="G221" t="s">
        <v>1087</v>
      </c>
      <c r="H221" t="s">
        <v>1088</v>
      </c>
      <c r="I221" t="s">
        <v>1933</v>
      </c>
      <c r="J221" t="s">
        <v>1089</v>
      </c>
      <c r="K221" t="s">
        <v>1089</v>
      </c>
      <c r="L221" t="s">
        <v>781</v>
      </c>
      <c r="N221" s="1">
        <v>9339</v>
      </c>
      <c r="P221" t="s">
        <v>1934</v>
      </c>
      <c r="Q221" t="b">
        <v>0</v>
      </c>
      <c r="R221" s="1">
        <v>33025</v>
      </c>
      <c r="S221" t="b">
        <v>0</v>
      </c>
      <c r="U221" t="b">
        <v>0</v>
      </c>
      <c r="Y221" s="1">
        <v>44160</v>
      </c>
      <c r="AB221">
        <v>99</v>
      </c>
      <c r="AC221" t="b">
        <v>0</v>
      </c>
      <c r="AD221" t="b">
        <v>1</v>
      </c>
      <c r="AI221" t="b">
        <v>0</v>
      </c>
      <c r="AJ221" t="b">
        <v>0</v>
      </c>
      <c r="AK221" t="b">
        <v>0</v>
      </c>
      <c r="AL221" t="b">
        <v>0</v>
      </c>
      <c r="AM221" t="b">
        <v>0</v>
      </c>
      <c r="AN221" t="b">
        <v>0</v>
      </c>
      <c r="AO221" t="b">
        <v>0</v>
      </c>
      <c r="AP221" t="b">
        <v>0</v>
      </c>
      <c r="AQ221" t="b">
        <v>0</v>
      </c>
      <c r="AR221" t="b">
        <v>0</v>
      </c>
      <c r="AS221" t="b">
        <v>0</v>
      </c>
      <c r="AT221" t="b">
        <v>0</v>
      </c>
      <c r="AU221" t="b">
        <v>0</v>
      </c>
      <c r="AV221" t="b">
        <v>0</v>
      </c>
      <c r="AW221" t="b">
        <v>0</v>
      </c>
      <c r="AX221" t="b">
        <v>0</v>
      </c>
      <c r="AY221" t="b">
        <v>0</v>
      </c>
      <c r="AZ221" t="b">
        <v>0</v>
      </c>
      <c r="BA221" t="b">
        <v>0</v>
      </c>
      <c r="BB221" t="b">
        <v>0</v>
      </c>
      <c r="BC221" t="b">
        <v>0</v>
      </c>
      <c r="BD221" t="b">
        <v>0</v>
      </c>
      <c r="BE221" t="b">
        <v>0</v>
      </c>
      <c r="BF221" t="b">
        <v>0</v>
      </c>
      <c r="BG221" t="b">
        <v>0</v>
      </c>
      <c r="BH221" t="b">
        <v>0</v>
      </c>
      <c r="BI221" t="b">
        <v>0</v>
      </c>
      <c r="BJ221" t="b">
        <v>0</v>
      </c>
      <c r="BK221" t="b">
        <v>0</v>
      </c>
      <c r="BL221" t="b">
        <v>0</v>
      </c>
      <c r="BM221" t="s">
        <v>3280</v>
      </c>
      <c r="BO221" t="b">
        <v>1</v>
      </c>
    </row>
    <row r="222" spans="1:67">
      <c r="A222" s="6">
        <v>673</v>
      </c>
      <c r="B222" t="s">
        <v>782</v>
      </c>
      <c r="C222" t="s">
        <v>13</v>
      </c>
      <c r="D222" t="s">
        <v>1304</v>
      </c>
      <c r="E222" t="s">
        <v>435</v>
      </c>
      <c r="F222" t="s">
        <v>783</v>
      </c>
      <c r="G222" t="s">
        <v>42</v>
      </c>
      <c r="H222" t="s">
        <v>17</v>
      </c>
      <c r="I222" t="s">
        <v>1758</v>
      </c>
      <c r="J222" t="s">
        <v>784</v>
      </c>
      <c r="K222" t="s">
        <v>785</v>
      </c>
      <c r="L222" t="s">
        <v>786</v>
      </c>
      <c r="M222" t="s">
        <v>1305</v>
      </c>
      <c r="N222" s="1">
        <v>14886</v>
      </c>
      <c r="O222" t="s">
        <v>1306</v>
      </c>
      <c r="Q222" t="b">
        <v>0</v>
      </c>
      <c r="R222" s="1">
        <v>42045</v>
      </c>
      <c r="S222" t="b">
        <v>0</v>
      </c>
      <c r="U222" t="b">
        <v>0</v>
      </c>
      <c r="AB222">
        <v>84</v>
      </c>
      <c r="AC222" t="b">
        <v>0</v>
      </c>
      <c r="AD222" t="b">
        <v>1</v>
      </c>
      <c r="AI222" t="b">
        <v>0</v>
      </c>
      <c r="AJ222" t="b">
        <v>0</v>
      </c>
      <c r="AK222" t="b">
        <v>0</v>
      </c>
      <c r="AL222" t="b">
        <v>0</v>
      </c>
      <c r="AM222" t="b">
        <v>0</v>
      </c>
      <c r="AN222" t="b">
        <v>0</v>
      </c>
      <c r="AO222" t="b">
        <v>0</v>
      </c>
      <c r="AP222" t="b">
        <v>1</v>
      </c>
      <c r="AQ222" t="b">
        <v>0</v>
      </c>
      <c r="AR222" t="b">
        <v>0</v>
      </c>
      <c r="AS222" t="b">
        <v>0</v>
      </c>
      <c r="AT222" t="b">
        <v>0</v>
      </c>
      <c r="AU222" t="b">
        <v>0</v>
      </c>
      <c r="AV222" t="b">
        <v>0</v>
      </c>
      <c r="AW222" t="b">
        <v>0</v>
      </c>
      <c r="AX222" t="b">
        <v>0</v>
      </c>
      <c r="AY222" t="b">
        <v>0</v>
      </c>
      <c r="AZ222" t="b">
        <v>0</v>
      </c>
      <c r="BA222" t="b">
        <v>0</v>
      </c>
      <c r="BB222" t="b">
        <v>0</v>
      </c>
      <c r="BC222" t="b">
        <v>0</v>
      </c>
      <c r="BD222" t="b">
        <v>0</v>
      </c>
      <c r="BE222" t="b">
        <v>0</v>
      </c>
      <c r="BF222" t="b">
        <v>0</v>
      </c>
      <c r="BG222" t="b">
        <v>0</v>
      </c>
      <c r="BH222" t="b">
        <v>0</v>
      </c>
      <c r="BI222" t="b">
        <v>0</v>
      </c>
      <c r="BJ222" t="b">
        <v>0</v>
      </c>
      <c r="BK222" t="b">
        <v>0</v>
      </c>
      <c r="BL222" t="b">
        <v>0</v>
      </c>
      <c r="BM222" t="s">
        <v>3281</v>
      </c>
      <c r="BO222" t="b">
        <v>1</v>
      </c>
    </row>
    <row r="223" spans="1:67">
      <c r="A223" s="6">
        <v>1086</v>
      </c>
      <c r="B223" t="s">
        <v>2110</v>
      </c>
      <c r="C223" t="s">
        <v>2111</v>
      </c>
      <c r="D223" t="s">
        <v>2161</v>
      </c>
      <c r="E223" t="s">
        <v>51</v>
      </c>
      <c r="F223" t="s">
        <v>2162</v>
      </c>
      <c r="G223" t="s">
        <v>2163</v>
      </c>
      <c r="H223" t="s">
        <v>17</v>
      </c>
      <c r="I223" t="s">
        <v>2164</v>
      </c>
      <c r="J223" t="s">
        <v>2165</v>
      </c>
      <c r="K223" t="s">
        <v>2166</v>
      </c>
      <c r="L223" t="s">
        <v>2167</v>
      </c>
      <c r="N223" s="1">
        <v>18906</v>
      </c>
      <c r="O223" t="s">
        <v>2168</v>
      </c>
      <c r="Q223" t="b">
        <v>0</v>
      </c>
      <c r="R223" s="1">
        <v>44908</v>
      </c>
      <c r="S223" t="b">
        <v>0</v>
      </c>
      <c r="U223" t="b">
        <v>0</v>
      </c>
      <c r="Y223" s="1">
        <v>44910</v>
      </c>
      <c r="AB223">
        <v>73</v>
      </c>
      <c r="AC223" t="b">
        <v>0</v>
      </c>
      <c r="AD223" t="b">
        <v>1</v>
      </c>
      <c r="AI223" t="b">
        <v>1</v>
      </c>
      <c r="AJ223" t="b">
        <v>0</v>
      </c>
      <c r="AK223" t="b">
        <v>0</v>
      </c>
      <c r="AL223" t="b">
        <v>0</v>
      </c>
      <c r="AM223" t="b">
        <v>0</v>
      </c>
      <c r="AN223" t="b">
        <v>0</v>
      </c>
      <c r="AO223" t="b">
        <v>0</v>
      </c>
      <c r="AP223" t="b">
        <v>0</v>
      </c>
      <c r="AQ223" t="b">
        <v>0</v>
      </c>
      <c r="AR223" t="b">
        <v>0</v>
      </c>
      <c r="AS223" t="b">
        <v>0</v>
      </c>
      <c r="AT223" t="b">
        <v>0</v>
      </c>
      <c r="AU223" t="b">
        <v>0</v>
      </c>
      <c r="AV223" t="b">
        <v>1</v>
      </c>
      <c r="AW223" t="b">
        <v>0</v>
      </c>
      <c r="AX223" t="b">
        <v>0</v>
      </c>
      <c r="AY223" t="b">
        <v>0</v>
      </c>
      <c r="AZ223" t="b">
        <v>0</v>
      </c>
      <c r="BA223" t="b">
        <v>0</v>
      </c>
      <c r="BB223" t="b">
        <v>0</v>
      </c>
      <c r="BC223" t="b">
        <v>0</v>
      </c>
      <c r="BD223" t="b">
        <v>0</v>
      </c>
      <c r="BE223" t="b">
        <v>0</v>
      </c>
      <c r="BF223" t="b">
        <v>0</v>
      </c>
      <c r="BG223" t="b">
        <v>0</v>
      </c>
      <c r="BH223" t="b">
        <v>0</v>
      </c>
      <c r="BI223" t="b">
        <v>0</v>
      </c>
      <c r="BJ223" t="b">
        <v>0</v>
      </c>
      <c r="BK223" t="b">
        <v>0</v>
      </c>
      <c r="BL223" t="b">
        <v>0</v>
      </c>
      <c r="BM223" t="s">
        <v>3026</v>
      </c>
      <c r="BO223" t="b">
        <v>1</v>
      </c>
    </row>
    <row r="224" spans="1:67">
      <c r="A224" s="6">
        <v>758</v>
      </c>
      <c r="B224" t="s">
        <v>787</v>
      </c>
      <c r="C224" t="s">
        <v>2258</v>
      </c>
      <c r="D224" t="s">
        <v>1084</v>
      </c>
      <c r="E224" t="s">
        <v>124</v>
      </c>
      <c r="F224" t="s">
        <v>788</v>
      </c>
      <c r="G224" t="s">
        <v>789</v>
      </c>
      <c r="H224" t="s">
        <v>17</v>
      </c>
      <c r="I224" t="s">
        <v>1798</v>
      </c>
      <c r="J224" t="s">
        <v>790</v>
      </c>
      <c r="K224" t="s">
        <v>1189</v>
      </c>
      <c r="L224" t="s">
        <v>791</v>
      </c>
      <c r="N224" s="1">
        <v>13484</v>
      </c>
      <c r="O224" t="s">
        <v>1190</v>
      </c>
      <c r="Q224" t="b">
        <v>0</v>
      </c>
      <c r="R224" s="1">
        <v>42318</v>
      </c>
      <c r="S224" t="b">
        <v>0</v>
      </c>
      <c r="U224" t="b">
        <v>0</v>
      </c>
      <c r="Y224" s="1">
        <v>44160</v>
      </c>
      <c r="AB224">
        <v>88</v>
      </c>
      <c r="AC224" t="b">
        <v>0</v>
      </c>
      <c r="AD224" t="b">
        <v>1</v>
      </c>
      <c r="AF224" t="s">
        <v>2103</v>
      </c>
      <c r="AI224" t="b">
        <v>0</v>
      </c>
      <c r="AJ224" t="b">
        <v>0</v>
      </c>
      <c r="AK224" t="b">
        <v>0</v>
      </c>
      <c r="AL224" t="b">
        <v>1</v>
      </c>
      <c r="AM224" t="b">
        <v>0</v>
      </c>
      <c r="AN224" t="b">
        <v>0</v>
      </c>
      <c r="AO224" t="b">
        <v>0</v>
      </c>
      <c r="AP224" t="b">
        <v>0</v>
      </c>
      <c r="AQ224" t="b">
        <v>0</v>
      </c>
      <c r="AR224" t="b">
        <v>0</v>
      </c>
      <c r="AS224" t="b">
        <v>0</v>
      </c>
      <c r="AT224" t="b">
        <v>0</v>
      </c>
      <c r="AU224" t="b">
        <v>0</v>
      </c>
      <c r="AV224" t="b">
        <v>0</v>
      </c>
      <c r="AW224" t="b">
        <v>0</v>
      </c>
      <c r="AX224" t="b">
        <v>0</v>
      </c>
      <c r="AY224" t="b">
        <v>0</v>
      </c>
      <c r="AZ224" t="b">
        <v>0</v>
      </c>
      <c r="BA224" t="b">
        <v>0</v>
      </c>
      <c r="BB224" t="b">
        <v>0</v>
      </c>
      <c r="BC224" t="b">
        <v>0</v>
      </c>
      <c r="BD224" t="b">
        <v>0</v>
      </c>
      <c r="BE224" t="b">
        <v>0</v>
      </c>
      <c r="BF224" t="b">
        <v>0</v>
      </c>
      <c r="BG224" t="b">
        <v>0</v>
      </c>
      <c r="BH224" t="b">
        <v>0</v>
      </c>
      <c r="BI224" t="b">
        <v>0</v>
      </c>
      <c r="BJ224" t="b">
        <v>0</v>
      </c>
      <c r="BK224" t="b">
        <v>0</v>
      </c>
      <c r="BL224" t="b">
        <v>0</v>
      </c>
      <c r="BM224" t="s">
        <v>3282</v>
      </c>
      <c r="BO224" t="b">
        <v>1</v>
      </c>
    </row>
    <row r="225" spans="1:67">
      <c r="A225" s="6">
        <v>971</v>
      </c>
      <c r="B225" t="s">
        <v>1069</v>
      </c>
      <c r="C225" t="s">
        <v>723</v>
      </c>
      <c r="D225" t="s">
        <v>1077</v>
      </c>
      <c r="E225" t="s">
        <v>247</v>
      </c>
      <c r="F225" t="s">
        <v>1935</v>
      </c>
      <c r="G225" t="s">
        <v>291</v>
      </c>
      <c r="H225" t="s">
        <v>17</v>
      </c>
      <c r="I225" t="s">
        <v>1825</v>
      </c>
      <c r="K225" t="s">
        <v>1467</v>
      </c>
      <c r="L225" t="s">
        <v>1468</v>
      </c>
      <c r="N225" s="1">
        <v>17056</v>
      </c>
      <c r="Q225" t="b">
        <v>0</v>
      </c>
      <c r="R225" s="1">
        <v>43749</v>
      </c>
      <c r="S225" t="b">
        <v>0</v>
      </c>
      <c r="U225" t="b">
        <v>0</v>
      </c>
      <c r="Y225" s="1">
        <v>44160</v>
      </c>
      <c r="AB225">
        <v>78</v>
      </c>
      <c r="AC225" t="b">
        <v>0</v>
      </c>
      <c r="AD225" t="b">
        <v>1</v>
      </c>
      <c r="AI225" t="b">
        <v>0</v>
      </c>
      <c r="AJ225" t="b">
        <v>0</v>
      </c>
      <c r="AK225" t="b">
        <v>0</v>
      </c>
      <c r="AL225" t="b">
        <v>0</v>
      </c>
      <c r="AM225" t="b">
        <v>0</v>
      </c>
      <c r="AN225" t="b">
        <v>0</v>
      </c>
      <c r="AO225" t="b">
        <v>0</v>
      </c>
      <c r="AP225" t="b">
        <v>1</v>
      </c>
      <c r="AQ225" t="b">
        <v>0</v>
      </c>
      <c r="AR225" t="b">
        <v>1</v>
      </c>
      <c r="AS225" t="b">
        <v>0</v>
      </c>
      <c r="AT225" t="b">
        <v>0</v>
      </c>
      <c r="AU225" t="b">
        <v>1</v>
      </c>
      <c r="AV225" t="b">
        <v>1</v>
      </c>
      <c r="AW225" t="b">
        <v>1</v>
      </c>
      <c r="AX225" t="b">
        <v>0</v>
      </c>
      <c r="AY225" t="b">
        <v>0</v>
      </c>
      <c r="AZ225" t="b">
        <v>0</v>
      </c>
      <c r="BA225" t="b">
        <v>0</v>
      </c>
      <c r="BB225" t="b">
        <v>0</v>
      </c>
      <c r="BC225" t="b">
        <v>0</v>
      </c>
      <c r="BD225" t="b">
        <v>0</v>
      </c>
      <c r="BE225" t="b">
        <v>0</v>
      </c>
      <c r="BF225" t="b">
        <v>0</v>
      </c>
      <c r="BG225" t="b">
        <v>0</v>
      </c>
      <c r="BH225" t="b">
        <v>0</v>
      </c>
      <c r="BI225" t="b">
        <v>0</v>
      </c>
      <c r="BJ225" t="b">
        <v>0</v>
      </c>
      <c r="BK225" t="b">
        <v>0</v>
      </c>
      <c r="BL225" t="b">
        <v>0</v>
      </c>
      <c r="BM225" t="s">
        <v>3283</v>
      </c>
      <c r="BO225" t="b">
        <v>1</v>
      </c>
    </row>
    <row r="226" spans="1:67">
      <c r="A226" s="6">
        <v>717</v>
      </c>
      <c r="B226" t="s">
        <v>792</v>
      </c>
      <c r="C226" t="s">
        <v>793</v>
      </c>
      <c r="D226" t="s">
        <v>1211</v>
      </c>
      <c r="E226" t="s">
        <v>129</v>
      </c>
      <c r="F226" t="s">
        <v>1497</v>
      </c>
      <c r="G226" t="s">
        <v>518</v>
      </c>
      <c r="H226" t="s">
        <v>17</v>
      </c>
      <c r="I226" t="s">
        <v>1882</v>
      </c>
      <c r="J226" t="s">
        <v>794</v>
      </c>
      <c r="K226" t="s">
        <v>795</v>
      </c>
      <c r="L226" t="s">
        <v>796</v>
      </c>
      <c r="N226" s="1">
        <v>17218</v>
      </c>
      <c r="O226" t="s">
        <v>1177</v>
      </c>
      <c r="Q226" t="b">
        <v>0</v>
      </c>
      <c r="R226" s="1">
        <v>42262</v>
      </c>
      <c r="S226" t="b">
        <v>0</v>
      </c>
      <c r="U226" t="b">
        <v>0</v>
      </c>
      <c r="X226" t="s">
        <v>2609</v>
      </c>
      <c r="Y226" s="1">
        <v>44160</v>
      </c>
      <c r="AB226">
        <v>77</v>
      </c>
      <c r="AC226" t="b">
        <v>0</v>
      </c>
      <c r="AD226" t="b">
        <v>1</v>
      </c>
      <c r="AI226" t="b">
        <v>0</v>
      </c>
      <c r="AJ226" t="b">
        <v>0</v>
      </c>
      <c r="AK226" t="b">
        <v>0</v>
      </c>
      <c r="AL226" t="b">
        <v>0</v>
      </c>
      <c r="AM226" t="b">
        <v>0</v>
      </c>
      <c r="AN226" t="b">
        <v>1</v>
      </c>
      <c r="AO226" t="b">
        <v>0</v>
      </c>
      <c r="AP226" t="b">
        <v>0</v>
      </c>
      <c r="AQ226" t="b">
        <v>0</v>
      </c>
      <c r="AR226" t="b">
        <v>0</v>
      </c>
      <c r="AS226" t="b">
        <v>0</v>
      </c>
      <c r="AT226" t="b">
        <v>0</v>
      </c>
      <c r="AU226" t="b">
        <v>0</v>
      </c>
      <c r="AV226" t="b">
        <v>1</v>
      </c>
      <c r="AW226" t="b">
        <v>0</v>
      </c>
      <c r="AX226" t="b">
        <v>0</v>
      </c>
      <c r="AY226" t="b">
        <v>0</v>
      </c>
      <c r="AZ226" t="b">
        <v>1</v>
      </c>
      <c r="BA226" t="b">
        <v>0</v>
      </c>
      <c r="BB226" t="b">
        <v>0</v>
      </c>
      <c r="BC226" t="b">
        <v>0</v>
      </c>
      <c r="BD226" t="b">
        <v>1</v>
      </c>
      <c r="BE226" t="b">
        <v>0</v>
      </c>
      <c r="BF226" t="b">
        <v>0</v>
      </c>
      <c r="BG226" t="b">
        <v>0</v>
      </c>
      <c r="BH226" t="b">
        <v>0</v>
      </c>
      <c r="BI226" t="b">
        <v>0</v>
      </c>
      <c r="BJ226" t="b">
        <v>0</v>
      </c>
      <c r="BK226" t="b">
        <v>0</v>
      </c>
      <c r="BL226" t="b">
        <v>0</v>
      </c>
      <c r="BM226" t="s">
        <v>3284</v>
      </c>
      <c r="BO226" t="b">
        <v>1</v>
      </c>
    </row>
    <row r="227" spans="1:67">
      <c r="A227" s="6">
        <v>1026</v>
      </c>
      <c r="B227" t="s">
        <v>1611</v>
      </c>
      <c r="C227" t="s">
        <v>521</v>
      </c>
      <c r="E227" t="s">
        <v>129</v>
      </c>
      <c r="F227" t="s">
        <v>1612</v>
      </c>
      <c r="G227" t="s">
        <v>42</v>
      </c>
      <c r="H227" t="s">
        <v>17</v>
      </c>
      <c r="I227" t="s">
        <v>1758</v>
      </c>
      <c r="J227" t="s">
        <v>1613</v>
      </c>
      <c r="L227" t="s">
        <v>1614</v>
      </c>
      <c r="N227" s="1">
        <v>20979</v>
      </c>
      <c r="Q227" t="b">
        <v>0</v>
      </c>
      <c r="R227" s="1">
        <v>44400</v>
      </c>
      <c r="S227" t="b">
        <v>0</v>
      </c>
      <c r="U227" t="b">
        <v>0</v>
      </c>
      <c r="Y227" s="1">
        <v>44406</v>
      </c>
      <c r="AB227">
        <v>67</v>
      </c>
      <c r="AC227" t="b">
        <v>0</v>
      </c>
      <c r="AD227" t="b">
        <v>1</v>
      </c>
      <c r="AF227" t="s">
        <v>2554</v>
      </c>
      <c r="AI227" t="b">
        <v>1</v>
      </c>
      <c r="AJ227" t="b">
        <v>0</v>
      </c>
      <c r="AK227" t="b">
        <v>0</v>
      </c>
      <c r="AL227" t="b">
        <v>0</v>
      </c>
      <c r="AM227" t="b">
        <v>0</v>
      </c>
      <c r="AN227" t="b">
        <v>0</v>
      </c>
      <c r="AO227" t="b">
        <v>0</v>
      </c>
      <c r="AP227" t="b">
        <v>0</v>
      </c>
      <c r="AQ227" t="b">
        <v>0</v>
      </c>
      <c r="AR227" t="b">
        <v>0</v>
      </c>
      <c r="AS227" t="b">
        <v>0</v>
      </c>
      <c r="AT227" t="b">
        <v>0</v>
      </c>
      <c r="AU227" t="b">
        <v>1</v>
      </c>
      <c r="AV227" t="b">
        <v>1</v>
      </c>
      <c r="AW227" t="b">
        <v>1</v>
      </c>
      <c r="AX227" t="b">
        <v>0</v>
      </c>
      <c r="AY227" t="b">
        <v>0</v>
      </c>
      <c r="AZ227" t="b">
        <v>0</v>
      </c>
      <c r="BA227" t="b">
        <v>0</v>
      </c>
      <c r="BB227" t="b">
        <v>0</v>
      </c>
      <c r="BC227" t="b">
        <v>0</v>
      </c>
      <c r="BD227" t="b">
        <v>1</v>
      </c>
      <c r="BE227" t="b">
        <v>0</v>
      </c>
      <c r="BF227" t="b">
        <v>0</v>
      </c>
      <c r="BG227" t="b">
        <v>1</v>
      </c>
      <c r="BH227" t="b">
        <v>0</v>
      </c>
      <c r="BI227" t="b">
        <v>0</v>
      </c>
      <c r="BJ227" t="b">
        <v>0</v>
      </c>
      <c r="BK227" t="b">
        <v>0</v>
      </c>
      <c r="BL227" t="b">
        <v>0</v>
      </c>
      <c r="BM227" t="s">
        <v>3285</v>
      </c>
      <c r="BO227" t="b">
        <v>1</v>
      </c>
    </row>
    <row r="228" spans="1:67">
      <c r="A228" s="6">
        <v>999</v>
      </c>
      <c r="B228" t="s">
        <v>1584</v>
      </c>
      <c r="C228" t="s">
        <v>1065</v>
      </c>
      <c r="D228" t="s">
        <v>1585</v>
      </c>
      <c r="E228" t="s">
        <v>14</v>
      </c>
      <c r="F228" t="s">
        <v>1586</v>
      </c>
      <c r="G228" t="s">
        <v>83</v>
      </c>
      <c r="H228" t="s">
        <v>17</v>
      </c>
      <c r="I228" t="s">
        <v>1772</v>
      </c>
      <c r="K228" t="s">
        <v>1587</v>
      </c>
      <c r="L228" t="s">
        <v>1588</v>
      </c>
      <c r="N228" s="1">
        <v>19350</v>
      </c>
      <c r="O228" t="s">
        <v>1589</v>
      </c>
      <c r="Q228" t="b">
        <v>0</v>
      </c>
      <c r="R228" s="1">
        <v>44336</v>
      </c>
      <c r="S228" t="b">
        <v>0</v>
      </c>
      <c r="U228" t="b">
        <v>0</v>
      </c>
      <c r="Y228" s="1">
        <v>44336</v>
      </c>
      <c r="AB228">
        <v>72</v>
      </c>
      <c r="AC228" t="b">
        <v>0</v>
      </c>
      <c r="AD228" t="b">
        <v>1</v>
      </c>
      <c r="AI228" t="b">
        <v>0</v>
      </c>
      <c r="AJ228" t="b">
        <v>0</v>
      </c>
      <c r="AK228" t="b">
        <v>0</v>
      </c>
      <c r="AL228" t="b">
        <v>0</v>
      </c>
      <c r="AM228" t="b">
        <v>0</v>
      </c>
      <c r="AN228" t="b">
        <v>0</v>
      </c>
      <c r="AO228" t="b">
        <v>0</v>
      </c>
      <c r="AP228" t="b">
        <v>0</v>
      </c>
      <c r="AQ228" t="b">
        <v>0</v>
      </c>
      <c r="AR228" t="b">
        <v>0</v>
      </c>
      <c r="AS228" t="b">
        <v>0</v>
      </c>
      <c r="AT228" t="b">
        <v>0</v>
      </c>
      <c r="AU228" t="b">
        <v>0</v>
      </c>
      <c r="AV228" t="b">
        <v>0</v>
      </c>
      <c r="AW228" t="b">
        <v>0</v>
      </c>
      <c r="AX228" t="b">
        <v>0</v>
      </c>
      <c r="AY228" t="b">
        <v>0</v>
      </c>
      <c r="AZ228" t="b">
        <v>0</v>
      </c>
      <c r="BA228" t="b">
        <v>0</v>
      </c>
      <c r="BB228" t="b">
        <v>0</v>
      </c>
      <c r="BC228" t="b">
        <v>0</v>
      </c>
      <c r="BD228" t="b">
        <v>0</v>
      </c>
      <c r="BE228" t="b">
        <v>0</v>
      </c>
      <c r="BF228" t="b">
        <v>1</v>
      </c>
      <c r="BG228" t="b">
        <v>0</v>
      </c>
      <c r="BH228" t="b">
        <v>0</v>
      </c>
      <c r="BI228" t="b">
        <v>0</v>
      </c>
      <c r="BJ228" t="b">
        <v>0</v>
      </c>
      <c r="BK228" t="b">
        <v>0</v>
      </c>
      <c r="BL228" t="b">
        <v>0</v>
      </c>
      <c r="BM228" t="s">
        <v>3026</v>
      </c>
      <c r="BO228" t="b">
        <v>1</v>
      </c>
    </row>
    <row r="229" spans="1:67">
      <c r="A229" s="6">
        <v>477</v>
      </c>
      <c r="B229" t="s">
        <v>797</v>
      </c>
      <c r="C229" t="s">
        <v>798</v>
      </c>
      <c r="D229" t="s">
        <v>1092</v>
      </c>
      <c r="E229" t="s">
        <v>799</v>
      </c>
      <c r="F229" t="s">
        <v>800</v>
      </c>
      <c r="G229" t="s">
        <v>25</v>
      </c>
      <c r="H229" t="s">
        <v>17</v>
      </c>
      <c r="I229" t="s">
        <v>1755</v>
      </c>
      <c r="J229" t="s">
        <v>801</v>
      </c>
      <c r="L229" t="s">
        <v>802</v>
      </c>
      <c r="N229" s="1">
        <v>14002</v>
      </c>
      <c r="O229" t="s">
        <v>1236</v>
      </c>
      <c r="Q229" t="b">
        <v>0</v>
      </c>
      <c r="R229" s="1">
        <v>40806</v>
      </c>
      <c r="S229" t="b">
        <v>0</v>
      </c>
      <c r="U229" t="b">
        <v>0</v>
      </c>
      <c r="AB229">
        <v>86</v>
      </c>
      <c r="AC229" t="b">
        <v>0</v>
      </c>
      <c r="AD229" t="b">
        <v>1</v>
      </c>
      <c r="AI229" t="b">
        <v>0</v>
      </c>
      <c r="AJ229" t="b">
        <v>0</v>
      </c>
      <c r="AK229" t="b">
        <v>0</v>
      </c>
      <c r="AL229" t="b">
        <v>0</v>
      </c>
      <c r="AM229" t="b">
        <v>0</v>
      </c>
      <c r="AN229" t="b">
        <v>0</v>
      </c>
      <c r="AO229" t="b">
        <v>0</v>
      </c>
      <c r="AP229" t="b">
        <v>0</v>
      </c>
      <c r="AQ229" t="b">
        <v>0</v>
      </c>
      <c r="AR229" t="b">
        <v>1</v>
      </c>
      <c r="AS229" t="b">
        <v>0</v>
      </c>
      <c r="AT229" t="b">
        <v>0</v>
      </c>
      <c r="AU229" t="b">
        <v>0</v>
      </c>
      <c r="AV229" t="b">
        <v>0</v>
      </c>
      <c r="AW229" t="b">
        <v>0</v>
      </c>
      <c r="AX229" t="b">
        <v>0</v>
      </c>
      <c r="AY229" t="b">
        <v>0</v>
      </c>
      <c r="AZ229" t="b">
        <v>0</v>
      </c>
      <c r="BA229" t="b">
        <v>0</v>
      </c>
      <c r="BB229" t="b">
        <v>0</v>
      </c>
      <c r="BC229" t="b">
        <v>0</v>
      </c>
      <c r="BD229" t="b">
        <v>0</v>
      </c>
      <c r="BE229" t="b">
        <v>0</v>
      </c>
      <c r="BF229" t="b">
        <v>0</v>
      </c>
      <c r="BG229" t="b">
        <v>0</v>
      </c>
      <c r="BH229" t="b">
        <v>0</v>
      </c>
      <c r="BI229" t="b">
        <v>0</v>
      </c>
      <c r="BJ229" t="b">
        <v>0</v>
      </c>
      <c r="BK229" t="b">
        <v>0</v>
      </c>
      <c r="BL229" t="b">
        <v>0</v>
      </c>
      <c r="BM229" t="s">
        <v>3286</v>
      </c>
      <c r="BO229" t="b">
        <v>1</v>
      </c>
    </row>
    <row r="230" spans="1:67">
      <c r="A230" s="6">
        <v>1106</v>
      </c>
      <c r="B230" t="s">
        <v>2296</v>
      </c>
      <c r="C230" t="s">
        <v>2308</v>
      </c>
      <c r="E230" t="s">
        <v>168</v>
      </c>
      <c r="F230" t="s">
        <v>2307</v>
      </c>
      <c r="G230" t="s">
        <v>83</v>
      </c>
      <c r="H230" t="s">
        <v>17</v>
      </c>
      <c r="I230" t="s">
        <v>1772</v>
      </c>
      <c r="J230" t="s">
        <v>2306</v>
      </c>
      <c r="K230" t="s">
        <v>2306</v>
      </c>
      <c r="L230" t="s">
        <v>2305</v>
      </c>
      <c r="N230" s="1">
        <v>16666</v>
      </c>
      <c r="O230" t="s">
        <v>1083</v>
      </c>
      <c r="Q230" t="b">
        <v>0</v>
      </c>
      <c r="R230" s="1">
        <v>45143</v>
      </c>
      <c r="S230" t="b">
        <v>0</v>
      </c>
      <c r="U230" t="b">
        <v>0</v>
      </c>
      <c r="Y230" s="1">
        <v>45143.603900462964</v>
      </c>
      <c r="AB230">
        <v>79</v>
      </c>
      <c r="AC230" t="b">
        <v>0</v>
      </c>
      <c r="AD230" t="b">
        <v>1</v>
      </c>
      <c r="AF230" t="s">
        <v>2584</v>
      </c>
      <c r="AI230" t="b">
        <v>0</v>
      </c>
      <c r="AJ230" t="b">
        <v>0</v>
      </c>
      <c r="AK230" t="b">
        <v>0</v>
      </c>
      <c r="AL230" t="b">
        <v>1</v>
      </c>
      <c r="AM230" t="b">
        <v>0</v>
      </c>
      <c r="AN230" t="b">
        <v>0</v>
      </c>
      <c r="AO230" t="b">
        <v>0</v>
      </c>
      <c r="AP230" t="b">
        <v>1</v>
      </c>
      <c r="AQ230" t="b">
        <v>0</v>
      </c>
      <c r="AR230" t="b">
        <v>1</v>
      </c>
      <c r="AS230" t="b">
        <v>0</v>
      </c>
      <c r="AT230" t="b">
        <v>0</v>
      </c>
      <c r="AU230" t="b">
        <v>0</v>
      </c>
      <c r="AV230" t="b">
        <v>0</v>
      </c>
      <c r="AW230" t="b">
        <v>0</v>
      </c>
      <c r="AX230" t="b">
        <v>0</v>
      </c>
      <c r="AY230" t="b">
        <v>0</v>
      </c>
      <c r="AZ230" t="b">
        <v>0</v>
      </c>
      <c r="BA230" t="b">
        <v>0</v>
      </c>
      <c r="BB230" t="b">
        <v>0</v>
      </c>
      <c r="BC230" t="b">
        <v>0</v>
      </c>
      <c r="BD230" t="b">
        <v>0</v>
      </c>
      <c r="BE230" t="b">
        <v>0</v>
      </c>
      <c r="BF230" t="b">
        <v>0</v>
      </c>
      <c r="BG230" t="b">
        <v>0</v>
      </c>
      <c r="BH230" t="b">
        <v>0</v>
      </c>
      <c r="BI230" t="b">
        <v>0</v>
      </c>
      <c r="BJ230" t="b">
        <v>0</v>
      </c>
      <c r="BK230" t="b">
        <v>0</v>
      </c>
      <c r="BL230" t="b">
        <v>0</v>
      </c>
      <c r="BM230" t="s">
        <v>3287</v>
      </c>
      <c r="BO230" t="b">
        <v>1</v>
      </c>
    </row>
    <row r="231" spans="1:67" ht="15.5">
      <c r="A231" s="6">
        <v>510</v>
      </c>
      <c r="B231" s="641" t="s">
        <v>803</v>
      </c>
      <c r="C231" s="641" t="s">
        <v>529</v>
      </c>
      <c r="D231" s="641" t="s">
        <v>1116</v>
      </c>
      <c r="E231" s="641" t="s">
        <v>1390</v>
      </c>
      <c r="F231" s="641" t="s">
        <v>804</v>
      </c>
      <c r="G231" s="641" t="s">
        <v>16</v>
      </c>
      <c r="H231" s="641" t="s">
        <v>17</v>
      </c>
      <c r="I231" s="641" t="s">
        <v>1752</v>
      </c>
      <c r="J231" s="641" t="s">
        <v>805</v>
      </c>
      <c r="K231" s="641" t="s">
        <v>1391</v>
      </c>
      <c r="L231" s="641" t="s">
        <v>806</v>
      </c>
      <c r="M231" t="s">
        <v>1392</v>
      </c>
      <c r="N231" s="1">
        <v>15818</v>
      </c>
      <c r="O231" t="s">
        <v>1393</v>
      </c>
      <c r="P231" t="s">
        <v>1795</v>
      </c>
      <c r="Q231" t="b">
        <v>0</v>
      </c>
      <c r="R231" s="1">
        <v>41091</v>
      </c>
      <c r="S231" t="b">
        <v>0</v>
      </c>
      <c r="U231" t="b">
        <v>0</v>
      </c>
      <c r="W231" t="s">
        <v>2555</v>
      </c>
      <c r="X231" t="s">
        <v>2547</v>
      </c>
      <c r="Y231" s="1">
        <v>45244</v>
      </c>
      <c r="Z231" t="s">
        <v>2590</v>
      </c>
      <c r="AB231">
        <v>81</v>
      </c>
      <c r="AC231" t="b">
        <v>0</v>
      </c>
      <c r="AD231" t="b">
        <v>1</v>
      </c>
      <c r="AF231" t="s">
        <v>2521</v>
      </c>
      <c r="AI231" t="b">
        <v>0</v>
      </c>
      <c r="AJ231" t="b">
        <v>0</v>
      </c>
      <c r="AK231" t="b">
        <v>0</v>
      </c>
      <c r="AL231" t="b">
        <v>0</v>
      </c>
      <c r="AM231" t="b">
        <v>0</v>
      </c>
      <c r="AN231" t="b">
        <v>0</v>
      </c>
      <c r="AO231" t="b">
        <v>0</v>
      </c>
      <c r="AP231" t="b">
        <v>0</v>
      </c>
      <c r="AQ231" t="b">
        <v>0</v>
      </c>
      <c r="AR231" t="b">
        <v>0</v>
      </c>
      <c r="AS231" t="b">
        <v>0</v>
      </c>
      <c r="AT231" t="b">
        <v>0</v>
      </c>
      <c r="AU231" t="b">
        <v>0</v>
      </c>
      <c r="AV231" t="b">
        <v>0</v>
      </c>
      <c r="AW231" t="b">
        <v>0</v>
      </c>
      <c r="AX231" t="b">
        <v>0</v>
      </c>
      <c r="AY231" t="b">
        <v>0</v>
      </c>
      <c r="AZ231" t="b">
        <v>0</v>
      </c>
      <c r="BA231" t="b">
        <v>0</v>
      </c>
      <c r="BB231" t="b">
        <v>0</v>
      </c>
      <c r="BC231" t="b">
        <v>0</v>
      </c>
      <c r="BD231" t="b">
        <v>0</v>
      </c>
      <c r="BE231" t="b">
        <v>0</v>
      </c>
      <c r="BF231" t="b">
        <v>0</v>
      </c>
      <c r="BG231" t="b">
        <v>0</v>
      </c>
      <c r="BH231" t="b">
        <v>0</v>
      </c>
      <c r="BI231" t="b">
        <v>0</v>
      </c>
      <c r="BJ231" t="b">
        <v>0</v>
      </c>
      <c r="BK231" t="b">
        <v>0</v>
      </c>
      <c r="BL231" t="b">
        <v>0</v>
      </c>
      <c r="BM231" t="s">
        <v>3288</v>
      </c>
      <c r="BO231" t="b">
        <v>1</v>
      </c>
    </row>
    <row r="232" spans="1:67">
      <c r="A232" s="6">
        <v>784</v>
      </c>
      <c r="B232" t="s">
        <v>807</v>
      </c>
      <c r="C232" t="s">
        <v>808</v>
      </c>
      <c r="D232" t="s">
        <v>1077</v>
      </c>
      <c r="E232" t="s">
        <v>1279</v>
      </c>
      <c r="F232" t="s">
        <v>1936</v>
      </c>
      <c r="G232" t="s">
        <v>213</v>
      </c>
      <c r="H232" t="s">
        <v>17</v>
      </c>
      <c r="I232" t="s">
        <v>1804</v>
      </c>
      <c r="J232" t="s">
        <v>809</v>
      </c>
      <c r="K232" t="s">
        <v>810</v>
      </c>
      <c r="L232" t="s">
        <v>811</v>
      </c>
      <c r="N232" s="1">
        <v>14613</v>
      </c>
      <c r="O232" t="s">
        <v>1280</v>
      </c>
      <c r="Q232" t="b">
        <v>0</v>
      </c>
      <c r="R232" s="1">
        <v>42408</v>
      </c>
      <c r="S232" t="b">
        <v>0</v>
      </c>
      <c r="U232" t="b">
        <v>0</v>
      </c>
      <c r="AB232">
        <v>84</v>
      </c>
      <c r="AC232" t="b">
        <v>0</v>
      </c>
      <c r="AD232" t="b">
        <v>1</v>
      </c>
      <c r="AI232" t="b">
        <v>0</v>
      </c>
      <c r="AJ232" t="b">
        <v>0</v>
      </c>
      <c r="AK232" t="b">
        <v>0</v>
      </c>
      <c r="AL232" t="b">
        <v>0</v>
      </c>
      <c r="AM232" t="b">
        <v>0</v>
      </c>
      <c r="AN232" t="b">
        <v>0</v>
      </c>
      <c r="AO232" t="b">
        <v>0</v>
      </c>
      <c r="AP232" t="b">
        <v>0</v>
      </c>
      <c r="AQ232" t="b">
        <v>0</v>
      </c>
      <c r="AR232" t="b">
        <v>0</v>
      </c>
      <c r="AS232" t="b">
        <v>0</v>
      </c>
      <c r="AT232" t="b">
        <v>0</v>
      </c>
      <c r="AU232" t="b">
        <v>0</v>
      </c>
      <c r="AV232" t="b">
        <v>0</v>
      </c>
      <c r="AW232" t="b">
        <v>0</v>
      </c>
      <c r="AX232" t="b">
        <v>0</v>
      </c>
      <c r="AY232" t="b">
        <v>0</v>
      </c>
      <c r="AZ232" t="b">
        <v>0</v>
      </c>
      <c r="BA232" t="b">
        <v>0</v>
      </c>
      <c r="BB232" t="b">
        <v>0</v>
      </c>
      <c r="BC232" t="b">
        <v>0</v>
      </c>
      <c r="BD232" t="b">
        <v>0</v>
      </c>
      <c r="BE232" t="b">
        <v>0</v>
      </c>
      <c r="BF232" t="b">
        <v>0</v>
      </c>
      <c r="BG232" t="b">
        <v>0</v>
      </c>
      <c r="BH232" t="b">
        <v>0</v>
      </c>
      <c r="BI232" t="b">
        <v>0</v>
      </c>
      <c r="BJ232" t="b">
        <v>0</v>
      </c>
      <c r="BK232" t="b">
        <v>0</v>
      </c>
      <c r="BL232" t="b">
        <v>0</v>
      </c>
      <c r="BM232" t="s">
        <v>3289</v>
      </c>
      <c r="BO232" t="b">
        <v>1</v>
      </c>
    </row>
    <row r="233" spans="1:67">
      <c r="A233" s="6">
        <v>295</v>
      </c>
      <c r="B233" t="s">
        <v>816</v>
      </c>
      <c r="C233" t="s">
        <v>56</v>
      </c>
      <c r="D233" t="s">
        <v>1323</v>
      </c>
      <c r="F233" t="s">
        <v>1937</v>
      </c>
      <c r="G233" t="s">
        <v>25</v>
      </c>
      <c r="H233" t="s">
        <v>17</v>
      </c>
      <c r="I233" t="s">
        <v>1755</v>
      </c>
      <c r="J233" t="s">
        <v>817</v>
      </c>
      <c r="L233" t="s">
        <v>3290</v>
      </c>
      <c r="N233" s="1">
        <v>15088</v>
      </c>
      <c r="Q233" t="b">
        <v>0</v>
      </c>
      <c r="R233" s="1">
        <v>39083</v>
      </c>
      <c r="S233" t="b">
        <v>0</v>
      </c>
      <c r="U233" t="b">
        <v>0</v>
      </c>
      <c r="Y233" s="1">
        <v>45295</v>
      </c>
      <c r="AB233">
        <v>83</v>
      </c>
      <c r="AC233" t="b">
        <v>0</v>
      </c>
      <c r="AD233" t="b">
        <v>1</v>
      </c>
      <c r="AF233" t="s">
        <v>2534</v>
      </c>
      <c r="AI233" t="b">
        <v>0</v>
      </c>
      <c r="AJ233" t="b">
        <v>0</v>
      </c>
      <c r="AK233" t="b">
        <v>0</v>
      </c>
      <c r="AL233" t="b">
        <v>0</v>
      </c>
      <c r="AM233" t="b">
        <v>0</v>
      </c>
      <c r="AN233" t="b">
        <v>0</v>
      </c>
      <c r="AO233" t="b">
        <v>0</v>
      </c>
      <c r="AP233" t="b">
        <v>1</v>
      </c>
      <c r="AQ233" t="b">
        <v>0</v>
      </c>
      <c r="AR233" t="b">
        <v>1</v>
      </c>
      <c r="AS233" t="b">
        <v>1</v>
      </c>
      <c r="AT233" t="b">
        <v>0</v>
      </c>
      <c r="AU233" t="b">
        <v>0</v>
      </c>
      <c r="AV233" t="b">
        <v>0</v>
      </c>
      <c r="AW233" t="b">
        <v>0</v>
      </c>
      <c r="AX233" t="b">
        <v>0</v>
      </c>
      <c r="AY233" t="b">
        <v>0</v>
      </c>
      <c r="AZ233" t="b">
        <v>0</v>
      </c>
      <c r="BA233" t="b">
        <v>0</v>
      </c>
      <c r="BB233" t="b">
        <v>0</v>
      </c>
      <c r="BC233" t="b">
        <v>0</v>
      </c>
      <c r="BD233" t="b">
        <v>0</v>
      </c>
      <c r="BE233" t="b">
        <v>0</v>
      </c>
      <c r="BF233" t="b">
        <v>0</v>
      </c>
      <c r="BG233" t="b">
        <v>0</v>
      </c>
      <c r="BH233" t="b">
        <v>0</v>
      </c>
      <c r="BI233" t="b">
        <v>0</v>
      </c>
      <c r="BJ233" t="b">
        <v>0</v>
      </c>
      <c r="BK233" t="b">
        <v>0</v>
      </c>
      <c r="BL233" t="b">
        <v>0</v>
      </c>
      <c r="BM233" t="s">
        <v>3291</v>
      </c>
      <c r="BO233" t="b">
        <v>1</v>
      </c>
    </row>
    <row r="234" spans="1:67">
      <c r="A234" s="6">
        <v>598</v>
      </c>
      <c r="B234" t="s">
        <v>818</v>
      </c>
      <c r="C234" t="s">
        <v>2260</v>
      </c>
      <c r="D234" t="s">
        <v>1402</v>
      </c>
      <c r="E234" t="s">
        <v>23</v>
      </c>
      <c r="F234" t="s">
        <v>819</v>
      </c>
      <c r="G234" t="s">
        <v>96</v>
      </c>
      <c r="H234" t="s">
        <v>17</v>
      </c>
      <c r="I234" t="s">
        <v>1822</v>
      </c>
      <c r="J234" t="s">
        <v>820</v>
      </c>
      <c r="K234" t="s">
        <v>821</v>
      </c>
      <c r="L234" t="s">
        <v>822</v>
      </c>
      <c r="N234" s="1">
        <v>16043</v>
      </c>
      <c r="Q234" t="b">
        <v>0</v>
      </c>
      <c r="R234" s="1">
        <v>41772</v>
      </c>
      <c r="S234" t="b">
        <v>0</v>
      </c>
      <c r="U234" t="b">
        <v>0</v>
      </c>
      <c r="Y234" s="1">
        <v>44160</v>
      </c>
      <c r="AB234">
        <v>81</v>
      </c>
      <c r="AC234" t="b">
        <v>0</v>
      </c>
      <c r="AD234" t="b">
        <v>1</v>
      </c>
      <c r="AF234" t="s">
        <v>2534</v>
      </c>
      <c r="AI234" t="b">
        <v>0</v>
      </c>
      <c r="AJ234" t="b">
        <v>0</v>
      </c>
      <c r="AK234" t="b">
        <v>0</v>
      </c>
      <c r="AL234" t="b">
        <v>0</v>
      </c>
      <c r="AM234" t="b">
        <v>0</v>
      </c>
      <c r="AN234" t="b">
        <v>0</v>
      </c>
      <c r="AO234" t="b">
        <v>0</v>
      </c>
      <c r="AP234" t="b">
        <v>0</v>
      </c>
      <c r="AQ234" t="b">
        <v>0</v>
      </c>
      <c r="AR234" t="b">
        <v>0</v>
      </c>
      <c r="AS234" t="b">
        <v>0</v>
      </c>
      <c r="AT234" t="b">
        <v>0</v>
      </c>
      <c r="AU234" t="b">
        <v>1</v>
      </c>
      <c r="AV234" t="b">
        <v>0</v>
      </c>
      <c r="AW234" t="b">
        <v>0</v>
      </c>
      <c r="AX234" t="b">
        <v>0</v>
      </c>
      <c r="AY234" t="b">
        <v>0</v>
      </c>
      <c r="AZ234" t="b">
        <v>1</v>
      </c>
      <c r="BA234" t="b">
        <v>0</v>
      </c>
      <c r="BB234" t="b">
        <v>0</v>
      </c>
      <c r="BC234" t="b">
        <v>0</v>
      </c>
      <c r="BD234" t="b">
        <v>1</v>
      </c>
      <c r="BE234" t="b">
        <v>0</v>
      </c>
      <c r="BF234" t="b">
        <v>0</v>
      </c>
      <c r="BG234" t="b">
        <v>0</v>
      </c>
      <c r="BH234" t="b">
        <v>0</v>
      </c>
      <c r="BI234" t="b">
        <v>0</v>
      </c>
      <c r="BJ234" t="b">
        <v>0</v>
      </c>
      <c r="BK234" t="b">
        <v>0</v>
      </c>
      <c r="BL234" t="b">
        <v>0</v>
      </c>
      <c r="BM234" t="s">
        <v>3026</v>
      </c>
      <c r="BO234" t="b">
        <v>1</v>
      </c>
    </row>
    <row r="235" spans="1:67">
      <c r="A235" s="6">
        <v>929</v>
      </c>
      <c r="B235" t="s">
        <v>823</v>
      </c>
      <c r="C235" t="s">
        <v>58</v>
      </c>
      <c r="D235" t="s">
        <v>1445</v>
      </c>
      <c r="E235" t="s">
        <v>36</v>
      </c>
      <c r="F235" t="s">
        <v>824</v>
      </c>
      <c r="G235" t="s">
        <v>83</v>
      </c>
      <c r="H235" t="s">
        <v>17</v>
      </c>
      <c r="I235" t="s">
        <v>1772</v>
      </c>
      <c r="J235" t="s">
        <v>825</v>
      </c>
      <c r="L235" t="s">
        <v>2245</v>
      </c>
      <c r="N235" s="1">
        <v>16604</v>
      </c>
      <c r="P235" t="s">
        <v>2219</v>
      </c>
      <c r="Q235" t="b">
        <v>0</v>
      </c>
      <c r="R235" s="1">
        <v>43382</v>
      </c>
      <c r="S235" t="b">
        <v>0</v>
      </c>
      <c r="U235" t="b">
        <v>0</v>
      </c>
      <c r="Y235" s="1">
        <v>44939</v>
      </c>
      <c r="AB235">
        <v>79</v>
      </c>
      <c r="AC235" t="b">
        <v>0</v>
      </c>
      <c r="AD235" t="b">
        <v>1</v>
      </c>
      <c r="AF235" t="s">
        <v>2611</v>
      </c>
      <c r="AI235" t="b">
        <v>0</v>
      </c>
      <c r="AJ235" t="b">
        <v>0</v>
      </c>
      <c r="AK235" t="b">
        <v>0</v>
      </c>
      <c r="AL235" t="b">
        <v>0</v>
      </c>
      <c r="AM235" t="b">
        <v>0</v>
      </c>
      <c r="AN235" t="b">
        <v>0</v>
      </c>
      <c r="AO235" t="b">
        <v>0</v>
      </c>
      <c r="AP235" t="b">
        <v>0</v>
      </c>
      <c r="AQ235" t="b">
        <v>0</v>
      </c>
      <c r="AR235" t="b">
        <v>0</v>
      </c>
      <c r="AS235" t="b">
        <v>0</v>
      </c>
      <c r="AT235" t="b">
        <v>0</v>
      </c>
      <c r="AU235" t="b">
        <v>0</v>
      </c>
      <c r="AV235" t="b">
        <v>0</v>
      </c>
      <c r="AW235" t="b">
        <v>0</v>
      </c>
      <c r="AX235" t="b">
        <v>0</v>
      </c>
      <c r="AY235" t="b">
        <v>0</v>
      </c>
      <c r="AZ235" t="b">
        <v>0</v>
      </c>
      <c r="BA235" t="b">
        <v>0</v>
      </c>
      <c r="BB235" t="b">
        <v>0</v>
      </c>
      <c r="BC235" t="b">
        <v>0</v>
      </c>
      <c r="BD235" t="b">
        <v>0</v>
      </c>
      <c r="BE235" t="b">
        <v>0</v>
      </c>
      <c r="BF235" t="b">
        <v>0</v>
      </c>
      <c r="BG235" t="b">
        <v>0</v>
      </c>
      <c r="BH235" t="b">
        <v>0</v>
      </c>
      <c r="BI235" t="b">
        <v>0</v>
      </c>
      <c r="BJ235" t="b">
        <v>0</v>
      </c>
      <c r="BK235" t="b">
        <v>0</v>
      </c>
      <c r="BL235" t="b">
        <v>0</v>
      </c>
      <c r="BM235" t="s">
        <v>3026</v>
      </c>
      <c r="BO235" t="b">
        <v>1</v>
      </c>
    </row>
    <row r="236" spans="1:67">
      <c r="A236" s="6">
        <v>830</v>
      </c>
      <c r="B236" t="s">
        <v>826</v>
      </c>
      <c r="C236" t="s">
        <v>179</v>
      </c>
      <c r="D236" t="s">
        <v>1521</v>
      </c>
      <c r="E236" t="s">
        <v>23</v>
      </c>
      <c r="F236" t="s">
        <v>827</v>
      </c>
      <c r="G236" t="s">
        <v>25</v>
      </c>
      <c r="H236" t="s">
        <v>17</v>
      </c>
      <c r="I236" t="s">
        <v>1755</v>
      </c>
      <c r="J236" t="s">
        <v>828</v>
      </c>
      <c r="K236" t="s">
        <v>829</v>
      </c>
      <c r="L236" t="s">
        <v>830</v>
      </c>
      <c r="N236" s="1">
        <v>17671</v>
      </c>
      <c r="Q236" t="b">
        <v>0</v>
      </c>
      <c r="R236" s="1">
        <v>42682</v>
      </c>
      <c r="S236" t="b">
        <v>0</v>
      </c>
      <c r="U236" t="b">
        <v>0</v>
      </c>
      <c r="AB236">
        <v>76</v>
      </c>
      <c r="AC236" t="b">
        <v>0</v>
      </c>
      <c r="AD236" t="b">
        <v>1</v>
      </c>
      <c r="AI236" t="b">
        <v>0</v>
      </c>
      <c r="AJ236" t="b">
        <v>0</v>
      </c>
      <c r="AK236" t="b">
        <v>0</v>
      </c>
      <c r="AL236" t="b">
        <v>0</v>
      </c>
      <c r="AM236" t="b">
        <v>0</v>
      </c>
      <c r="AN236" t="b">
        <v>1</v>
      </c>
      <c r="AO236" t="b">
        <v>0</v>
      </c>
      <c r="AP236" t="b">
        <v>1</v>
      </c>
      <c r="AQ236" t="b">
        <v>0</v>
      </c>
      <c r="AR236" t="b">
        <v>0</v>
      </c>
      <c r="AS236" t="b">
        <v>1</v>
      </c>
      <c r="AT236" t="b">
        <v>0</v>
      </c>
      <c r="AU236" t="b">
        <v>1</v>
      </c>
      <c r="AV236" t="b">
        <v>1</v>
      </c>
      <c r="AW236" t="b">
        <v>0</v>
      </c>
      <c r="AX236" t="b">
        <v>0</v>
      </c>
      <c r="AY236" t="b">
        <v>0</v>
      </c>
      <c r="AZ236" t="b">
        <v>0</v>
      </c>
      <c r="BA236" t="b">
        <v>0</v>
      </c>
      <c r="BB236" t="b">
        <v>0</v>
      </c>
      <c r="BC236" t="b">
        <v>0</v>
      </c>
      <c r="BD236" t="b">
        <v>1</v>
      </c>
      <c r="BE236" t="b">
        <v>0</v>
      </c>
      <c r="BF236" t="b">
        <v>0</v>
      </c>
      <c r="BG236" t="b">
        <v>0</v>
      </c>
      <c r="BH236" t="b">
        <v>0</v>
      </c>
      <c r="BI236" t="b">
        <v>0</v>
      </c>
      <c r="BJ236" t="b">
        <v>0</v>
      </c>
      <c r="BK236" t="b">
        <v>0</v>
      </c>
      <c r="BL236" t="b">
        <v>0</v>
      </c>
      <c r="BM236" t="s">
        <v>3292</v>
      </c>
      <c r="BO236" t="b">
        <v>1</v>
      </c>
    </row>
    <row r="237" spans="1:67">
      <c r="A237" s="6">
        <v>975</v>
      </c>
      <c r="B237" t="s">
        <v>1513</v>
      </c>
      <c r="C237" t="s">
        <v>749</v>
      </c>
      <c r="D237" t="s">
        <v>1211</v>
      </c>
      <c r="E237" t="s">
        <v>2612</v>
      </c>
      <c r="F237" t="s">
        <v>1514</v>
      </c>
      <c r="G237" t="s">
        <v>32</v>
      </c>
      <c r="H237" t="s">
        <v>17</v>
      </c>
      <c r="I237" t="s">
        <v>1756</v>
      </c>
      <c r="J237" t="s">
        <v>1515</v>
      </c>
      <c r="K237" t="s">
        <v>1515</v>
      </c>
      <c r="L237" t="s">
        <v>1516</v>
      </c>
      <c r="N237" s="1">
        <v>17567</v>
      </c>
      <c r="O237" t="s">
        <v>1095</v>
      </c>
      <c r="Q237" t="b">
        <v>0</v>
      </c>
      <c r="R237" s="1">
        <v>43781</v>
      </c>
      <c r="S237" t="b">
        <v>0</v>
      </c>
      <c r="U237" t="b">
        <v>0</v>
      </c>
      <c r="Y237" s="1">
        <v>44162</v>
      </c>
      <c r="AB237">
        <v>76</v>
      </c>
      <c r="AC237" t="b">
        <v>0</v>
      </c>
      <c r="AD237" t="b">
        <v>1</v>
      </c>
      <c r="AI237" t="b">
        <v>0</v>
      </c>
      <c r="AJ237" t="b">
        <v>0</v>
      </c>
      <c r="AK237" t="b">
        <v>0</v>
      </c>
      <c r="AL237" t="b">
        <v>0</v>
      </c>
      <c r="AM237" t="b">
        <v>0</v>
      </c>
      <c r="AN237" t="b">
        <v>0</v>
      </c>
      <c r="AO237" t="b">
        <v>0</v>
      </c>
      <c r="AP237" t="b">
        <v>0</v>
      </c>
      <c r="AQ237" t="b">
        <v>0</v>
      </c>
      <c r="AR237" t="b">
        <v>1</v>
      </c>
      <c r="AS237" t="b">
        <v>1</v>
      </c>
      <c r="AT237" t="b">
        <v>0</v>
      </c>
      <c r="AU237" t="b">
        <v>0</v>
      </c>
      <c r="AV237" t="b">
        <v>0</v>
      </c>
      <c r="AW237" t="b">
        <v>0</v>
      </c>
      <c r="AX237" t="b">
        <v>0</v>
      </c>
      <c r="AY237" t="b">
        <v>0</v>
      </c>
      <c r="AZ237" t="b">
        <v>0</v>
      </c>
      <c r="BA237" t="b">
        <v>0</v>
      </c>
      <c r="BB237" t="b">
        <v>0</v>
      </c>
      <c r="BC237" t="b">
        <v>0</v>
      </c>
      <c r="BD237" t="b">
        <v>0</v>
      </c>
      <c r="BE237" t="b">
        <v>0</v>
      </c>
      <c r="BF237" t="b">
        <v>0</v>
      </c>
      <c r="BG237" t="b">
        <v>0</v>
      </c>
      <c r="BH237" t="b">
        <v>0</v>
      </c>
      <c r="BI237" t="b">
        <v>0</v>
      </c>
      <c r="BJ237" t="b">
        <v>0</v>
      </c>
      <c r="BK237" t="b">
        <v>0</v>
      </c>
      <c r="BL237" t="b">
        <v>0</v>
      </c>
      <c r="BM237" t="s">
        <v>3293</v>
      </c>
      <c r="BO237" t="b">
        <v>1</v>
      </c>
    </row>
    <row r="238" spans="1:67" ht="15.5">
      <c r="A238" s="6">
        <v>892</v>
      </c>
      <c r="B238" s="641" t="s">
        <v>831</v>
      </c>
      <c r="C238" s="641" t="s">
        <v>91</v>
      </c>
      <c r="D238" s="641" t="s">
        <v>1239</v>
      </c>
      <c r="E238" s="641" t="s">
        <v>23</v>
      </c>
      <c r="F238" s="641" t="s">
        <v>1938</v>
      </c>
      <c r="G238" s="641" t="s">
        <v>1878</v>
      </c>
      <c r="H238" s="641" t="s">
        <v>17</v>
      </c>
      <c r="I238" s="641" t="s">
        <v>1854</v>
      </c>
      <c r="J238" s="641" t="s">
        <v>832</v>
      </c>
      <c r="K238" s="641" t="s">
        <v>833</v>
      </c>
      <c r="L238" s="641" t="s">
        <v>834</v>
      </c>
      <c r="N238" s="1">
        <v>14036</v>
      </c>
      <c r="P238" t="s">
        <v>1939</v>
      </c>
      <c r="Q238" t="b">
        <v>0</v>
      </c>
      <c r="R238" s="1">
        <v>42927</v>
      </c>
      <c r="S238" t="b">
        <v>0</v>
      </c>
      <c r="U238" t="b">
        <v>0</v>
      </c>
      <c r="AB238">
        <v>86</v>
      </c>
      <c r="AC238" t="b">
        <v>0</v>
      </c>
      <c r="AD238" t="b">
        <v>1</v>
      </c>
      <c r="AI238" t="b">
        <v>0</v>
      </c>
      <c r="AJ238" t="b">
        <v>0</v>
      </c>
      <c r="AK238" t="b">
        <v>0</v>
      </c>
      <c r="AL238" t="b">
        <v>1</v>
      </c>
      <c r="AM238" t="b">
        <v>0</v>
      </c>
      <c r="AN238" t="b">
        <v>1</v>
      </c>
      <c r="AO238" t="b">
        <v>0</v>
      </c>
      <c r="AP238" t="b">
        <v>0</v>
      </c>
      <c r="AQ238" t="b">
        <v>0</v>
      </c>
      <c r="AR238" t="b">
        <v>0</v>
      </c>
      <c r="AS238" t="b">
        <v>0</v>
      </c>
      <c r="AT238" t="b">
        <v>0</v>
      </c>
      <c r="AU238" t="b">
        <v>1</v>
      </c>
      <c r="AV238" t="b">
        <v>1</v>
      </c>
      <c r="AW238" t="b">
        <v>0</v>
      </c>
      <c r="AX238" t="b">
        <v>0</v>
      </c>
      <c r="AY238" t="b">
        <v>0</v>
      </c>
      <c r="AZ238" t="b">
        <v>0</v>
      </c>
      <c r="BA238" t="b">
        <v>0</v>
      </c>
      <c r="BB238" t="b">
        <v>0</v>
      </c>
      <c r="BC238" t="b">
        <v>0</v>
      </c>
      <c r="BD238" t="b">
        <v>0</v>
      </c>
      <c r="BE238" t="b">
        <v>0</v>
      </c>
      <c r="BF238" t="b">
        <v>0</v>
      </c>
      <c r="BG238" t="b">
        <v>0</v>
      </c>
      <c r="BH238" t="b">
        <v>0</v>
      </c>
      <c r="BI238" t="b">
        <v>0</v>
      </c>
      <c r="BJ238" t="b">
        <v>0</v>
      </c>
      <c r="BK238" t="b">
        <v>0</v>
      </c>
      <c r="BL238" t="b">
        <v>0</v>
      </c>
      <c r="BM238" t="s">
        <v>3294</v>
      </c>
      <c r="BO238" t="b">
        <v>1</v>
      </c>
    </row>
    <row r="239" spans="1:67">
      <c r="A239" s="6">
        <v>1092</v>
      </c>
      <c r="B239" t="s">
        <v>2187</v>
      </c>
      <c r="C239" t="s">
        <v>98</v>
      </c>
      <c r="D239" t="s">
        <v>1214</v>
      </c>
      <c r="E239" t="s">
        <v>1220</v>
      </c>
      <c r="F239" t="s">
        <v>2220</v>
      </c>
      <c r="G239" t="s">
        <v>25</v>
      </c>
      <c r="H239" t="s">
        <v>17</v>
      </c>
      <c r="I239" t="s">
        <v>1755</v>
      </c>
      <c r="J239" t="s">
        <v>2221</v>
      </c>
      <c r="L239" t="s">
        <v>2222</v>
      </c>
      <c r="N239" s="1">
        <v>17668</v>
      </c>
      <c r="Q239" t="b">
        <v>0</v>
      </c>
      <c r="R239" s="1">
        <v>44931</v>
      </c>
      <c r="S239" t="b">
        <v>0</v>
      </c>
      <c r="U239" t="b">
        <v>0</v>
      </c>
      <c r="Y239" s="1">
        <v>44936.264537037037</v>
      </c>
      <c r="AB239">
        <v>76</v>
      </c>
      <c r="AC239" t="b">
        <v>0</v>
      </c>
      <c r="AD239" t="b">
        <v>0</v>
      </c>
      <c r="AF239" t="s">
        <v>2580</v>
      </c>
      <c r="AI239" t="b">
        <v>0</v>
      </c>
      <c r="AJ239" t="b">
        <v>0</v>
      </c>
      <c r="AK239" t="b">
        <v>0</v>
      </c>
      <c r="AL239" t="b">
        <v>1</v>
      </c>
      <c r="AM239" t="b">
        <v>0</v>
      </c>
      <c r="AN239" t="b">
        <v>0</v>
      </c>
      <c r="AO239" t="b">
        <v>0</v>
      </c>
      <c r="AP239" t="b">
        <v>0</v>
      </c>
      <c r="AQ239" t="b">
        <v>0</v>
      </c>
      <c r="AR239" t="b">
        <v>0</v>
      </c>
      <c r="AS239" t="b">
        <v>0</v>
      </c>
      <c r="AT239" t="b">
        <v>0</v>
      </c>
      <c r="AU239" t="b">
        <v>0</v>
      </c>
      <c r="AV239" t="b">
        <v>0</v>
      </c>
      <c r="AW239" t="b">
        <v>0</v>
      </c>
      <c r="AX239" t="b">
        <v>0</v>
      </c>
      <c r="AY239" t="b">
        <v>0</v>
      </c>
      <c r="AZ239" t="b">
        <v>0</v>
      </c>
      <c r="BA239" t="b">
        <v>0</v>
      </c>
      <c r="BB239" t="b">
        <v>0</v>
      </c>
      <c r="BC239" t="b">
        <v>0</v>
      </c>
      <c r="BD239" t="b">
        <v>0</v>
      </c>
      <c r="BE239" t="b">
        <v>0</v>
      </c>
      <c r="BF239" t="b">
        <v>0</v>
      </c>
      <c r="BG239" t="b">
        <v>0</v>
      </c>
      <c r="BH239" t="b">
        <v>0</v>
      </c>
      <c r="BI239" t="b">
        <v>0</v>
      </c>
      <c r="BJ239" t="b">
        <v>0</v>
      </c>
      <c r="BK239" t="b">
        <v>0</v>
      </c>
      <c r="BL239" t="b">
        <v>0</v>
      </c>
      <c r="BM239" t="s">
        <v>3026</v>
      </c>
      <c r="BO239" t="b">
        <v>1</v>
      </c>
    </row>
    <row r="240" spans="1:67">
      <c r="A240" s="6">
        <v>299</v>
      </c>
      <c r="B240" t="s">
        <v>835</v>
      </c>
      <c r="C240" t="s">
        <v>661</v>
      </c>
      <c r="D240" t="s">
        <v>1253</v>
      </c>
      <c r="F240" t="s">
        <v>836</v>
      </c>
      <c r="G240" t="s">
        <v>16</v>
      </c>
      <c r="H240" t="s">
        <v>17</v>
      </c>
      <c r="I240" t="s">
        <v>1752</v>
      </c>
      <c r="J240" t="s">
        <v>837</v>
      </c>
      <c r="L240" t="s">
        <v>838</v>
      </c>
      <c r="M240" t="s">
        <v>1401</v>
      </c>
      <c r="N240" s="1">
        <v>16027</v>
      </c>
      <c r="P240" t="s">
        <v>1940</v>
      </c>
      <c r="Q240" t="b">
        <v>0</v>
      </c>
      <c r="R240" s="1">
        <v>37288</v>
      </c>
      <c r="S240" t="b">
        <v>0</v>
      </c>
      <c r="U240" t="b">
        <v>0</v>
      </c>
      <c r="AB240">
        <v>81</v>
      </c>
      <c r="AC240" t="b">
        <v>0</v>
      </c>
      <c r="AD240" t="b">
        <v>1</v>
      </c>
      <c r="AI240" t="b">
        <v>0</v>
      </c>
      <c r="AJ240" t="b">
        <v>0</v>
      </c>
      <c r="AK240" t="b">
        <v>0</v>
      </c>
      <c r="AL240" t="b">
        <v>0</v>
      </c>
      <c r="AM240" t="b">
        <v>0</v>
      </c>
      <c r="AN240" t="b">
        <v>0</v>
      </c>
      <c r="AO240" t="b">
        <v>0</v>
      </c>
      <c r="AP240" t="b">
        <v>0</v>
      </c>
      <c r="AQ240" t="b">
        <v>0</v>
      </c>
      <c r="AR240" t="b">
        <v>0</v>
      </c>
      <c r="AS240" t="b">
        <v>0</v>
      </c>
      <c r="AT240" t="b">
        <v>0</v>
      </c>
      <c r="AU240" t="b">
        <v>0</v>
      </c>
      <c r="AV240" t="b">
        <v>0</v>
      </c>
      <c r="AW240" t="b">
        <v>0</v>
      </c>
      <c r="AX240" t="b">
        <v>0</v>
      </c>
      <c r="AY240" t="b">
        <v>0</v>
      </c>
      <c r="AZ240" t="b">
        <v>0</v>
      </c>
      <c r="BA240" t="b">
        <v>0</v>
      </c>
      <c r="BB240" t="b">
        <v>0</v>
      </c>
      <c r="BC240" t="b">
        <v>0</v>
      </c>
      <c r="BD240" t="b">
        <v>0</v>
      </c>
      <c r="BE240" t="b">
        <v>0</v>
      </c>
      <c r="BF240" t="b">
        <v>0</v>
      </c>
      <c r="BG240" t="b">
        <v>0</v>
      </c>
      <c r="BH240" t="b">
        <v>0</v>
      </c>
      <c r="BI240" t="b">
        <v>0</v>
      </c>
      <c r="BJ240" t="b">
        <v>0</v>
      </c>
      <c r="BK240" t="b">
        <v>0</v>
      </c>
      <c r="BL240" t="b">
        <v>0</v>
      </c>
      <c r="BM240" t="s">
        <v>3295</v>
      </c>
      <c r="BO240" t="b">
        <v>1</v>
      </c>
    </row>
    <row r="241" spans="1:67">
      <c r="A241" s="6">
        <v>970</v>
      </c>
      <c r="B241" t="s">
        <v>1070</v>
      </c>
      <c r="C241" t="s">
        <v>91</v>
      </c>
      <c r="D241" t="s">
        <v>1269</v>
      </c>
      <c r="E241" t="s">
        <v>77</v>
      </c>
      <c r="F241" t="s">
        <v>1442</v>
      </c>
      <c r="G241" t="s">
        <v>32</v>
      </c>
      <c r="H241" t="s">
        <v>17</v>
      </c>
      <c r="I241" t="s">
        <v>1756</v>
      </c>
      <c r="J241" t="s">
        <v>1443</v>
      </c>
      <c r="L241" t="s">
        <v>1444</v>
      </c>
      <c r="N241" s="1">
        <v>16493</v>
      </c>
      <c r="Q241" t="b">
        <v>0</v>
      </c>
      <c r="R241" s="1">
        <v>43749</v>
      </c>
      <c r="S241" t="b">
        <v>0</v>
      </c>
      <c r="U241" t="b">
        <v>0</v>
      </c>
      <c r="AB241">
        <v>79</v>
      </c>
      <c r="AC241" t="b">
        <v>0</v>
      </c>
      <c r="AD241" t="b">
        <v>1</v>
      </c>
      <c r="AI241" t="b">
        <v>0</v>
      </c>
      <c r="AJ241" t="b">
        <v>0</v>
      </c>
      <c r="AK241" t="b">
        <v>0</v>
      </c>
      <c r="AL241" t="b">
        <v>0</v>
      </c>
      <c r="AM241" t="b">
        <v>0</v>
      </c>
      <c r="AN241" t="b">
        <v>0</v>
      </c>
      <c r="AO241" t="b">
        <v>0</v>
      </c>
      <c r="AP241" t="b">
        <v>0</v>
      </c>
      <c r="AQ241" t="b">
        <v>0</v>
      </c>
      <c r="AR241" t="b">
        <v>0</v>
      </c>
      <c r="AS241" t="b">
        <v>0</v>
      </c>
      <c r="AT241" t="b">
        <v>0</v>
      </c>
      <c r="AU241" t="b">
        <v>0</v>
      </c>
      <c r="AV241" t="b">
        <v>0</v>
      </c>
      <c r="AW241" t="b">
        <v>0</v>
      </c>
      <c r="AX241" t="b">
        <v>0</v>
      </c>
      <c r="AY241" t="b">
        <v>0</v>
      </c>
      <c r="AZ241" t="b">
        <v>0</v>
      </c>
      <c r="BA241" t="b">
        <v>0</v>
      </c>
      <c r="BB241" t="b">
        <v>0</v>
      </c>
      <c r="BC241" t="b">
        <v>0</v>
      </c>
      <c r="BD241" t="b">
        <v>0</v>
      </c>
      <c r="BE241" t="b">
        <v>0</v>
      </c>
      <c r="BF241" t="b">
        <v>0</v>
      </c>
      <c r="BG241" t="b">
        <v>0</v>
      </c>
      <c r="BH241" t="b">
        <v>0</v>
      </c>
      <c r="BI241" t="b">
        <v>0</v>
      </c>
      <c r="BJ241" t="b">
        <v>0</v>
      </c>
      <c r="BK241" t="b">
        <v>0</v>
      </c>
      <c r="BL241" t="b">
        <v>0</v>
      </c>
      <c r="BM241" t="s">
        <v>3296</v>
      </c>
      <c r="BO241" t="b">
        <v>1</v>
      </c>
    </row>
    <row r="242" spans="1:67">
      <c r="A242" s="6">
        <v>1009</v>
      </c>
      <c r="B242" t="s">
        <v>1480</v>
      </c>
      <c r="C242" t="s">
        <v>56</v>
      </c>
      <c r="E242" t="s">
        <v>23</v>
      </c>
      <c r="F242" t="s">
        <v>1481</v>
      </c>
      <c r="G242" t="s">
        <v>87</v>
      </c>
      <c r="H242" t="s">
        <v>17</v>
      </c>
      <c r="I242" t="s">
        <v>1778</v>
      </c>
      <c r="J242" t="s">
        <v>1482</v>
      </c>
      <c r="K242" t="s">
        <v>1483</v>
      </c>
      <c r="L242" t="s">
        <v>1484</v>
      </c>
      <c r="N242" s="1">
        <v>17153</v>
      </c>
      <c r="O242" t="s">
        <v>1083</v>
      </c>
      <c r="Q242" t="b">
        <v>0</v>
      </c>
      <c r="R242" s="1">
        <v>44373</v>
      </c>
      <c r="S242" t="b">
        <v>0</v>
      </c>
      <c r="U242" t="b">
        <v>0</v>
      </c>
      <c r="Y242" s="1">
        <v>44373</v>
      </c>
      <c r="AB242">
        <v>78</v>
      </c>
      <c r="AC242" t="b">
        <v>0</v>
      </c>
      <c r="AD242" t="b">
        <v>1</v>
      </c>
      <c r="AF242" t="s">
        <v>2258</v>
      </c>
      <c r="AI242" t="b">
        <v>0</v>
      </c>
      <c r="AJ242" t="b">
        <v>0</v>
      </c>
      <c r="AK242" t="b">
        <v>0</v>
      </c>
      <c r="AL242" t="b">
        <v>1</v>
      </c>
      <c r="AM242" t="b">
        <v>0</v>
      </c>
      <c r="AN242" t="b">
        <v>0</v>
      </c>
      <c r="AO242" t="b">
        <v>0</v>
      </c>
      <c r="AP242" t="b">
        <v>0</v>
      </c>
      <c r="AQ242" t="b">
        <v>0</v>
      </c>
      <c r="AR242" t="b">
        <v>0</v>
      </c>
      <c r="AS242" t="b">
        <v>0</v>
      </c>
      <c r="AT242" t="b">
        <v>0</v>
      </c>
      <c r="AU242" t="b">
        <v>0</v>
      </c>
      <c r="AV242" t="b">
        <v>0</v>
      </c>
      <c r="AW242" t="b">
        <v>0</v>
      </c>
      <c r="AX242" t="b">
        <v>0</v>
      </c>
      <c r="AY242" t="b">
        <v>0</v>
      </c>
      <c r="AZ242" t="b">
        <v>0</v>
      </c>
      <c r="BA242" t="b">
        <v>0</v>
      </c>
      <c r="BB242" t="b">
        <v>0</v>
      </c>
      <c r="BC242" t="b">
        <v>0</v>
      </c>
      <c r="BD242" t="b">
        <v>0</v>
      </c>
      <c r="BE242" t="b">
        <v>0</v>
      </c>
      <c r="BF242" t="b">
        <v>0</v>
      </c>
      <c r="BG242" t="b">
        <v>0</v>
      </c>
      <c r="BH242" t="b">
        <v>0</v>
      </c>
      <c r="BI242" t="b">
        <v>0</v>
      </c>
      <c r="BJ242" t="b">
        <v>0</v>
      </c>
      <c r="BK242" t="b">
        <v>0</v>
      </c>
      <c r="BL242" t="b">
        <v>0</v>
      </c>
      <c r="BM242" t="s">
        <v>3297</v>
      </c>
      <c r="BO242" t="b">
        <v>1</v>
      </c>
    </row>
    <row r="243" spans="1:67">
      <c r="A243" s="6">
        <v>1116</v>
      </c>
      <c r="B243" t="s">
        <v>2650</v>
      </c>
      <c r="C243" t="s">
        <v>58</v>
      </c>
      <c r="D243" t="s">
        <v>2655</v>
      </c>
      <c r="E243" t="s">
        <v>3298</v>
      </c>
      <c r="F243" t="s">
        <v>2758</v>
      </c>
      <c r="G243" t="s">
        <v>1878</v>
      </c>
      <c r="H243" t="s">
        <v>17</v>
      </c>
      <c r="I243" t="s">
        <v>1854</v>
      </c>
      <c r="J243" t="s">
        <v>2651</v>
      </c>
      <c r="K243" t="s">
        <v>2759</v>
      </c>
      <c r="L243" t="s">
        <v>2760</v>
      </c>
      <c r="N243" s="1">
        <v>15325</v>
      </c>
      <c r="O243" t="s">
        <v>2662</v>
      </c>
      <c r="Q243" t="b">
        <v>0</v>
      </c>
      <c r="R243" s="1">
        <v>45263</v>
      </c>
      <c r="S243" t="b">
        <v>0</v>
      </c>
      <c r="U243" t="b">
        <v>0</v>
      </c>
      <c r="Y243" s="1">
        <v>45263.274340277778</v>
      </c>
      <c r="AB243">
        <v>83</v>
      </c>
      <c r="AC243" t="b">
        <v>0</v>
      </c>
      <c r="AD243" t="b">
        <v>1</v>
      </c>
      <c r="AI243" t="b">
        <v>0</v>
      </c>
      <c r="AJ243" t="b">
        <v>0</v>
      </c>
      <c r="AK243" t="b">
        <v>0</v>
      </c>
      <c r="AL243" t="b">
        <v>0</v>
      </c>
      <c r="AM243" t="b">
        <v>0</v>
      </c>
      <c r="AN243" t="b">
        <v>0</v>
      </c>
      <c r="AO243" t="b">
        <v>0</v>
      </c>
      <c r="AP243" t="b">
        <v>1</v>
      </c>
      <c r="AQ243" t="b">
        <v>0</v>
      </c>
      <c r="AR243" t="b">
        <v>1</v>
      </c>
      <c r="AS243" t="b">
        <v>0</v>
      </c>
      <c r="AT243" t="b">
        <v>0</v>
      </c>
      <c r="AU243" t="b">
        <v>1</v>
      </c>
      <c r="AV243" t="b">
        <v>0</v>
      </c>
      <c r="AW243" t="b">
        <v>0</v>
      </c>
      <c r="AX243" t="b">
        <v>0</v>
      </c>
      <c r="AY243" t="b">
        <v>0</v>
      </c>
      <c r="AZ243" t="b">
        <v>0</v>
      </c>
      <c r="BA243" t="b">
        <v>0</v>
      </c>
      <c r="BB243" t="b">
        <v>0</v>
      </c>
      <c r="BC243" t="b">
        <v>0</v>
      </c>
      <c r="BD243" t="b">
        <v>1</v>
      </c>
      <c r="BE243" t="b">
        <v>0</v>
      </c>
      <c r="BF243" t="b">
        <v>0</v>
      </c>
      <c r="BG243" t="b">
        <v>0</v>
      </c>
      <c r="BH243" t="b">
        <v>0</v>
      </c>
      <c r="BI243" t="b">
        <v>0</v>
      </c>
      <c r="BJ243" t="b">
        <v>0</v>
      </c>
      <c r="BK243" t="b">
        <v>0</v>
      </c>
      <c r="BL243" t="b">
        <v>0</v>
      </c>
      <c r="BM243" t="s">
        <v>3026</v>
      </c>
      <c r="BO243" t="b">
        <v>1</v>
      </c>
    </row>
    <row r="244" spans="1:67">
      <c r="A244" s="6">
        <v>1108</v>
      </c>
      <c r="B244" t="s">
        <v>2300</v>
      </c>
      <c r="C244" t="s">
        <v>2038</v>
      </c>
      <c r="E244" t="s">
        <v>153</v>
      </c>
      <c r="F244" t="s">
        <v>2359</v>
      </c>
      <c r="G244" t="s">
        <v>53</v>
      </c>
      <c r="H244" t="s">
        <v>17</v>
      </c>
      <c r="I244" t="s">
        <v>1761</v>
      </c>
      <c r="J244" t="s">
        <v>3299</v>
      </c>
      <c r="K244" t="s">
        <v>2361</v>
      </c>
      <c r="L244" t="s">
        <v>2362</v>
      </c>
      <c r="N244" s="1">
        <v>16750</v>
      </c>
      <c r="O244" t="s">
        <v>2363</v>
      </c>
      <c r="Q244" t="b">
        <v>0</v>
      </c>
      <c r="R244" s="1">
        <v>45175</v>
      </c>
      <c r="S244" t="b">
        <v>0</v>
      </c>
      <c r="U244" t="b">
        <v>0</v>
      </c>
      <c r="Y244" s="1">
        <v>45175.450775462959</v>
      </c>
      <c r="AB244">
        <v>79</v>
      </c>
      <c r="AC244" t="b">
        <v>0</v>
      </c>
      <c r="AD244" t="b">
        <v>0</v>
      </c>
      <c r="AF244" t="s">
        <v>2569</v>
      </c>
      <c r="AI244" t="b">
        <v>0</v>
      </c>
      <c r="AJ244" t="b">
        <v>0</v>
      </c>
      <c r="AK244" t="b">
        <v>0</v>
      </c>
      <c r="AL244" t="b">
        <v>0</v>
      </c>
      <c r="AM244" t="b">
        <v>0</v>
      </c>
      <c r="AN244" t="b">
        <v>0</v>
      </c>
      <c r="AO244" t="b">
        <v>1</v>
      </c>
      <c r="AP244" t="b">
        <v>0</v>
      </c>
      <c r="AQ244" t="b">
        <v>0</v>
      </c>
      <c r="AR244" t="b">
        <v>0</v>
      </c>
      <c r="AS244" t="b">
        <v>0</v>
      </c>
      <c r="AT244" t="b">
        <v>0</v>
      </c>
      <c r="AU244" t="b">
        <v>0</v>
      </c>
      <c r="AV244" t="b">
        <v>0</v>
      </c>
      <c r="AW244" t="b">
        <v>0</v>
      </c>
      <c r="AX244" t="b">
        <v>0</v>
      </c>
      <c r="AY244" t="b">
        <v>0</v>
      </c>
      <c r="AZ244" t="b">
        <v>0</v>
      </c>
      <c r="BA244" t="b">
        <v>0</v>
      </c>
      <c r="BB244" t="b">
        <v>1</v>
      </c>
      <c r="BC244" t="b">
        <v>0</v>
      </c>
      <c r="BD244" t="b">
        <v>0</v>
      </c>
      <c r="BE244" t="b">
        <v>0</v>
      </c>
      <c r="BF244" t="b">
        <v>0</v>
      </c>
      <c r="BG244" t="b">
        <v>1</v>
      </c>
      <c r="BH244" t="b">
        <v>0</v>
      </c>
      <c r="BI244" t="b">
        <v>0</v>
      </c>
      <c r="BJ244" t="b">
        <v>0</v>
      </c>
      <c r="BK244" t="b">
        <v>1</v>
      </c>
      <c r="BL244" t="b">
        <v>0</v>
      </c>
      <c r="BM244" t="s">
        <v>3300</v>
      </c>
      <c r="BO244" t="b">
        <v>1</v>
      </c>
    </row>
    <row r="245" spans="1:67">
      <c r="A245" s="6">
        <v>769</v>
      </c>
      <c r="B245" t="s">
        <v>844</v>
      </c>
      <c r="C245" t="s">
        <v>19</v>
      </c>
      <c r="D245" t="s">
        <v>1161</v>
      </c>
      <c r="E245" t="s">
        <v>1162</v>
      </c>
      <c r="F245" t="s">
        <v>845</v>
      </c>
      <c r="G245" t="s">
        <v>213</v>
      </c>
      <c r="H245" t="s">
        <v>17</v>
      </c>
      <c r="I245" t="s">
        <v>1804</v>
      </c>
      <c r="J245" t="s">
        <v>846</v>
      </c>
      <c r="L245" t="s">
        <v>2081</v>
      </c>
      <c r="N245" s="1">
        <v>12963</v>
      </c>
      <c r="Q245" t="b">
        <v>0</v>
      </c>
      <c r="R245" s="1">
        <v>42381</v>
      </c>
      <c r="S245" t="b">
        <v>0</v>
      </c>
      <c r="U245" t="b">
        <v>0</v>
      </c>
      <c r="Y245" s="1">
        <v>44730</v>
      </c>
      <c r="AB245">
        <v>89</v>
      </c>
      <c r="AC245" t="b">
        <v>0</v>
      </c>
      <c r="AD245" t="b">
        <v>1</v>
      </c>
      <c r="AF245" t="s">
        <v>2521</v>
      </c>
      <c r="AI245" t="b">
        <v>0</v>
      </c>
      <c r="AJ245" t="b">
        <v>0</v>
      </c>
      <c r="AK245" t="b">
        <v>0</v>
      </c>
      <c r="AL245" t="b">
        <v>0</v>
      </c>
      <c r="AM245" t="b">
        <v>0</v>
      </c>
      <c r="AN245" t="b">
        <v>0</v>
      </c>
      <c r="AO245" t="b">
        <v>0</v>
      </c>
      <c r="AP245" t="b">
        <v>0</v>
      </c>
      <c r="AQ245" t="b">
        <v>0</v>
      </c>
      <c r="AR245" t="b">
        <v>0</v>
      </c>
      <c r="AS245" t="b">
        <v>0</v>
      </c>
      <c r="AT245" t="b">
        <v>0</v>
      </c>
      <c r="AU245" t="b">
        <v>1</v>
      </c>
      <c r="AV245" t="b">
        <v>0</v>
      </c>
      <c r="AW245" t="b">
        <v>0</v>
      </c>
      <c r="AX245" t="b">
        <v>0</v>
      </c>
      <c r="AY245" t="b">
        <v>0</v>
      </c>
      <c r="AZ245" t="b">
        <v>0</v>
      </c>
      <c r="BA245" t="b">
        <v>0</v>
      </c>
      <c r="BB245" t="b">
        <v>0</v>
      </c>
      <c r="BC245" t="b">
        <v>0</v>
      </c>
      <c r="BD245" t="b">
        <v>0</v>
      </c>
      <c r="BE245" t="b">
        <v>0</v>
      </c>
      <c r="BF245" t="b">
        <v>0</v>
      </c>
      <c r="BG245" t="b">
        <v>0</v>
      </c>
      <c r="BH245" t="b">
        <v>0</v>
      </c>
      <c r="BI245" t="b">
        <v>0</v>
      </c>
      <c r="BJ245" t="b">
        <v>0</v>
      </c>
      <c r="BK245" t="b">
        <v>0</v>
      </c>
      <c r="BL245" t="b">
        <v>0</v>
      </c>
      <c r="BM245" t="s">
        <v>3301</v>
      </c>
      <c r="BO245" t="b">
        <v>1</v>
      </c>
    </row>
    <row r="246" spans="1:67">
      <c r="A246" s="6">
        <v>309</v>
      </c>
      <c r="B246" t="s">
        <v>847</v>
      </c>
      <c r="C246" t="s">
        <v>771</v>
      </c>
      <c r="D246" t="s">
        <v>1098</v>
      </c>
      <c r="E246" t="s">
        <v>30</v>
      </c>
      <c r="F246" t="s">
        <v>848</v>
      </c>
      <c r="G246" t="s">
        <v>849</v>
      </c>
      <c r="H246" t="s">
        <v>422</v>
      </c>
      <c r="I246" t="s">
        <v>1941</v>
      </c>
      <c r="J246" t="s">
        <v>850</v>
      </c>
      <c r="L246" t="s">
        <v>851</v>
      </c>
      <c r="N246" s="1">
        <v>10654</v>
      </c>
      <c r="P246" t="s">
        <v>1795</v>
      </c>
      <c r="Q246" t="b">
        <v>0</v>
      </c>
      <c r="R246" s="1">
        <v>35431</v>
      </c>
      <c r="S246" t="b">
        <v>0</v>
      </c>
      <c r="U246" t="b">
        <v>0</v>
      </c>
      <c r="W246" t="s">
        <v>2555</v>
      </c>
      <c r="Y246" s="1">
        <v>44277</v>
      </c>
      <c r="Z246" t="s">
        <v>2613</v>
      </c>
      <c r="AB246">
        <v>95</v>
      </c>
      <c r="AC246" t="b">
        <v>0</v>
      </c>
      <c r="AD246" t="b">
        <v>1</v>
      </c>
      <c r="AI246" t="b">
        <v>0</v>
      </c>
      <c r="AJ246" t="b">
        <v>0</v>
      </c>
      <c r="AK246" t="b">
        <v>0</v>
      </c>
      <c r="AL246" t="b">
        <v>0</v>
      </c>
      <c r="AM246" t="b">
        <v>0</v>
      </c>
      <c r="AN246" t="b">
        <v>0</v>
      </c>
      <c r="AO246" t="b">
        <v>0</v>
      </c>
      <c r="AP246" t="b">
        <v>0</v>
      </c>
      <c r="AQ246" t="b">
        <v>0</v>
      </c>
      <c r="AR246" t="b">
        <v>0</v>
      </c>
      <c r="AS246" t="b">
        <v>0</v>
      </c>
      <c r="AT246" t="b">
        <v>0</v>
      </c>
      <c r="AU246" t="b">
        <v>0</v>
      </c>
      <c r="AV246" t="b">
        <v>0</v>
      </c>
      <c r="AW246" t="b">
        <v>0</v>
      </c>
      <c r="AX246" t="b">
        <v>0</v>
      </c>
      <c r="AY246" t="b">
        <v>0</v>
      </c>
      <c r="AZ246" t="b">
        <v>0</v>
      </c>
      <c r="BA246" t="b">
        <v>0</v>
      </c>
      <c r="BB246" t="b">
        <v>0</v>
      </c>
      <c r="BC246" t="b">
        <v>0</v>
      </c>
      <c r="BD246" t="b">
        <v>0</v>
      </c>
      <c r="BE246" t="b">
        <v>0</v>
      </c>
      <c r="BF246" t="b">
        <v>0</v>
      </c>
      <c r="BG246" t="b">
        <v>0</v>
      </c>
      <c r="BH246" t="b">
        <v>0</v>
      </c>
      <c r="BI246" t="b">
        <v>0</v>
      </c>
      <c r="BJ246" t="b">
        <v>0</v>
      </c>
      <c r="BK246" t="b">
        <v>0</v>
      </c>
      <c r="BL246" t="b">
        <v>0</v>
      </c>
      <c r="BM246" t="s">
        <v>3302</v>
      </c>
      <c r="BO246" t="b">
        <v>1</v>
      </c>
    </row>
    <row r="247" spans="1:67">
      <c r="A247" s="6">
        <v>1124</v>
      </c>
      <c r="B247" t="s">
        <v>2969</v>
      </c>
      <c r="C247" t="s">
        <v>56</v>
      </c>
      <c r="D247" t="s">
        <v>3303</v>
      </c>
      <c r="E247" t="s">
        <v>3304</v>
      </c>
      <c r="F247" t="s">
        <v>3305</v>
      </c>
      <c r="G247" t="s">
        <v>789</v>
      </c>
      <c r="H247" t="s">
        <v>17</v>
      </c>
      <c r="I247" t="s">
        <v>1798</v>
      </c>
      <c r="J247" t="s">
        <v>3306</v>
      </c>
      <c r="K247" t="s">
        <v>3306</v>
      </c>
      <c r="L247" t="s">
        <v>3307</v>
      </c>
      <c r="N247" s="1">
        <v>22845</v>
      </c>
      <c r="Q247" t="b">
        <v>0</v>
      </c>
      <c r="R247" s="1">
        <v>45371</v>
      </c>
      <c r="S247" t="b">
        <v>0</v>
      </c>
      <c r="U247" t="b">
        <v>0</v>
      </c>
      <c r="Y247" s="1">
        <v>45376.293321759258</v>
      </c>
      <c r="AB247">
        <v>62</v>
      </c>
      <c r="AC247" t="b">
        <v>0</v>
      </c>
      <c r="AD247" t="b">
        <v>1</v>
      </c>
      <c r="AF247" t="s">
        <v>2611</v>
      </c>
      <c r="AI247" t="b">
        <v>0</v>
      </c>
      <c r="AJ247" t="b">
        <v>0</v>
      </c>
      <c r="AK247" t="b">
        <v>0</v>
      </c>
      <c r="AL247" t="b">
        <v>0</v>
      </c>
      <c r="AM247" t="b">
        <v>0</v>
      </c>
      <c r="AN247" t="b">
        <v>1</v>
      </c>
      <c r="AO247" t="b">
        <v>0</v>
      </c>
      <c r="AP247" t="b">
        <v>0</v>
      </c>
      <c r="AQ247" t="b">
        <v>0</v>
      </c>
      <c r="AR247" t="b">
        <v>0</v>
      </c>
      <c r="AS247" t="b">
        <v>1</v>
      </c>
      <c r="AT247" t="b">
        <v>0</v>
      </c>
      <c r="AU247" t="b">
        <v>0</v>
      </c>
      <c r="AV247" t="b">
        <v>0</v>
      </c>
      <c r="AW247" t="b">
        <v>1</v>
      </c>
      <c r="AX247" t="b">
        <v>0</v>
      </c>
      <c r="AY247" t="b">
        <v>0</v>
      </c>
      <c r="AZ247" t="b">
        <v>1</v>
      </c>
      <c r="BA247" t="b">
        <v>0</v>
      </c>
      <c r="BB247" t="b">
        <v>1</v>
      </c>
      <c r="BC247" t="b">
        <v>0</v>
      </c>
      <c r="BD247" t="b">
        <v>0</v>
      </c>
      <c r="BE247" t="b">
        <v>0</v>
      </c>
      <c r="BF247" t="b">
        <v>0</v>
      </c>
      <c r="BG247" t="b">
        <v>0</v>
      </c>
      <c r="BH247" t="b">
        <v>0</v>
      </c>
      <c r="BI247" t="b">
        <v>0</v>
      </c>
      <c r="BJ247" t="b">
        <v>0</v>
      </c>
      <c r="BK247" t="b">
        <v>0</v>
      </c>
      <c r="BL247" t="b">
        <v>0</v>
      </c>
      <c r="BM247" t="s">
        <v>3026</v>
      </c>
      <c r="BO247" t="b">
        <v>1</v>
      </c>
    </row>
    <row r="248" spans="1:67">
      <c r="A248" s="6">
        <v>1056</v>
      </c>
      <c r="B248" t="s">
        <v>1735</v>
      </c>
      <c r="C248" t="s">
        <v>2097</v>
      </c>
      <c r="D248" t="s">
        <v>1436</v>
      </c>
      <c r="E248" t="s">
        <v>118</v>
      </c>
      <c r="F248" t="s">
        <v>1942</v>
      </c>
      <c r="G248" t="s">
        <v>789</v>
      </c>
      <c r="H248" t="s">
        <v>17</v>
      </c>
      <c r="I248" t="s">
        <v>1798</v>
      </c>
      <c r="J248" t="s">
        <v>1943</v>
      </c>
      <c r="K248" t="s">
        <v>1943</v>
      </c>
      <c r="L248" t="s">
        <v>1944</v>
      </c>
      <c r="M248" t="s">
        <v>1945</v>
      </c>
      <c r="N248" s="1">
        <v>17728</v>
      </c>
      <c r="O248" t="s">
        <v>1387</v>
      </c>
      <c r="Q248" t="b">
        <v>0</v>
      </c>
      <c r="R248" s="1">
        <v>44588</v>
      </c>
      <c r="S248" t="b">
        <v>0</v>
      </c>
      <c r="U248" t="b">
        <v>0</v>
      </c>
      <c r="Y248" s="1">
        <v>44593</v>
      </c>
      <c r="AB248">
        <v>76</v>
      </c>
      <c r="AC248" t="b">
        <v>0</v>
      </c>
      <c r="AD248" t="b">
        <v>1</v>
      </c>
      <c r="AF248" t="s">
        <v>2571</v>
      </c>
      <c r="AI248" t="b">
        <v>0</v>
      </c>
      <c r="AJ248" t="b">
        <v>0</v>
      </c>
      <c r="AK248" t="b">
        <v>0</v>
      </c>
      <c r="AL248" t="b">
        <v>0</v>
      </c>
      <c r="AM248" t="b">
        <v>0</v>
      </c>
      <c r="AN248" t="b">
        <v>0</v>
      </c>
      <c r="AO248" t="b">
        <v>0</v>
      </c>
      <c r="AP248" t="b">
        <v>1</v>
      </c>
      <c r="AQ248" t="b">
        <v>1</v>
      </c>
      <c r="AR248" t="b">
        <v>1</v>
      </c>
      <c r="AS248" t="b">
        <v>0</v>
      </c>
      <c r="AT248" t="b">
        <v>0</v>
      </c>
      <c r="AU248" t="b">
        <v>0</v>
      </c>
      <c r="AV248" t="b">
        <v>0</v>
      </c>
      <c r="AW248" t="b">
        <v>1</v>
      </c>
      <c r="AX248" t="b">
        <v>0</v>
      </c>
      <c r="AY248" t="b">
        <v>0</v>
      </c>
      <c r="AZ248" t="b">
        <v>0</v>
      </c>
      <c r="BA248" t="b">
        <v>0</v>
      </c>
      <c r="BB248" t="b">
        <v>0</v>
      </c>
      <c r="BC248" t="b">
        <v>0</v>
      </c>
      <c r="BD248" t="b">
        <v>1</v>
      </c>
      <c r="BE248" t="b">
        <v>0</v>
      </c>
      <c r="BF248" t="b">
        <v>0</v>
      </c>
      <c r="BG248" t="b">
        <v>1</v>
      </c>
      <c r="BH248" t="b">
        <v>0</v>
      </c>
      <c r="BI248" t="b">
        <v>0</v>
      </c>
      <c r="BJ248" t="b">
        <v>0</v>
      </c>
      <c r="BK248" t="b">
        <v>0</v>
      </c>
      <c r="BL248" t="b">
        <v>0</v>
      </c>
      <c r="BM248" t="s">
        <v>3308</v>
      </c>
      <c r="BO248" t="b">
        <v>1</v>
      </c>
    </row>
    <row r="249" spans="1:67">
      <c r="A249" s="6">
        <v>526</v>
      </c>
      <c r="B249" t="s">
        <v>852</v>
      </c>
      <c r="C249" t="s">
        <v>64</v>
      </c>
      <c r="D249" t="s">
        <v>1104</v>
      </c>
      <c r="E249" t="s">
        <v>1231</v>
      </c>
      <c r="F249" t="s">
        <v>853</v>
      </c>
      <c r="G249" t="s">
        <v>25</v>
      </c>
      <c r="H249" t="s">
        <v>17</v>
      </c>
      <c r="I249" t="s">
        <v>1755</v>
      </c>
      <c r="J249" t="s">
        <v>854</v>
      </c>
      <c r="K249" t="s">
        <v>1232</v>
      </c>
      <c r="L249" t="s">
        <v>855</v>
      </c>
      <c r="M249" t="s">
        <v>1233</v>
      </c>
      <c r="N249" s="1">
        <v>13978</v>
      </c>
      <c r="O249" t="s">
        <v>1221</v>
      </c>
      <c r="Q249" t="b">
        <v>0</v>
      </c>
      <c r="R249" s="1">
        <v>41306</v>
      </c>
      <c r="S249" t="b">
        <v>0</v>
      </c>
      <c r="U249" t="b">
        <v>0</v>
      </c>
      <c r="Y249" s="1">
        <v>44160</v>
      </c>
      <c r="AB249">
        <v>86</v>
      </c>
      <c r="AC249" t="b">
        <v>0</v>
      </c>
      <c r="AD249" t="b">
        <v>1</v>
      </c>
      <c r="AF249" t="s">
        <v>2539</v>
      </c>
      <c r="AI249" t="b">
        <v>0</v>
      </c>
      <c r="AJ249" t="b">
        <v>0</v>
      </c>
      <c r="AK249" t="b">
        <v>0</v>
      </c>
      <c r="AL249" t="b">
        <v>0</v>
      </c>
      <c r="AM249" t="b">
        <v>0</v>
      </c>
      <c r="AN249" t="b">
        <v>0</v>
      </c>
      <c r="AO249" t="b">
        <v>0</v>
      </c>
      <c r="AP249" t="b">
        <v>0</v>
      </c>
      <c r="AQ249" t="b">
        <v>0</v>
      </c>
      <c r="AR249" t="b">
        <v>0</v>
      </c>
      <c r="AS249" t="b">
        <v>1</v>
      </c>
      <c r="AT249" t="b">
        <v>0</v>
      </c>
      <c r="AU249" t="b">
        <v>0</v>
      </c>
      <c r="AV249" t="b">
        <v>0</v>
      </c>
      <c r="AW249" t="b">
        <v>0</v>
      </c>
      <c r="AX249" t="b">
        <v>0</v>
      </c>
      <c r="AY249" t="b">
        <v>0</v>
      </c>
      <c r="AZ249" t="b">
        <v>0</v>
      </c>
      <c r="BA249" t="b">
        <v>0</v>
      </c>
      <c r="BB249" t="b">
        <v>0</v>
      </c>
      <c r="BC249" t="b">
        <v>0</v>
      </c>
      <c r="BD249" t="b">
        <v>0</v>
      </c>
      <c r="BE249" t="b">
        <v>0</v>
      </c>
      <c r="BF249" t="b">
        <v>0</v>
      </c>
      <c r="BG249" t="b">
        <v>0</v>
      </c>
      <c r="BH249" t="b">
        <v>0</v>
      </c>
      <c r="BI249" t="b">
        <v>0</v>
      </c>
      <c r="BJ249" t="b">
        <v>0</v>
      </c>
      <c r="BK249" t="b">
        <v>0</v>
      </c>
      <c r="BL249" t="b">
        <v>0</v>
      </c>
      <c r="BM249" t="s">
        <v>3309</v>
      </c>
      <c r="BO249" t="b">
        <v>1</v>
      </c>
    </row>
    <row r="250" spans="1:67">
      <c r="A250" s="6">
        <v>943</v>
      </c>
      <c r="B250" t="s">
        <v>856</v>
      </c>
      <c r="C250" t="s">
        <v>2042</v>
      </c>
      <c r="D250" t="s">
        <v>1568</v>
      </c>
      <c r="E250" t="s">
        <v>36</v>
      </c>
      <c r="F250" t="s">
        <v>857</v>
      </c>
      <c r="G250" t="s">
        <v>32</v>
      </c>
      <c r="H250" t="s">
        <v>17</v>
      </c>
      <c r="I250" t="s">
        <v>1756</v>
      </c>
      <c r="J250" t="s">
        <v>858</v>
      </c>
      <c r="K250" t="s">
        <v>859</v>
      </c>
      <c r="L250" t="s">
        <v>860</v>
      </c>
      <c r="M250" t="s">
        <v>1947</v>
      </c>
      <c r="N250" s="1">
        <v>19036</v>
      </c>
      <c r="Q250" t="b">
        <v>0</v>
      </c>
      <c r="R250" s="1">
        <v>43508</v>
      </c>
      <c r="S250" t="b">
        <v>0</v>
      </c>
      <c r="U250" t="b">
        <v>0</v>
      </c>
      <c r="Y250" s="1">
        <v>44597</v>
      </c>
      <c r="AB250">
        <v>72</v>
      </c>
      <c r="AC250" t="b">
        <v>0</v>
      </c>
      <c r="AD250" t="b">
        <v>1</v>
      </c>
      <c r="AF250" t="s">
        <v>2611</v>
      </c>
      <c r="AI250" t="b">
        <v>0</v>
      </c>
      <c r="AJ250" t="b">
        <v>0</v>
      </c>
      <c r="AK250" t="b">
        <v>0</v>
      </c>
      <c r="AL250" t="b">
        <v>0</v>
      </c>
      <c r="AM250" t="b">
        <v>0</v>
      </c>
      <c r="AN250" t="b">
        <v>0</v>
      </c>
      <c r="AO250" t="b">
        <v>0</v>
      </c>
      <c r="AP250" t="b">
        <v>1</v>
      </c>
      <c r="AQ250" t="b">
        <v>0</v>
      </c>
      <c r="AR250" t="b">
        <v>0</v>
      </c>
      <c r="AS250" t="b">
        <v>0</v>
      </c>
      <c r="AT250" t="b">
        <v>0</v>
      </c>
      <c r="AU250" t="b">
        <v>1</v>
      </c>
      <c r="AV250" t="b">
        <v>1</v>
      </c>
      <c r="AW250" t="b">
        <v>0</v>
      </c>
      <c r="AX250" t="b">
        <v>0</v>
      </c>
      <c r="AY250" t="b">
        <v>0</v>
      </c>
      <c r="AZ250" t="b">
        <v>0</v>
      </c>
      <c r="BA250" t="b">
        <v>0</v>
      </c>
      <c r="BB250" t="b">
        <v>0</v>
      </c>
      <c r="BC250" t="b">
        <v>0</v>
      </c>
      <c r="BD250" t="b">
        <v>0</v>
      </c>
      <c r="BE250" t="b">
        <v>0</v>
      </c>
      <c r="BF250" t="b">
        <v>0</v>
      </c>
      <c r="BG250" t="b">
        <v>0</v>
      </c>
      <c r="BH250" t="b">
        <v>0</v>
      </c>
      <c r="BI250" t="b">
        <v>0</v>
      </c>
      <c r="BJ250" t="b">
        <v>0</v>
      </c>
      <c r="BK250" t="b">
        <v>0</v>
      </c>
      <c r="BL250" t="b">
        <v>0</v>
      </c>
      <c r="BM250" t="s">
        <v>3310</v>
      </c>
      <c r="BO250" t="b">
        <v>1</v>
      </c>
    </row>
    <row r="251" spans="1:67">
      <c r="A251" s="6">
        <v>1088</v>
      </c>
      <c r="B251" t="s">
        <v>2113</v>
      </c>
      <c r="C251" t="s">
        <v>2114</v>
      </c>
      <c r="D251" t="s">
        <v>1084</v>
      </c>
      <c r="E251" t="s">
        <v>1220</v>
      </c>
      <c r="F251" t="s">
        <v>2169</v>
      </c>
      <c r="G251" t="s">
        <v>16</v>
      </c>
      <c r="H251" t="s">
        <v>17</v>
      </c>
      <c r="I251" t="s">
        <v>1752</v>
      </c>
      <c r="J251" t="s">
        <v>2170</v>
      </c>
      <c r="K251" t="s">
        <v>2170</v>
      </c>
      <c r="L251" t="s">
        <v>2171</v>
      </c>
      <c r="M251" t="s">
        <v>2172</v>
      </c>
      <c r="N251" s="1">
        <v>18057</v>
      </c>
      <c r="O251" t="s">
        <v>2173</v>
      </c>
      <c r="Q251" t="b">
        <v>0</v>
      </c>
      <c r="R251" s="1">
        <v>44912</v>
      </c>
      <c r="S251" t="b">
        <v>0</v>
      </c>
      <c r="U251" t="b">
        <v>0</v>
      </c>
      <c r="Y251" s="1">
        <v>44916.6643287037</v>
      </c>
      <c r="AB251">
        <v>75</v>
      </c>
      <c r="AC251" t="b">
        <v>0</v>
      </c>
      <c r="AD251" t="b">
        <v>1</v>
      </c>
      <c r="AF251" t="s">
        <v>2584</v>
      </c>
      <c r="AI251" t="b">
        <v>0</v>
      </c>
      <c r="AJ251" t="b">
        <v>0</v>
      </c>
      <c r="AK251" t="b">
        <v>0</v>
      </c>
      <c r="AL251" t="b">
        <v>0</v>
      </c>
      <c r="AM251" t="b">
        <v>0</v>
      </c>
      <c r="AN251" t="b">
        <v>0</v>
      </c>
      <c r="AO251" t="b">
        <v>0</v>
      </c>
      <c r="AP251" t="b">
        <v>1</v>
      </c>
      <c r="AQ251" t="b">
        <v>0</v>
      </c>
      <c r="AR251" t="b">
        <v>0</v>
      </c>
      <c r="AS251" t="b">
        <v>0</v>
      </c>
      <c r="AT251" t="b">
        <v>0</v>
      </c>
      <c r="AU251" t="b">
        <v>1</v>
      </c>
      <c r="AV251" t="b">
        <v>1</v>
      </c>
      <c r="AW251" t="b">
        <v>0</v>
      </c>
      <c r="AX251" t="b">
        <v>0</v>
      </c>
      <c r="AY251" t="b">
        <v>0</v>
      </c>
      <c r="AZ251" t="b">
        <v>0</v>
      </c>
      <c r="BA251" t="b">
        <v>0</v>
      </c>
      <c r="BB251" t="b">
        <v>0</v>
      </c>
      <c r="BC251" t="b">
        <v>0</v>
      </c>
      <c r="BD251" t="b">
        <v>0</v>
      </c>
      <c r="BE251" t="b">
        <v>0</v>
      </c>
      <c r="BF251" t="b">
        <v>0</v>
      </c>
      <c r="BG251" t="b">
        <v>0</v>
      </c>
      <c r="BH251" t="b">
        <v>0</v>
      </c>
      <c r="BI251" t="b">
        <v>0</v>
      </c>
      <c r="BJ251" t="b">
        <v>0</v>
      </c>
      <c r="BK251" t="b">
        <v>0</v>
      </c>
      <c r="BL251" t="b">
        <v>0</v>
      </c>
      <c r="BM251" t="s">
        <v>3311</v>
      </c>
      <c r="BO251" t="b">
        <v>1</v>
      </c>
    </row>
    <row r="252" spans="1:67">
      <c r="A252" s="6">
        <v>552</v>
      </c>
      <c r="B252" t="s">
        <v>862</v>
      </c>
      <c r="C252" t="s">
        <v>202</v>
      </c>
      <c r="D252" t="s">
        <v>1099</v>
      </c>
      <c r="E252" t="s">
        <v>168</v>
      </c>
      <c r="F252" t="s">
        <v>863</v>
      </c>
      <c r="G252" t="s">
        <v>25</v>
      </c>
      <c r="H252" t="s">
        <v>17</v>
      </c>
      <c r="I252" t="s">
        <v>1755</v>
      </c>
      <c r="J252" t="s">
        <v>1413</v>
      </c>
      <c r="L252" t="s">
        <v>864</v>
      </c>
      <c r="N252" s="1">
        <v>16148</v>
      </c>
      <c r="O252" t="s">
        <v>1414</v>
      </c>
      <c r="P252" t="s">
        <v>1948</v>
      </c>
      <c r="Q252" t="b">
        <v>0</v>
      </c>
      <c r="R252" s="1">
        <v>41534</v>
      </c>
      <c r="S252" t="b">
        <v>0</v>
      </c>
      <c r="U252" t="b">
        <v>0</v>
      </c>
      <c r="AB252">
        <v>80</v>
      </c>
      <c r="AC252" t="b">
        <v>0</v>
      </c>
      <c r="AD252" t="b">
        <v>1</v>
      </c>
      <c r="AF252" t="s">
        <v>2521</v>
      </c>
      <c r="AI252" t="b">
        <v>0</v>
      </c>
      <c r="AJ252" t="b">
        <v>0</v>
      </c>
      <c r="AK252" t="b">
        <v>0</v>
      </c>
      <c r="AL252" t="b">
        <v>0</v>
      </c>
      <c r="AM252" t="b">
        <v>0</v>
      </c>
      <c r="AN252" t="b">
        <v>0</v>
      </c>
      <c r="AO252" t="b">
        <v>0</v>
      </c>
      <c r="AP252" t="b">
        <v>1</v>
      </c>
      <c r="AQ252" t="b">
        <v>0</v>
      </c>
      <c r="AR252" t="b">
        <v>0</v>
      </c>
      <c r="AS252" t="b">
        <v>0</v>
      </c>
      <c r="AT252" t="b">
        <v>0</v>
      </c>
      <c r="AU252" t="b">
        <v>1</v>
      </c>
      <c r="AV252" t="b">
        <v>1</v>
      </c>
      <c r="AW252" t="b">
        <v>0</v>
      </c>
      <c r="AX252" t="b">
        <v>0</v>
      </c>
      <c r="AY252" t="b">
        <v>0</v>
      </c>
      <c r="AZ252" t="b">
        <v>0</v>
      </c>
      <c r="BA252" t="b">
        <v>0</v>
      </c>
      <c r="BB252" t="b">
        <v>0</v>
      </c>
      <c r="BC252" t="b">
        <v>0</v>
      </c>
      <c r="BD252" t="b">
        <v>0</v>
      </c>
      <c r="BE252" t="b">
        <v>0</v>
      </c>
      <c r="BF252" t="b">
        <v>0</v>
      </c>
      <c r="BG252" t="b">
        <v>0</v>
      </c>
      <c r="BH252" t="b">
        <v>0</v>
      </c>
      <c r="BI252" t="b">
        <v>0</v>
      </c>
      <c r="BJ252" t="b">
        <v>0</v>
      </c>
      <c r="BK252" t="b">
        <v>0</v>
      </c>
      <c r="BL252" t="b">
        <v>0</v>
      </c>
      <c r="BM252" t="s">
        <v>3312</v>
      </c>
      <c r="BO252" t="b">
        <v>1</v>
      </c>
    </row>
    <row r="253" spans="1:67">
      <c r="A253" s="6">
        <v>612</v>
      </c>
      <c r="B253" t="s">
        <v>865</v>
      </c>
      <c r="C253" t="s">
        <v>13</v>
      </c>
      <c r="D253" t="s">
        <v>1269</v>
      </c>
      <c r="E253" t="s">
        <v>2614</v>
      </c>
      <c r="F253" t="s">
        <v>867</v>
      </c>
      <c r="G253" t="s">
        <v>87</v>
      </c>
      <c r="H253" t="s">
        <v>17</v>
      </c>
      <c r="I253" t="s">
        <v>1778</v>
      </c>
      <c r="J253" t="s">
        <v>868</v>
      </c>
      <c r="L253" t="s">
        <v>869</v>
      </c>
      <c r="N253" s="1">
        <v>15751</v>
      </c>
      <c r="O253" t="s">
        <v>1384</v>
      </c>
      <c r="P253" t="s">
        <v>2303</v>
      </c>
      <c r="Q253" t="b">
        <v>0</v>
      </c>
      <c r="R253" s="1">
        <v>41842</v>
      </c>
      <c r="S253" t="b">
        <v>0</v>
      </c>
      <c r="U253" t="b">
        <v>0</v>
      </c>
      <c r="AB253">
        <v>81</v>
      </c>
      <c r="AC253" t="b">
        <v>0</v>
      </c>
      <c r="AD253" t="b">
        <v>1</v>
      </c>
      <c r="AI253" t="b">
        <v>0</v>
      </c>
      <c r="AJ253" t="b">
        <v>0</v>
      </c>
      <c r="AK253" t="b">
        <v>0</v>
      </c>
      <c r="AL253" t="b">
        <v>0</v>
      </c>
      <c r="AM253" t="b">
        <v>0</v>
      </c>
      <c r="AN253" t="b">
        <v>0</v>
      </c>
      <c r="AO253" t="b">
        <v>0</v>
      </c>
      <c r="AP253" t="b">
        <v>0</v>
      </c>
      <c r="AQ253" t="b">
        <v>0</v>
      </c>
      <c r="AR253" t="b">
        <v>0</v>
      </c>
      <c r="AS253" t="b">
        <v>0</v>
      </c>
      <c r="AT253" t="b">
        <v>0</v>
      </c>
      <c r="AU253" t="b">
        <v>0</v>
      </c>
      <c r="AV253" t="b">
        <v>0</v>
      </c>
      <c r="AW253" t="b">
        <v>0</v>
      </c>
      <c r="AX253" t="b">
        <v>0</v>
      </c>
      <c r="AY253" t="b">
        <v>0</v>
      </c>
      <c r="AZ253" t="b">
        <v>0</v>
      </c>
      <c r="BA253" t="b">
        <v>0</v>
      </c>
      <c r="BB253" t="b">
        <v>0</v>
      </c>
      <c r="BC253" t="b">
        <v>0</v>
      </c>
      <c r="BD253" t="b">
        <v>0</v>
      </c>
      <c r="BE253" t="b">
        <v>0</v>
      </c>
      <c r="BF253" t="b">
        <v>0</v>
      </c>
      <c r="BG253" t="b">
        <v>0</v>
      </c>
      <c r="BH253" t="b">
        <v>0</v>
      </c>
      <c r="BI253" t="b">
        <v>0</v>
      </c>
      <c r="BJ253" t="b">
        <v>0</v>
      </c>
      <c r="BK253" t="b">
        <v>0</v>
      </c>
      <c r="BL253" t="b">
        <v>0</v>
      </c>
      <c r="BM253" t="s">
        <v>3313</v>
      </c>
      <c r="BO253" t="b">
        <v>1</v>
      </c>
    </row>
    <row r="254" spans="1:67">
      <c r="A254" s="6">
        <v>571</v>
      </c>
      <c r="B254" t="s">
        <v>870</v>
      </c>
      <c r="C254" t="s">
        <v>861</v>
      </c>
      <c r="D254" t="s">
        <v>1214</v>
      </c>
      <c r="E254" t="s">
        <v>36</v>
      </c>
      <c r="F254" t="s">
        <v>871</v>
      </c>
      <c r="G254" t="s">
        <v>67</v>
      </c>
      <c r="H254" t="s">
        <v>17</v>
      </c>
      <c r="I254" t="s">
        <v>1776</v>
      </c>
      <c r="J254" t="s">
        <v>872</v>
      </c>
      <c r="L254" t="s">
        <v>873</v>
      </c>
      <c r="M254" t="s">
        <v>1319</v>
      </c>
      <c r="N254" s="1">
        <v>15037</v>
      </c>
      <c r="O254" t="s">
        <v>1164</v>
      </c>
      <c r="Q254" t="b">
        <v>0</v>
      </c>
      <c r="R254" s="1">
        <v>41628</v>
      </c>
      <c r="S254" t="b">
        <v>0</v>
      </c>
      <c r="U254" t="b">
        <v>0</v>
      </c>
      <c r="AB254">
        <v>83</v>
      </c>
      <c r="AC254" t="b">
        <v>0</v>
      </c>
      <c r="AD254" t="b">
        <v>1</v>
      </c>
      <c r="AI254" t="b">
        <v>0</v>
      </c>
      <c r="AJ254" t="b">
        <v>0</v>
      </c>
      <c r="AK254" t="b">
        <v>0</v>
      </c>
      <c r="AL254" t="b">
        <v>0</v>
      </c>
      <c r="AM254" t="b">
        <v>0</v>
      </c>
      <c r="AN254" t="b">
        <v>0</v>
      </c>
      <c r="AO254" t="b">
        <v>0</v>
      </c>
      <c r="AP254" t="b">
        <v>1</v>
      </c>
      <c r="AQ254" t="b">
        <v>0</v>
      </c>
      <c r="AR254" t="b">
        <v>0</v>
      </c>
      <c r="AS254" t="b">
        <v>0</v>
      </c>
      <c r="AT254" t="b">
        <v>0</v>
      </c>
      <c r="AU254" t="b">
        <v>1</v>
      </c>
      <c r="AV254" t="b">
        <v>0</v>
      </c>
      <c r="AW254" t="b">
        <v>1</v>
      </c>
      <c r="AX254" t="b">
        <v>0</v>
      </c>
      <c r="AY254" t="b">
        <v>0</v>
      </c>
      <c r="AZ254" t="b">
        <v>0</v>
      </c>
      <c r="BA254" t="b">
        <v>0</v>
      </c>
      <c r="BB254" t="b">
        <v>0</v>
      </c>
      <c r="BC254" t="b">
        <v>0</v>
      </c>
      <c r="BD254" t="b">
        <v>0</v>
      </c>
      <c r="BE254" t="b">
        <v>0</v>
      </c>
      <c r="BF254" t="b">
        <v>0</v>
      </c>
      <c r="BG254" t="b">
        <v>0</v>
      </c>
      <c r="BH254" t="b">
        <v>0</v>
      </c>
      <c r="BI254" t="b">
        <v>0</v>
      </c>
      <c r="BJ254" t="b">
        <v>0</v>
      </c>
      <c r="BK254" t="b">
        <v>0</v>
      </c>
      <c r="BL254" t="b">
        <v>0</v>
      </c>
      <c r="BM254" t="s">
        <v>3314</v>
      </c>
      <c r="BO254" t="b">
        <v>1</v>
      </c>
    </row>
    <row r="255" spans="1:67">
      <c r="A255" s="6">
        <v>573</v>
      </c>
      <c r="B255" t="s">
        <v>874</v>
      </c>
      <c r="C255" t="s">
        <v>547</v>
      </c>
      <c r="D255" t="s">
        <v>1067</v>
      </c>
      <c r="E255" t="s">
        <v>51</v>
      </c>
      <c r="F255" t="s">
        <v>1949</v>
      </c>
      <c r="G255" t="s">
        <v>1950</v>
      </c>
      <c r="H255" t="s">
        <v>875</v>
      </c>
      <c r="I255" t="s">
        <v>1951</v>
      </c>
      <c r="J255" t="s">
        <v>1450</v>
      </c>
      <c r="K255" t="s">
        <v>876</v>
      </c>
      <c r="L255" t="s">
        <v>877</v>
      </c>
      <c r="N255" s="1">
        <v>16648</v>
      </c>
      <c r="O255" t="s">
        <v>1451</v>
      </c>
      <c r="P255" t="s">
        <v>1751</v>
      </c>
      <c r="Q255" t="b">
        <v>1</v>
      </c>
      <c r="R255" s="1">
        <v>41567</v>
      </c>
      <c r="S255" t="b">
        <v>0</v>
      </c>
      <c r="U255" t="b">
        <v>0</v>
      </c>
      <c r="Y255" s="1">
        <v>45231</v>
      </c>
      <c r="AB255">
        <v>79</v>
      </c>
      <c r="AC255" t="b">
        <v>0</v>
      </c>
      <c r="AD255" t="b">
        <v>1</v>
      </c>
      <c r="AI255" t="b">
        <v>0</v>
      </c>
      <c r="AJ255" t="b">
        <v>0</v>
      </c>
      <c r="AK255" t="b">
        <v>0</v>
      </c>
      <c r="AL255" t="b">
        <v>0</v>
      </c>
      <c r="AM255" t="b">
        <v>0</v>
      </c>
      <c r="AN255" t="b">
        <v>0</v>
      </c>
      <c r="AO255" t="b">
        <v>0</v>
      </c>
      <c r="AP255" t="b">
        <v>0</v>
      </c>
      <c r="AQ255" t="b">
        <v>0</v>
      </c>
      <c r="AR255" t="b">
        <v>0</v>
      </c>
      <c r="AS255" t="b">
        <v>1</v>
      </c>
      <c r="AT255" t="b">
        <v>0</v>
      </c>
      <c r="AU255" t="b">
        <v>0</v>
      </c>
      <c r="AV255" t="b">
        <v>0</v>
      </c>
      <c r="AW255" t="b">
        <v>0</v>
      </c>
      <c r="AX255" t="b">
        <v>0</v>
      </c>
      <c r="AY255" t="b">
        <v>0</v>
      </c>
      <c r="AZ255" t="b">
        <v>0</v>
      </c>
      <c r="BA255" t="b">
        <v>0</v>
      </c>
      <c r="BB255" t="b">
        <v>0</v>
      </c>
      <c r="BC255" t="b">
        <v>0</v>
      </c>
      <c r="BD255" t="b">
        <v>0</v>
      </c>
      <c r="BE255" t="b">
        <v>0</v>
      </c>
      <c r="BF255" t="b">
        <v>0</v>
      </c>
      <c r="BG255" t="b">
        <v>0</v>
      </c>
      <c r="BH255" t="b">
        <v>0</v>
      </c>
      <c r="BI255" t="b">
        <v>0</v>
      </c>
      <c r="BJ255" t="b">
        <v>0</v>
      </c>
      <c r="BK255" t="b">
        <v>0</v>
      </c>
      <c r="BL255" t="b">
        <v>0</v>
      </c>
      <c r="BM255" t="s">
        <v>3315</v>
      </c>
      <c r="BO255" t="b">
        <v>1</v>
      </c>
    </row>
    <row r="256" spans="1:67">
      <c r="A256" s="6">
        <v>586</v>
      </c>
      <c r="B256" t="s">
        <v>878</v>
      </c>
      <c r="C256" t="s">
        <v>879</v>
      </c>
      <c r="D256" t="s">
        <v>1214</v>
      </c>
      <c r="E256" t="s">
        <v>1338</v>
      </c>
      <c r="F256" t="s">
        <v>880</v>
      </c>
      <c r="G256" t="s">
        <v>42</v>
      </c>
      <c r="H256" t="s">
        <v>17</v>
      </c>
      <c r="I256" t="s">
        <v>1758</v>
      </c>
      <c r="J256" t="s">
        <v>881</v>
      </c>
      <c r="L256" t="s">
        <v>882</v>
      </c>
      <c r="N256" s="1">
        <v>17554</v>
      </c>
      <c r="O256" t="s">
        <v>1306</v>
      </c>
      <c r="Q256" t="b">
        <v>0</v>
      </c>
      <c r="R256" s="1">
        <v>41681</v>
      </c>
      <c r="S256" t="b">
        <v>0</v>
      </c>
      <c r="U256" t="b">
        <v>0</v>
      </c>
      <c r="AB256">
        <v>76</v>
      </c>
      <c r="AC256" t="b">
        <v>0</v>
      </c>
      <c r="AD256" t="b">
        <v>1</v>
      </c>
      <c r="AI256" t="b">
        <v>0</v>
      </c>
      <c r="AJ256" t="b">
        <v>0</v>
      </c>
      <c r="AK256" t="b">
        <v>0</v>
      </c>
      <c r="AL256" t="b">
        <v>0</v>
      </c>
      <c r="AM256" t="b">
        <v>0</v>
      </c>
      <c r="AN256" t="b">
        <v>0</v>
      </c>
      <c r="AO256" t="b">
        <v>0</v>
      </c>
      <c r="AP256" t="b">
        <v>0</v>
      </c>
      <c r="AQ256" t="b">
        <v>0</v>
      </c>
      <c r="AR256" t="b">
        <v>0</v>
      </c>
      <c r="AS256" t="b">
        <v>0</v>
      </c>
      <c r="AT256" t="b">
        <v>0</v>
      </c>
      <c r="AU256" t="b">
        <v>0</v>
      </c>
      <c r="AV256" t="b">
        <v>0</v>
      </c>
      <c r="AW256" t="b">
        <v>0</v>
      </c>
      <c r="AX256" t="b">
        <v>0</v>
      </c>
      <c r="AY256" t="b">
        <v>0</v>
      </c>
      <c r="AZ256" t="b">
        <v>0</v>
      </c>
      <c r="BA256" t="b">
        <v>0</v>
      </c>
      <c r="BB256" t="b">
        <v>0</v>
      </c>
      <c r="BC256" t="b">
        <v>0</v>
      </c>
      <c r="BD256" t="b">
        <v>0</v>
      </c>
      <c r="BE256" t="b">
        <v>0</v>
      </c>
      <c r="BF256" t="b">
        <v>0</v>
      </c>
      <c r="BG256" t="b">
        <v>0</v>
      </c>
      <c r="BH256" t="b">
        <v>0</v>
      </c>
      <c r="BI256" t="b">
        <v>0</v>
      </c>
      <c r="BJ256" t="b">
        <v>0</v>
      </c>
      <c r="BK256" t="b">
        <v>0</v>
      </c>
      <c r="BL256" t="b">
        <v>0</v>
      </c>
      <c r="BM256" t="s">
        <v>3316</v>
      </c>
      <c r="BO256" t="b">
        <v>1</v>
      </c>
    </row>
    <row r="257" spans="1:67">
      <c r="A257" s="6">
        <v>320</v>
      </c>
      <c r="B257" t="s">
        <v>891</v>
      </c>
      <c r="C257" t="s">
        <v>892</v>
      </c>
      <c r="D257" t="s">
        <v>1101</v>
      </c>
      <c r="E257" t="s">
        <v>51</v>
      </c>
      <c r="F257" t="s">
        <v>893</v>
      </c>
      <c r="G257" t="s">
        <v>16</v>
      </c>
      <c r="H257" t="s">
        <v>17</v>
      </c>
      <c r="I257" t="s">
        <v>1752</v>
      </c>
      <c r="N257" s="1">
        <v>10828</v>
      </c>
      <c r="P257" t="s">
        <v>3317</v>
      </c>
      <c r="Q257" t="b">
        <v>0</v>
      </c>
      <c r="R257" s="1">
        <v>35339</v>
      </c>
      <c r="S257" t="b">
        <v>0</v>
      </c>
      <c r="U257" t="b">
        <v>0</v>
      </c>
      <c r="Y257" s="1">
        <v>45430</v>
      </c>
      <c r="AB257">
        <v>95</v>
      </c>
      <c r="AC257" t="b">
        <v>0</v>
      </c>
      <c r="AD257" t="b">
        <v>0</v>
      </c>
      <c r="AI257" t="b">
        <v>0</v>
      </c>
      <c r="AJ257" t="b">
        <v>0</v>
      </c>
      <c r="AK257" t="b">
        <v>0</v>
      </c>
      <c r="AL257" t="b">
        <v>0</v>
      </c>
      <c r="AM257" t="b">
        <v>0</v>
      </c>
      <c r="AN257" t="b">
        <v>0</v>
      </c>
      <c r="AO257" t="b">
        <v>0</v>
      </c>
      <c r="AP257" t="b">
        <v>0</v>
      </c>
      <c r="AQ257" t="b">
        <v>0</v>
      </c>
      <c r="AR257" t="b">
        <v>0</v>
      </c>
      <c r="AS257" t="b">
        <v>0</v>
      </c>
      <c r="AT257" t="b">
        <v>0</v>
      </c>
      <c r="AU257" t="b">
        <v>0</v>
      </c>
      <c r="AV257" t="b">
        <v>0</v>
      </c>
      <c r="AW257" t="b">
        <v>0</v>
      </c>
      <c r="AX257" t="b">
        <v>0</v>
      </c>
      <c r="AY257" t="b">
        <v>0</v>
      </c>
      <c r="AZ257" t="b">
        <v>0</v>
      </c>
      <c r="BA257" t="b">
        <v>0</v>
      </c>
      <c r="BB257" t="b">
        <v>0</v>
      </c>
      <c r="BC257" t="b">
        <v>0</v>
      </c>
      <c r="BD257" t="b">
        <v>0</v>
      </c>
      <c r="BE257" t="b">
        <v>0</v>
      </c>
      <c r="BF257" t="b">
        <v>0</v>
      </c>
      <c r="BG257" t="b">
        <v>0</v>
      </c>
      <c r="BH257" t="b">
        <v>0</v>
      </c>
      <c r="BI257" t="b">
        <v>0</v>
      </c>
      <c r="BJ257" t="b">
        <v>0</v>
      </c>
      <c r="BK257" t="b">
        <v>0</v>
      </c>
      <c r="BL257" t="b">
        <v>0</v>
      </c>
      <c r="BM257" t="s">
        <v>3318</v>
      </c>
      <c r="BO257" t="b">
        <v>1</v>
      </c>
    </row>
    <row r="258" spans="1:67">
      <c r="A258" s="6">
        <v>1059</v>
      </c>
      <c r="B258" t="s">
        <v>1654</v>
      </c>
      <c r="C258" t="s">
        <v>2095</v>
      </c>
      <c r="D258" t="s">
        <v>1954</v>
      </c>
      <c r="E258" t="s">
        <v>51</v>
      </c>
      <c r="F258" t="s">
        <v>1730</v>
      </c>
      <c r="G258" t="s">
        <v>1955</v>
      </c>
      <c r="H258" t="s">
        <v>133</v>
      </c>
      <c r="I258" t="s">
        <v>1956</v>
      </c>
      <c r="J258" t="s">
        <v>1957</v>
      </c>
      <c r="L258" t="s">
        <v>1958</v>
      </c>
      <c r="M258" t="s">
        <v>1958</v>
      </c>
      <c r="N258" s="1">
        <v>16284</v>
      </c>
      <c r="O258" t="s">
        <v>1478</v>
      </c>
      <c r="Q258" t="b">
        <v>0</v>
      </c>
      <c r="R258" s="1">
        <v>44197</v>
      </c>
      <c r="S258" t="b">
        <v>0</v>
      </c>
      <c r="U258" t="b">
        <v>0</v>
      </c>
      <c r="Y258" s="1">
        <v>44614</v>
      </c>
      <c r="AB258">
        <v>80</v>
      </c>
      <c r="AC258" t="b">
        <v>0</v>
      </c>
      <c r="AD258" t="b">
        <v>1</v>
      </c>
      <c r="AF258" t="s">
        <v>2529</v>
      </c>
      <c r="AI258" t="b">
        <v>1</v>
      </c>
      <c r="AJ258" t="b">
        <v>0</v>
      </c>
      <c r="AK258" t="b">
        <v>0</v>
      </c>
      <c r="AL258" t="b">
        <v>0</v>
      </c>
      <c r="AM258" t="b">
        <v>0</v>
      </c>
      <c r="AN258" t="b">
        <v>0</v>
      </c>
      <c r="AO258" t="b">
        <v>0</v>
      </c>
      <c r="AP258" t="b">
        <v>0</v>
      </c>
      <c r="AQ258" t="b">
        <v>0</v>
      </c>
      <c r="AR258" t="b">
        <v>0</v>
      </c>
      <c r="AS258" t="b">
        <v>0</v>
      </c>
      <c r="AT258" t="b">
        <v>0</v>
      </c>
      <c r="AU258" t="b">
        <v>0</v>
      </c>
      <c r="AV258" t="b">
        <v>0</v>
      </c>
      <c r="AW258" t="b">
        <v>0</v>
      </c>
      <c r="AX258" t="b">
        <v>0</v>
      </c>
      <c r="AY258" t="b">
        <v>0</v>
      </c>
      <c r="AZ258" t="b">
        <v>0</v>
      </c>
      <c r="BA258" t="b">
        <v>0</v>
      </c>
      <c r="BB258" t="b">
        <v>0</v>
      </c>
      <c r="BC258" t="b">
        <v>0</v>
      </c>
      <c r="BD258" t="b">
        <v>0</v>
      </c>
      <c r="BE258" t="b">
        <v>0</v>
      </c>
      <c r="BF258" t="b">
        <v>0</v>
      </c>
      <c r="BG258" t="b">
        <v>0</v>
      </c>
      <c r="BH258" t="b">
        <v>0</v>
      </c>
      <c r="BI258" t="b">
        <v>0</v>
      </c>
      <c r="BJ258" t="b">
        <v>0</v>
      </c>
      <c r="BK258" t="b">
        <v>0</v>
      </c>
      <c r="BL258" t="b">
        <v>0</v>
      </c>
      <c r="BM258" t="s">
        <v>3026</v>
      </c>
      <c r="BO258" t="b">
        <v>1</v>
      </c>
    </row>
    <row r="259" spans="1:67">
      <c r="A259" s="6">
        <v>1064</v>
      </c>
      <c r="B259" t="s">
        <v>1745</v>
      </c>
      <c r="C259" t="s">
        <v>104</v>
      </c>
      <c r="D259" t="s">
        <v>1084</v>
      </c>
      <c r="E259" t="s">
        <v>124</v>
      </c>
      <c r="F259" t="s">
        <v>1959</v>
      </c>
      <c r="G259" t="s">
        <v>42</v>
      </c>
      <c r="H259" t="s">
        <v>17</v>
      </c>
      <c r="I259" t="s">
        <v>1758</v>
      </c>
      <c r="J259" t="s">
        <v>1960</v>
      </c>
      <c r="K259" t="s">
        <v>1960</v>
      </c>
      <c r="L259" t="s">
        <v>1961</v>
      </c>
      <c r="M259" t="s">
        <v>1962</v>
      </c>
      <c r="N259" s="1">
        <v>20226</v>
      </c>
      <c r="O259" t="s">
        <v>1963</v>
      </c>
      <c r="Q259" t="b">
        <v>0</v>
      </c>
      <c r="R259" s="1">
        <v>44665</v>
      </c>
      <c r="S259" t="b">
        <v>0</v>
      </c>
      <c r="U259" t="b">
        <v>0</v>
      </c>
      <c r="AB259">
        <v>69</v>
      </c>
      <c r="AC259" t="b">
        <v>0</v>
      </c>
      <c r="AD259" t="b">
        <v>1</v>
      </c>
      <c r="AI259" t="b">
        <v>0</v>
      </c>
      <c r="AJ259" t="b">
        <v>0</v>
      </c>
      <c r="AK259" t="b">
        <v>0</v>
      </c>
      <c r="AL259" t="b">
        <v>0</v>
      </c>
      <c r="AM259" t="b">
        <v>0</v>
      </c>
      <c r="AN259" t="b">
        <v>0</v>
      </c>
      <c r="AO259" t="b">
        <v>0</v>
      </c>
      <c r="AP259" t="b">
        <v>0</v>
      </c>
      <c r="AQ259" t="b">
        <v>0</v>
      </c>
      <c r="AR259" t="b">
        <v>0</v>
      </c>
      <c r="AS259" t="b">
        <v>0</v>
      </c>
      <c r="AT259" t="b">
        <v>0</v>
      </c>
      <c r="AU259" t="b">
        <v>0</v>
      </c>
      <c r="AV259" t="b">
        <v>0</v>
      </c>
      <c r="AW259" t="b">
        <v>0</v>
      </c>
      <c r="AX259" t="b">
        <v>0</v>
      </c>
      <c r="AY259" t="b">
        <v>0</v>
      </c>
      <c r="AZ259" t="b">
        <v>0</v>
      </c>
      <c r="BA259" t="b">
        <v>0</v>
      </c>
      <c r="BB259" t="b">
        <v>0</v>
      </c>
      <c r="BC259" t="b">
        <v>0</v>
      </c>
      <c r="BD259" t="b">
        <v>0</v>
      </c>
      <c r="BE259" t="b">
        <v>0</v>
      </c>
      <c r="BF259" t="b">
        <v>0</v>
      </c>
      <c r="BG259" t="b">
        <v>0</v>
      </c>
      <c r="BH259" t="b">
        <v>0</v>
      </c>
      <c r="BI259" t="b">
        <v>0</v>
      </c>
      <c r="BJ259" t="b">
        <v>0</v>
      </c>
      <c r="BK259" t="b">
        <v>0</v>
      </c>
      <c r="BL259" t="b">
        <v>0</v>
      </c>
      <c r="BM259" t="s">
        <v>3319</v>
      </c>
      <c r="BO259" t="b">
        <v>1</v>
      </c>
    </row>
    <row r="260" spans="1:67">
      <c r="A260" s="6">
        <v>475</v>
      </c>
      <c r="B260" t="s">
        <v>895</v>
      </c>
      <c r="C260" t="s">
        <v>1630</v>
      </c>
      <c r="D260" t="s">
        <v>1125</v>
      </c>
      <c r="E260" t="s">
        <v>40</v>
      </c>
      <c r="F260" t="s">
        <v>896</v>
      </c>
      <c r="G260" t="s">
        <v>25</v>
      </c>
      <c r="H260" t="s">
        <v>17</v>
      </c>
      <c r="I260" t="s">
        <v>1755</v>
      </c>
      <c r="J260" t="s">
        <v>897</v>
      </c>
      <c r="L260" t="s">
        <v>898</v>
      </c>
      <c r="M260" t="s">
        <v>1251</v>
      </c>
      <c r="N260" s="1">
        <v>14190</v>
      </c>
      <c r="O260" t="s">
        <v>1252</v>
      </c>
      <c r="Q260" t="b">
        <v>0</v>
      </c>
      <c r="R260" s="1">
        <v>40787</v>
      </c>
      <c r="S260" t="b">
        <v>0</v>
      </c>
      <c r="U260" t="b">
        <v>0</v>
      </c>
      <c r="AB260">
        <v>86</v>
      </c>
      <c r="AC260" t="b">
        <v>0</v>
      </c>
      <c r="AD260" t="b">
        <v>1</v>
      </c>
      <c r="AF260" t="s">
        <v>2517</v>
      </c>
      <c r="AI260" t="b">
        <v>0</v>
      </c>
      <c r="AJ260" t="b">
        <v>0</v>
      </c>
      <c r="AK260" t="b">
        <v>0</v>
      </c>
      <c r="AL260" t="b">
        <v>1</v>
      </c>
      <c r="AM260" t="b">
        <v>0</v>
      </c>
      <c r="AN260" t="b">
        <v>0</v>
      </c>
      <c r="AO260" t="b">
        <v>0</v>
      </c>
      <c r="AP260" t="b">
        <v>0</v>
      </c>
      <c r="AQ260" t="b">
        <v>0</v>
      </c>
      <c r="AR260" t="b">
        <v>0</v>
      </c>
      <c r="AS260" t="b">
        <v>0</v>
      </c>
      <c r="AT260" t="b">
        <v>0</v>
      </c>
      <c r="AU260" t="b">
        <v>0</v>
      </c>
      <c r="AV260" t="b">
        <v>0</v>
      </c>
      <c r="AW260" t="b">
        <v>0</v>
      </c>
      <c r="AX260" t="b">
        <v>0</v>
      </c>
      <c r="AY260" t="b">
        <v>0</v>
      </c>
      <c r="AZ260" t="b">
        <v>0</v>
      </c>
      <c r="BA260" t="b">
        <v>0</v>
      </c>
      <c r="BB260" t="b">
        <v>0</v>
      </c>
      <c r="BC260" t="b">
        <v>0</v>
      </c>
      <c r="BD260" t="b">
        <v>0</v>
      </c>
      <c r="BE260" t="b">
        <v>0</v>
      </c>
      <c r="BF260" t="b">
        <v>0</v>
      </c>
      <c r="BG260" t="b">
        <v>0</v>
      </c>
      <c r="BH260" t="b">
        <v>0</v>
      </c>
      <c r="BI260" t="b">
        <v>0</v>
      </c>
      <c r="BJ260" t="b">
        <v>0</v>
      </c>
      <c r="BK260" t="b">
        <v>0</v>
      </c>
      <c r="BL260" t="b">
        <v>0</v>
      </c>
      <c r="BM260" t="s">
        <v>3320</v>
      </c>
      <c r="BO260" t="b">
        <v>1</v>
      </c>
    </row>
    <row r="261" spans="1:67" ht="15.5">
      <c r="A261" s="6">
        <v>531</v>
      </c>
      <c r="B261" s="641" t="s">
        <v>899</v>
      </c>
      <c r="C261" s="641" t="s">
        <v>900</v>
      </c>
      <c r="D261" s="641" t="s">
        <v>1323</v>
      </c>
      <c r="E261" s="641" t="s">
        <v>1501</v>
      </c>
      <c r="F261" s="641" t="s">
        <v>901</v>
      </c>
      <c r="G261" s="641" t="s">
        <v>306</v>
      </c>
      <c r="H261" s="641" t="s">
        <v>17</v>
      </c>
      <c r="I261" s="641" t="s">
        <v>1827</v>
      </c>
      <c r="J261" s="641" t="s">
        <v>902</v>
      </c>
      <c r="K261" s="641" t="s">
        <v>1502</v>
      </c>
      <c r="L261" s="641" t="s">
        <v>903</v>
      </c>
      <c r="N261" s="1">
        <v>17416</v>
      </c>
      <c r="O261" t="s">
        <v>1503</v>
      </c>
      <c r="Q261" t="b">
        <v>0</v>
      </c>
      <c r="R261" s="1">
        <v>41345</v>
      </c>
      <c r="S261" t="b">
        <v>0</v>
      </c>
      <c r="U261" t="b">
        <v>0</v>
      </c>
      <c r="Y261" s="1">
        <v>44160</v>
      </c>
      <c r="AB261">
        <v>77</v>
      </c>
      <c r="AC261" t="b">
        <v>0</v>
      </c>
      <c r="AD261" t="b">
        <v>1</v>
      </c>
      <c r="AI261" t="b">
        <v>0</v>
      </c>
      <c r="AJ261" t="b">
        <v>0</v>
      </c>
      <c r="AK261" t="b">
        <v>0</v>
      </c>
      <c r="AL261" t="b">
        <v>0</v>
      </c>
      <c r="AM261" t="b">
        <v>0</v>
      </c>
      <c r="AN261" t="b">
        <v>1</v>
      </c>
      <c r="AO261" t="b">
        <v>0</v>
      </c>
      <c r="AP261" t="b">
        <v>0</v>
      </c>
      <c r="AQ261" t="b">
        <v>1</v>
      </c>
      <c r="AR261" t="b">
        <v>0</v>
      </c>
      <c r="AS261" t="b">
        <v>1</v>
      </c>
      <c r="AT261" t="b">
        <v>0</v>
      </c>
      <c r="AU261" t="b">
        <v>1</v>
      </c>
      <c r="AV261" t="b">
        <v>0</v>
      </c>
      <c r="AW261" t="b">
        <v>1</v>
      </c>
      <c r="AX261" t="b">
        <v>0</v>
      </c>
      <c r="AY261" t="b">
        <v>0</v>
      </c>
      <c r="AZ261" t="b">
        <v>0</v>
      </c>
      <c r="BA261" t="b">
        <v>0</v>
      </c>
      <c r="BB261" t="b">
        <v>0</v>
      </c>
      <c r="BC261" t="b">
        <v>0</v>
      </c>
      <c r="BD261" t="b">
        <v>0</v>
      </c>
      <c r="BE261" t="b">
        <v>0</v>
      </c>
      <c r="BF261" t="b">
        <v>0</v>
      </c>
      <c r="BG261" t="b">
        <v>0</v>
      </c>
      <c r="BH261" t="b">
        <v>0</v>
      </c>
      <c r="BI261" t="b">
        <v>0</v>
      </c>
      <c r="BJ261" t="b">
        <v>1</v>
      </c>
      <c r="BK261" t="b">
        <v>0</v>
      </c>
      <c r="BL261" t="b">
        <v>0</v>
      </c>
      <c r="BM261" t="s">
        <v>3321</v>
      </c>
      <c r="BO261" t="b">
        <v>1</v>
      </c>
    </row>
    <row r="262" spans="1:67">
      <c r="A262" s="6">
        <v>1039</v>
      </c>
      <c r="B262" t="s">
        <v>1634</v>
      </c>
      <c r="C262" t="s">
        <v>56</v>
      </c>
      <c r="E262" t="s">
        <v>1964</v>
      </c>
      <c r="F262" t="s">
        <v>1965</v>
      </c>
      <c r="G262" t="s">
        <v>357</v>
      </c>
      <c r="H262" t="s">
        <v>17</v>
      </c>
      <c r="I262" t="s">
        <v>1834</v>
      </c>
      <c r="J262" t="s">
        <v>1706</v>
      </c>
      <c r="K262" t="s">
        <v>1706</v>
      </c>
      <c r="L262" t="s">
        <v>1707</v>
      </c>
      <c r="N262" s="1">
        <v>16037</v>
      </c>
      <c r="O262" t="s">
        <v>1966</v>
      </c>
      <c r="Q262" t="b">
        <v>0</v>
      </c>
      <c r="R262" s="1">
        <v>44509</v>
      </c>
      <c r="S262" t="b">
        <v>0</v>
      </c>
      <c r="U262" t="b">
        <v>0</v>
      </c>
      <c r="Y262" s="1">
        <v>44509</v>
      </c>
      <c r="AB262">
        <v>81</v>
      </c>
      <c r="AC262" t="b">
        <v>0</v>
      </c>
      <c r="AD262" t="b">
        <v>1</v>
      </c>
      <c r="AF262" t="s">
        <v>2541</v>
      </c>
      <c r="AI262" t="b">
        <v>0</v>
      </c>
      <c r="AJ262" t="b">
        <v>0</v>
      </c>
      <c r="AK262" t="b">
        <v>0</v>
      </c>
      <c r="AL262" t="b">
        <v>0</v>
      </c>
      <c r="AM262" t="b">
        <v>0</v>
      </c>
      <c r="AN262" t="b">
        <v>1</v>
      </c>
      <c r="AO262" t="b">
        <v>0</v>
      </c>
      <c r="AP262" t="b">
        <v>1</v>
      </c>
      <c r="AQ262" t="b">
        <v>0</v>
      </c>
      <c r="AR262" t="b">
        <v>0</v>
      </c>
      <c r="AS262" t="b">
        <v>0</v>
      </c>
      <c r="AT262" t="b">
        <v>0</v>
      </c>
      <c r="AU262" t="b">
        <v>1</v>
      </c>
      <c r="AV262" t="b">
        <v>0</v>
      </c>
      <c r="AW262" t="b">
        <v>1</v>
      </c>
      <c r="AX262" t="b">
        <v>0</v>
      </c>
      <c r="AY262" t="b">
        <v>0</v>
      </c>
      <c r="AZ262" t="b">
        <v>0</v>
      </c>
      <c r="BA262" t="b">
        <v>0</v>
      </c>
      <c r="BB262" t="b">
        <v>0</v>
      </c>
      <c r="BC262" t="b">
        <v>0</v>
      </c>
      <c r="BD262" t="b">
        <v>0</v>
      </c>
      <c r="BE262" t="b">
        <v>0</v>
      </c>
      <c r="BF262" t="b">
        <v>0</v>
      </c>
      <c r="BG262" t="b">
        <v>0</v>
      </c>
      <c r="BH262" t="b">
        <v>0</v>
      </c>
      <c r="BI262" t="b">
        <v>0</v>
      </c>
      <c r="BJ262" t="b">
        <v>0</v>
      </c>
      <c r="BK262" t="b">
        <v>0</v>
      </c>
      <c r="BL262" t="b">
        <v>0</v>
      </c>
      <c r="BM262" t="s">
        <v>3322</v>
      </c>
      <c r="BO262" t="b">
        <v>1</v>
      </c>
    </row>
    <row r="263" spans="1:67">
      <c r="A263" s="6">
        <v>950</v>
      </c>
      <c r="B263" t="s">
        <v>904</v>
      </c>
      <c r="C263" t="s">
        <v>707</v>
      </c>
      <c r="D263" t="s">
        <v>1170</v>
      </c>
      <c r="F263" t="s">
        <v>905</v>
      </c>
      <c r="G263" t="s">
        <v>16</v>
      </c>
      <c r="H263" t="s">
        <v>17</v>
      </c>
      <c r="I263" t="s">
        <v>1752</v>
      </c>
      <c r="J263" t="s">
        <v>906</v>
      </c>
      <c r="K263" t="s">
        <v>907</v>
      </c>
      <c r="L263" t="s">
        <v>908</v>
      </c>
      <c r="N263" s="1">
        <v>16877</v>
      </c>
      <c r="O263" t="s">
        <v>1464</v>
      </c>
      <c r="Q263" t="b">
        <v>0</v>
      </c>
      <c r="R263" s="1">
        <v>43536</v>
      </c>
      <c r="S263" t="b">
        <v>0</v>
      </c>
      <c r="U263" t="b">
        <v>0</v>
      </c>
      <c r="AB263">
        <v>78</v>
      </c>
      <c r="AC263" t="b">
        <v>0</v>
      </c>
      <c r="AD263" t="b">
        <v>1</v>
      </c>
      <c r="AI263" t="b">
        <v>0</v>
      </c>
      <c r="AJ263" t="b">
        <v>0</v>
      </c>
      <c r="AK263" t="b">
        <v>0</v>
      </c>
      <c r="AL263" t="b">
        <v>0</v>
      </c>
      <c r="AM263" t="b">
        <v>0</v>
      </c>
      <c r="AN263" t="b">
        <v>0</v>
      </c>
      <c r="AO263" t="b">
        <v>0</v>
      </c>
      <c r="AP263" t="b">
        <v>0</v>
      </c>
      <c r="AQ263" t="b">
        <v>0</v>
      </c>
      <c r="AR263" t="b">
        <v>0</v>
      </c>
      <c r="AS263" t="b">
        <v>1</v>
      </c>
      <c r="AT263" t="b">
        <v>0</v>
      </c>
      <c r="AU263" t="b">
        <v>0</v>
      </c>
      <c r="AV263" t="b">
        <v>0</v>
      </c>
      <c r="AW263" t="b">
        <v>0</v>
      </c>
      <c r="AX263" t="b">
        <v>0</v>
      </c>
      <c r="AY263" t="b">
        <v>0</v>
      </c>
      <c r="AZ263" t="b">
        <v>0</v>
      </c>
      <c r="BA263" t="b">
        <v>0</v>
      </c>
      <c r="BB263" t="b">
        <v>0</v>
      </c>
      <c r="BC263" t="b">
        <v>0</v>
      </c>
      <c r="BD263" t="b">
        <v>0</v>
      </c>
      <c r="BE263" t="b">
        <v>0</v>
      </c>
      <c r="BF263" t="b">
        <v>0</v>
      </c>
      <c r="BG263" t="b">
        <v>0</v>
      </c>
      <c r="BH263" t="b">
        <v>0</v>
      </c>
      <c r="BI263" t="b">
        <v>0</v>
      </c>
      <c r="BJ263" t="b">
        <v>0</v>
      </c>
      <c r="BK263" t="b">
        <v>0</v>
      </c>
      <c r="BL263" t="b">
        <v>0</v>
      </c>
      <c r="BM263" t="s">
        <v>3323</v>
      </c>
      <c r="BO263" t="b">
        <v>1</v>
      </c>
    </row>
    <row r="264" spans="1:67">
      <c r="A264" s="73">
        <v>1132</v>
      </c>
      <c r="B264" s="75" t="s">
        <v>3431</v>
      </c>
      <c r="C264" s="75" t="s">
        <v>3432</v>
      </c>
    </row>
    <row r="265" spans="1:67" ht="15.5">
      <c r="A265" s="6">
        <v>1083</v>
      </c>
      <c r="B265" s="641" t="s">
        <v>2101</v>
      </c>
      <c r="C265" s="641" t="s">
        <v>1641</v>
      </c>
      <c r="D265" s="641" t="s">
        <v>1211</v>
      </c>
      <c r="E265" s="641" t="s">
        <v>2175</v>
      </c>
      <c r="F265" s="641" t="s">
        <v>2176</v>
      </c>
      <c r="G265" s="641" t="s">
        <v>25</v>
      </c>
      <c r="H265" s="641" t="s">
        <v>17</v>
      </c>
      <c r="I265" s="641" t="s">
        <v>1755</v>
      </c>
      <c r="J265" s="641" t="s">
        <v>2177</v>
      </c>
      <c r="K265" s="641" t="s">
        <v>2177</v>
      </c>
      <c r="L265" s="641"/>
      <c r="N265" s="1">
        <v>17119</v>
      </c>
      <c r="O265" t="s">
        <v>2179</v>
      </c>
      <c r="P265" t="s">
        <v>3324</v>
      </c>
      <c r="Q265" t="b">
        <v>0</v>
      </c>
      <c r="R265" s="1">
        <v>44877</v>
      </c>
      <c r="S265" t="b">
        <v>0</v>
      </c>
      <c r="U265" t="b">
        <v>0</v>
      </c>
      <c r="AB265">
        <v>78</v>
      </c>
      <c r="AC265" t="b">
        <v>0</v>
      </c>
      <c r="AD265" t="b">
        <v>0</v>
      </c>
      <c r="AI265" t="b">
        <v>0</v>
      </c>
      <c r="AJ265" t="b">
        <v>0</v>
      </c>
      <c r="AK265" t="b">
        <v>0</v>
      </c>
      <c r="AL265" t="b">
        <v>0</v>
      </c>
      <c r="AM265" t="b">
        <v>0</v>
      </c>
      <c r="AN265" t="b">
        <v>0</v>
      </c>
      <c r="AO265" t="b">
        <v>0</v>
      </c>
      <c r="AP265" t="b">
        <v>1</v>
      </c>
      <c r="AQ265" t="b">
        <v>0</v>
      </c>
      <c r="AR265" t="b">
        <v>1</v>
      </c>
      <c r="AS265" t="b">
        <v>0</v>
      </c>
      <c r="AT265" t="b">
        <v>0</v>
      </c>
      <c r="AU265" t="b">
        <v>1</v>
      </c>
      <c r="AV265" t="b">
        <v>1</v>
      </c>
      <c r="AW265" t="b">
        <v>0</v>
      </c>
      <c r="AX265" t="b">
        <v>0</v>
      </c>
      <c r="AY265" t="b">
        <v>0</v>
      </c>
      <c r="AZ265" t="b">
        <v>0</v>
      </c>
      <c r="BA265" t="b">
        <v>0</v>
      </c>
      <c r="BB265" t="b">
        <v>0</v>
      </c>
      <c r="BC265" t="b">
        <v>0</v>
      </c>
      <c r="BD265" t="b">
        <v>0</v>
      </c>
      <c r="BE265" t="b">
        <v>0</v>
      </c>
      <c r="BF265" t="b">
        <v>0</v>
      </c>
      <c r="BG265" t="b">
        <v>0</v>
      </c>
      <c r="BH265" t="b">
        <v>0</v>
      </c>
      <c r="BI265" t="b">
        <v>0</v>
      </c>
      <c r="BJ265" t="b">
        <v>0</v>
      </c>
      <c r="BK265" t="b">
        <v>0</v>
      </c>
      <c r="BL265" t="b">
        <v>0</v>
      </c>
      <c r="BM265" t="s">
        <v>3325</v>
      </c>
      <c r="BO265" t="b">
        <v>1</v>
      </c>
    </row>
    <row r="266" spans="1:67">
      <c r="A266" s="6">
        <v>527</v>
      </c>
      <c r="B266" t="s">
        <v>909</v>
      </c>
      <c r="C266" t="s">
        <v>13</v>
      </c>
      <c r="D266" t="s">
        <v>1228</v>
      </c>
      <c r="E266" t="s">
        <v>51</v>
      </c>
      <c r="F266" t="s">
        <v>1967</v>
      </c>
      <c r="G266" t="s">
        <v>16</v>
      </c>
      <c r="H266" t="s">
        <v>17</v>
      </c>
      <c r="I266" t="s">
        <v>1752</v>
      </c>
      <c r="J266" t="s">
        <v>910</v>
      </c>
      <c r="L266" t="s">
        <v>1229</v>
      </c>
      <c r="N266" s="1">
        <v>13925</v>
      </c>
      <c r="O266" t="s">
        <v>1228</v>
      </c>
      <c r="Q266" t="b">
        <v>0</v>
      </c>
      <c r="R266" s="1">
        <v>41306</v>
      </c>
      <c r="S266" t="b">
        <v>0</v>
      </c>
      <c r="U266" t="b">
        <v>0</v>
      </c>
      <c r="Y266" s="1">
        <v>44146</v>
      </c>
      <c r="AB266">
        <v>86</v>
      </c>
      <c r="AC266" t="b">
        <v>0</v>
      </c>
      <c r="AD266" t="b">
        <v>1</v>
      </c>
      <c r="AF266" t="s">
        <v>2571</v>
      </c>
      <c r="AI266" t="b">
        <v>0</v>
      </c>
      <c r="AJ266" t="b">
        <v>0</v>
      </c>
      <c r="AK266" t="b">
        <v>0</v>
      </c>
      <c r="AL266" t="b">
        <v>0</v>
      </c>
      <c r="AM266" t="b">
        <v>0</v>
      </c>
      <c r="AN266" t="b">
        <v>1</v>
      </c>
      <c r="AO266" t="b">
        <v>0</v>
      </c>
      <c r="AP266" t="b">
        <v>1</v>
      </c>
      <c r="AQ266" t="b">
        <v>1</v>
      </c>
      <c r="AR266" t="b">
        <v>0</v>
      </c>
      <c r="AS266" t="b">
        <v>0</v>
      </c>
      <c r="AT266" t="b">
        <v>0</v>
      </c>
      <c r="AU266" t="b">
        <v>1</v>
      </c>
      <c r="AV266" t="b">
        <v>0</v>
      </c>
      <c r="AW266" t="b">
        <v>1</v>
      </c>
      <c r="AX266" t="b">
        <v>0</v>
      </c>
      <c r="AY266" t="b">
        <v>0</v>
      </c>
      <c r="AZ266" t="b">
        <v>0</v>
      </c>
      <c r="BA266" t="b">
        <v>0</v>
      </c>
      <c r="BB266" t="b">
        <v>0</v>
      </c>
      <c r="BC266" t="b">
        <v>0</v>
      </c>
      <c r="BD266" t="b">
        <v>0</v>
      </c>
      <c r="BE266" t="b">
        <v>0</v>
      </c>
      <c r="BF266" t="b">
        <v>0</v>
      </c>
      <c r="BG266" t="b">
        <v>0</v>
      </c>
      <c r="BH266" t="b">
        <v>0</v>
      </c>
      <c r="BI266" t="b">
        <v>0</v>
      </c>
      <c r="BJ266" t="b">
        <v>0</v>
      </c>
      <c r="BK266" t="b">
        <v>0</v>
      </c>
      <c r="BL266" t="b">
        <v>0</v>
      </c>
      <c r="BM266" t="s">
        <v>3326</v>
      </c>
      <c r="BO266" t="b">
        <v>1</v>
      </c>
    </row>
    <row r="267" spans="1:67">
      <c r="A267" s="6">
        <v>331</v>
      </c>
      <c r="B267" t="s">
        <v>911</v>
      </c>
      <c r="C267" t="s">
        <v>411</v>
      </c>
      <c r="D267" t="s">
        <v>1118</v>
      </c>
      <c r="F267" t="s">
        <v>2181</v>
      </c>
      <c r="G267" t="s">
        <v>25</v>
      </c>
      <c r="H267" t="s">
        <v>17</v>
      </c>
      <c r="I267" t="s">
        <v>1755</v>
      </c>
      <c r="L267" t="s">
        <v>912</v>
      </c>
      <c r="M267" t="s">
        <v>1119</v>
      </c>
      <c r="N267" s="1">
        <v>11903</v>
      </c>
      <c r="P267" t="s">
        <v>1968</v>
      </c>
      <c r="Q267" t="b">
        <v>0</v>
      </c>
      <c r="R267" s="1">
        <v>33970</v>
      </c>
      <c r="S267" t="b">
        <v>0</v>
      </c>
      <c r="U267" t="b">
        <v>0</v>
      </c>
      <c r="AB267">
        <v>92</v>
      </c>
      <c r="AC267" t="b">
        <v>0</v>
      </c>
      <c r="AD267" t="b">
        <v>1</v>
      </c>
      <c r="AI267" t="b">
        <v>0</v>
      </c>
      <c r="AJ267" t="b">
        <v>0</v>
      </c>
      <c r="AK267" t="b">
        <v>0</v>
      </c>
      <c r="AL267" t="b">
        <v>0</v>
      </c>
      <c r="AM267" t="b">
        <v>0</v>
      </c>
      <c r="AN267" t="b">
        <v>0</v>
      </c>
      <c r="AO267" t="b">
        <v>0</v>
      </c>
      <c r="AP267" t="b">
        <v>1</v>
      </c>
      <c r="AQ267" t="b">
        <v>0</v>
      </c>
      <c r="AR267" t="b">
        <v>1</v>
      </c>
      <c r="AS267" t="b">
        <v>0</v>
      </c>
      <c r="AT267" t="b">
        <v>0</v>
      </c>
      <c r="AU267" t="b">
        <v>0</v>
      </c>
      <c r="AV267" t="b">
        <v>0</v>
      </c>
      <c r="AW267" t="b">
        <v>0</v>
      </c>
      <c r="AX267" t="b">
        <v>0</v>
      </c>
      <c r="AY267" t="b">
        <v>0</v>
      </c>
      <c r="AZ267" t="b">
        <v>0</v>
      </c>
      <c r="BA267" t="b">
        <v>0</v>
      </c>
      <c r="BB267" t="b">
        <v>0</v>
      </c>
      <c r="BC267" t="b">
        <v>0</v>
      </c>
      <c r="BD267" t="b">
        <v>0</v>
      </c>
      <c r="BE267" t="b">
        <v>0</v>
      </c>
      <c r="BF267" t="b">
        <v>0</v>
      </c>
      <c r="BG267" t="b">
        <v>0</v>
      </c>
      <c r="BH267" t="b">
        <v>0</v>
      </c>
      <c r="BI267" t="b">
        <v>0</v>
      </c>
      <c r="BJ267" t="b">
        <v>0</v>
      </c>
      <c r="BK267" t="b">
        <v>0</v>
      </c>
      <c r="BL267" t="b">
        <v>0</v>
      </c>
      <c r="BM267" t="s">
        <v>3327</v>
      </c>
      <c r="BO267" t="b">
        <v>1</v>
      </c>
    </row>
    <row r="268" spans="1:67">
      <c r="A268" s="6">
        <v>948</v>
      </c>
      <c r="B268" t="s">
        <v>913</v>
      </c>
      <c r="C268" t="s">
        <v>1646</v>
      </c>
      <c r="D268" t="s">
        <v>1125</v>
      </c>
      <c r="E268" t="s">
        <v>72</v>
      </c>
      <c r="F268" t="s">
        <v>1969</v>
      </c>
      <c r="G268" t="s">
        <v>25</v>
      </c>
      <c r="H268" t="s">
        <v>17</v>
      </c>
      <c r="I268" t="s">
        <v>1755</v>
      </c>
      <c r="J268" t="s">
        <v>914</v>
      </c>
      <c r="K268" t="s">
        <v>915</v>
      </c>
      <c r="L268" t="s">
        <v>916</v>
      </c>
      <c r="N268" s="1">
        <v>12026</v>
      </c>
      <c r="Q268" t="b">
        <v>0</v>
      </c>
      <c r="R268" s="1">
        <v>43536</v>
      </c>
      <c r="S268" t="b">
        <v>1</v>
      </c>
      <c r="U268" t="b">
        <v>0</v>
      </c>
      <c r="AB268">
        <v>92</v>
      </c>
      <c r="AC268" t="b">
        <v>0</v>
      </c>
      <c r="AD268" t="b">
        <v>1</v>
      </c>
      <c r="AI268" t="b">
        <v>0</v>
      </c>
      <c r="AJ268" t="b">
        <v>0</v>
      </c>
      <c r="AK268" t="b">
        <v>0</v>
      </c>
      <c r="AL268" t="b">
        <v>0</v>
      </c>
      <c r="AM268" t="b">
        <v>0</v>
      </c>
      <c r="AN268" t="b">
        <v>0</v>
      </c>
      <c r="AO268" t="b">
        <v>0</v>
      </c>
      <c r="AP268" t="b">
        <v>1</v>
      </c>
      <c r="AQ268" t="b">
        <v>0</v>
      </c>
      <c r="AR268" t="b">
        <v>0</v>
      </c>
      <c r="AS268" t="b">
        <v>0</v>
      </c>
      <c r="AT268" t="b">
        <v>0</v>
      </c>
      <c r="AU268" t="b">
        <v>1</v>
      </c>
      <c r="AV268" t="b">
        <v>0</v>
      </c>
      <c r="AW268" t="b">
        <v>0</v>
      </c>
      <c r="AX268" t="b">
        <v>0</v>
      </c>
      <c r="AY268" t="b">
        <v>0</v>
      </c>
      <c r="AZ268" t="b">
        <v>0</v>
      </c>
      <c r="BA268" t="b">
        <v>0</v>
      </c>
      <c r="BB268" t="b">
        <v>0</v>
      </c>
      <c r="BC268" t="b">
        <v>0</v>
      </c>
      <c r="BD268" t="b">
        <v>0</v>
      </c>
      <c r="BE268" t="b">
        <v>0</v>
      </c>
      <c r="BF268" t="b">
        <v>0</v>
      </c>
      <c r="BG268" t="b">
        <v>0</v>
      </c>
      <c r="BH268" t="b">
        <v>0</v>
      </c>
      <c r="BI268" t="b">
        <v>0</v>
      </c>
      <c r="BJ268" t="b">
        <v>0</v>
      </c>
      <c r="BK268" t="b">
        <v>0</v>
      </c>
      <c r="BL268" t="b">
        <v>0</v>
      </c>
      <c r="BM268" t="s">
        <v>3328</v>
      </c>
      <c r="BO268" t="b">
        <v>1</v>
      </c>
    </row>
    <row r="269" spans="1:67">
      <c r="A269" s="6">
        <v>993</v>
      </c>
      <c r="B269" t="s">
        <v>1257</v>
      </c>
      <c r="C269" t="s">
        <v>598</v>
      </c>
      <c r="D269" t="s">
        <v>1258</v>
      </c>
      <c r="E269" t="s">
        <v>168</v>
      </c>
      <c r="F269" t="s">
        <v>1259</v>
      </c>
      <c r="G269" t="s">
        <v>32</v>
      </c>
      <c r="H269" t="s">
        <v>17</v>
      </c>
      <c r="I269" t="s">
        <v>1756</v>
      </c>
      <c r="J269" t="s">
        <v>1260</v>
      </c>
      <c r="K269" t="s">
        <v>1261</v>
      </c>
      <c r="L269" t="s">
        <v>1262</v>
      </c>
      <c r="N269" s="1">
        <v>14355</v>
      </c>
      <c r="P269" t="s">
        <v>1972</v>
      </c>
      <c r="Q269" t="b">
        <v>0</v>
      </c>
      <c r="R269" s="1">
        <v>44209</v>
      </c>
      <c r="S269" t="b">
        <v>0</v>
      </c>
      <c r="U269" t="b">
        <v>0</v>
      </c>
      <c r="Y269" s="1">
        <v>44237</v>
      </c>
      <c r="AB269">
        <v>85</v>
      </c>
      <c r="AC269" t="b">
        <v>0</v>
      </c>
      <c r="AD269" t="b">
        <v>1</v>
      </c>
      <c r="AI269" t="b">
        <v>0</v>
      </c>
      <c r="AJ269" t="b">
        <v>0</v>
      </c>
      <c r="AK269" t="b">
        <v>0</v>
      </c>
      <c r="AL269" t="b">
        <v>0</v>
      </c>
      <c r="AM269" t="b">
        <v>0</v>
      </c>
      <c r="AN269" t="b">
        <v>0</v>
      </c>
      <c r="AO269" t="b">
        <v>0</v>
      </c>
      <c r="AP269" t="b">
        <v>0</v>
      </c>
      <c r="AQ269" t="b">
        <v>0</v>
      </c>
      <c r="AR269" t="b">
        <v>0</v>
      </c>
      <c r="AS269" t="b">
        <v>0</v>
      </c>
      <c r="AT269" t="b">
        <v>0</v>
      </c>
      <c r="AU269" t="b">
        <v>0</v>
      </c>
      <c r="AV269" t="b">
        <v>0</v>
      </c>
      <c r="AW269" t="b">
        <v>1</v>
      </c>
      <c r="AX269" t="b">
        <v>0</v>
      </c>
      <c r="AY269" t="b">
        <v>0</v>
      </c>
      <c r="AZ269" t="b">
        <v>0</v>
      </c>
      <c r="BA269" t="b">
        <v>0</v>
      </c>
      <c r="BB269" t="b">
        <v>0</v>
      </c>
      <c r="BC269" t="b">
        <v>0</v>
      </c>
      <c r="BD269" t="b">
        <v>0</v>
      </c>
      <c r="BE269" t="b">
        <v>0</v>
      </c>
      <c r="BF269" t="b">
        <v>0</v>
      </c>
      <c r="BG269" t="b">
        <v>0</v>
      </c>
      <c r="BH269" t="b">
        <v>0</v>
      </c>
      <c r="BI269" t="b">
        <v>0</v>
      </c>
      <c r="BJ269" t="b">
        <v>0</v>
      </c>
      <c r="BK269" t="b">
        <v>0</v>
      </c>
      <c r="BL269" t="b">
        <v>0</v>
      </c>
      <c r="BM269" t="s">
        <v>3329</v>
      </c>
      <c r="BO269" t="b">
        <v>1</v>
      </c>
    </row>
    <row r="270" spans="1:67">
      <c r="A270" s="6">
        <v>1066</v>
      </c>
      <c r="B270" t="s">
        <v>1257</v>
      </c>
      <c r="C270" t="s">
        <v>1741</v>
      </c>
      <c r="D270" t="s">
        <v>1268</v>
      </c>
      <c r="E270" t="s">
        <v>129</v>
      </c>
      <c r="F270" t="s">
        <v>1973</v>
      </c>
      <c r="G270" t="s">
        <v>149</v>
      </c>
      <c r="H270" t="s">
        <v>17</v>
      </c>
      <c r="I270" t="s">
        <v>1759</v>
      </c>
      <c r="J270" t="s">
        <v>1974</v>
      </c>
      <c r="K270" t="s">
        <v>1975</v>
      </c>
      <c r="L270" t="s">
        <v>1976</v>
      </c>
      <c r="M270" t="s">
        <v>1977</v>
      </c>
      <c r="N270" s="1">
        <v>16720</v>
      </c>
      <c r="O270" t="s">
        <v>1978</v>
      </c>
      <c r="P270" t="s">
        <v>2082</v>
      </c>
      <c r="Q270" t="b">
        <v>0</v>
      </c>
      <c r="R270" s="1">
        <v>44676</v>
      </c>
      <c r="S270" t="b">
        <v>0</v>
      </c>
      <c r="U270" t="b">
        <v>0</v>
      </c>
      <c r="AB270">
        <v>79</v>
      </c>
      <c r="AC270" t="b">
        <v>0</v>
      </c>
      <c r="AD270" t="b">
        <v>0</v>
      </c>
      <c r="AI270" t="b">
        <v>0</v>
      </c>
      <c r="AJ270" t="b">
        <v>0</v>
      </c>
      <c r="AK270" t="b">
        <v>0</v>
      </c>
      <c r="AL270" t="b">
        <v>0</v>
      </c>
      <c r="AM270" t="b">
        <v>0</v>
      </c>
      <c r="AN270" t="b">
        <v>1</v>
      </c>
      <c r="AO270" t="b">
        <v>0</v>
      </c>
      <c r="AP270" t="b">
        <v>0</v>
      </c>
      <c r="AQ270" t="b">
        <v>0</v>
      </c>
      <c r="AR270" t="b">
        <v>0</v>
      </c>
      <c r="AS270" t="b">
        <v>0</v>
      </c>
      <c r="AT270" t="b">
        <v>0</v>
      </c>
      <c r="AU270" t="b">
        <v>1</v>
      </c>
      <c r="AV270" t="b">
        <v>0</v>
      </c>
      <c r="AW270" t="b">
        <v>0</v>
      </c>
      <c r="AX270" t="b">
        <v>0</v>
      </c>
      <c r="AY270" t="b">
        <v>0</v>
      </c>
      <c r="AZ270" t="b">
        <v>0</v>
      </c>
      <c r="BA270" t="b">
        <v>0</v>
      </c>
      <c r="BB270" t="b">
        <v>0</v>
      </c>
      <c r="BC270" t="b">
        <v>0</v>
      </c>
      <c r="BD270" t="b">
        <v>0</v>
      </c>
      <c r="BE270" t="b">
        <v>0</v>
      </c>
      <c r="BF270" t="b">
        <v>0</v>
      </c>
      <c r="BG270" t="b">
        <v>0</v>
      </c>
      <c r="BH270" t="b">
        <v>0</v>
      </c>
      <c r="BI270" t="b">
        <v>0</v>
      </c>
      <c r="BJ270" t="b">
        <v>0</v>
      </c>
      <c r="BK270" t="b">
        <v>0</v>
      </c>
      <c r="BL270" t="b">
        <v>0</v>
      </c>
      <c r="BM270" t="s">
        <v>3330</v>
      </c>
      <c r="BO270" t="b">
        <v>1</v>
      </c>
    </row>
    <row r="271" spans="1:67">
      <c r="A271" s="6">
        <v>666</v>
      </c>
      <c r="B271" t="s">
        <v>917</v>
      </c>
      <c r="C271" t="s">
        <v>723</v>
      </c>
      <c r="D271" t="s">
        <v>1432</v>
      </c>
      <c r="E271" t="s">
        <v>36</v>
      </c>
      <c r="F271" t="s">
        <v>918</v>
      </c>
      <c r="G271" t="s">
        <v>42</v>
      </c>
      <c r="H271" t="s">
        <v>17</v>
      </c>
      <c r="I271" t="s">
        <v>1758</v>
      </c>
      <c r="J271" t="s">
        <v>919</v>
      </c>
      <c r="K271" t="s">
        <v>920</v>
      </c>
      <c r="L271" t="s">
        <v>921</v>
      </c>
      <c r="M271" t="s">
        <v>1433</v>
      </c>
      <c r="N271" s="1">
        <v>16425</v>
      </c>
      <c r="O271" t="s">
        <v>1306</v>
      </c>
      <c r="Q271" t="b">
        <v>0</v>
      </c>
      <c r="R271" s="1">
        <v>42044</v>
      </c>
      <c r="S271" t="b">
        <v>0</v>
      </c>
      <c r="U271" t="b">
        <v>0</v>
      </c>
      <c r="Y271" s="1">
        <v>44160</v>
      </c>
      <c r="AB271">
        <v>80</v>
      </c>
      <c r="AC271" t="b">
        <v>0</v>
      </c>
      <c r="AD271" t="b">
        <v>1</v>
      </c>
      <c r="AF271" t="s">
        <v>2575</v>
      </c>
      <c r="AI271" t="b">
        <v>0</v>
      </c>
      <c r="AJ271" t="b">
        <v>0</v>
      </c>
      <c r="AK271" t="b">
        <v>0</v>
      </c>
      <c r="AL271" t="b">
        <v>0</v>
      </c>
      <c r="AM271" t="b">
        <v>0</v>
      </c>
      <c r="AN271" t="b">
        <v>0</v>
      </c>
      <c r="AO271" t="b">
        <v>1</v>
      </c>
      <c r="AP271" t="b">
        <v>0</v>
      </c>
      <c r="AQ271" t="b">
        <v>0</v>
      </c>
      <c r="AR271" t="b">
        <v>0</v>
      </c>
      <c r="AS271" t="b">
        <v>1</v>
      </c>
      <c r="AT271" t="b">
        <v>0</v>
      </c>
      <c r="AU271" t="b">
        <v>0</v>
      </c>
      <c r="AV271" t="b">
        <v>1</v>
      </c>
      <c r="AW271" t="b">
        <v>1</v>
      </c>
      <c r="AX271" t="b">
        <v>0</v>
      </c>
      <c r="AY271" t="b">
        <v>0</v>
      </c>
      <c r="AZ271" t="b">
        <v>1</v>
      </c>
      <c r="BA271" t="b">
        <v>0</v>
      </c>
      <c r="BB271" t="b">
        <v>0</v>
      </c>
      <c r="BC271" t="b">
        <v>0</v>
      </c>
      <c r="BD271" t="b">
        <v>0</v>
      </c>
      <c r="BE271" t="b">
        <v>0</v>
      </c>
      <c r="BF271" t="b">
        <v>0</v>
      </c>
      <c r="BG271" t="b">
        <v>0</v>
      </c>
      <c r="BH271" t="b">
        <v>0</v>
      </c>
      <c r="BI271" t="b">
        <v>0</v>
      </c>
      <c r="BJ271" t="b">
        <v>0</v>
      </c>
      <c r="BK271" t="b">
        <v>0</v>
      </c>
      <c r="BL271" t="b">
        <v>0</v>
      </c>
      <c r="BM271" t="s">
        <v>3331</v>
      </c>
      <c r="BO271" t="b">
        <v>1</v>
      </c>
    </row>
    <row r="272" spans="1:67">
      <c r="A272" s="6">
        <v>638</v>
      </c>
      <c r="B272" t="s">
        <v>1636</v>
      </c>
      <c r="C272" t="s">
        <v>144</v>
      </c>
      <c r="E272" t="s">
        <v>30</v>
      </c>
      <c r="F272" t="s">
        <v>1979</v>
      </c>
      <c r="G272" t="s">
        <v>32</v>
      </c>
      <c r="H272" t="s">
        <v>17</v>
      </c>
      <c r="I272" t="s">
        <v>1756</v>
      </c>
      <c r="J272" t="s">
        <v>1711</v>
      </c>
      <c r="K272" t="s">
        <v>1712</v>
      </c>
      <c r="L272" t="s">
        <v>1713</v>
      </c>
      <c r="N272" s="1">
        <v>12356</v>
      </c>
      <c r="O272" t="s">
        <v>1512</v>
      </c>
      <c r="Q272" t="b">
        <v>0</v>
      </c>
      <c r="R272" s="1">
        <v>42017</v>
      </c>
      <c r="S272" t="b">
        <v>0</v>
      </c>
      <c r="U272" t="b">
        <v>0</v>
      </c>
      <c r="Y272" s="1">
        <v>44639</v>
      </c>
      <c r="AB272">
        <v>91</v>
      </c>
      <c r="AC272" t="b">
        <v>0</v>
      </c>
      <c r="AD272" t="b">
        <v>0</v>
      </c>
      <c r="AF272" t="s">
        <v>2525</v>
      </c>
      <c r="AI272" t="b">
        <v>0</v>
      </c>
      <c r="AJ272" t="b">
        <v>0</v>
      </c>
      <c r="AK272" t="b">
        <v>0</v>
      </c>
      <c r="AL272" t="b">
        <v>0</v>
      </c>
      <c r="AM272" t="b">
        <v>0</v>
      </c>
      <c r="AN272" t="b">
        <v>0</v>
      </c>
      <c r="AO272" t="b">
        <v>0</v>
      </c>
      <c r="AP272" t="b">
        <v>1</v>
      </c>
      <c r="AQ272" t="b">
        <v>0</v>
      </c>
      <c r="AR272" t="b">
        <v>0</v>
      </c>
      <c r="AS272" t="b">
        <v>0</v>
      </c>
      <c r="AT272" t="b">
        <v>0</v>
      </c>
      <c r="AU272" t="b">
        <v>0</v>
      </c>
      <c r="AV272" t="b">
        <v>0</v>
      </c>
      <c r="AW272" t="b">
        <v>0</v>
      </c>
      <c r="AX272" t="b">
        <v>0</v>
      </c>
      <c r="AY272" t="b">
        <v>0</v>
      </c>
      <c r="AZ272" t="b">
        <v>0</v>
      </c>
      <c r="BA272" t="b">
        <v>0</v>
      </c>
      <c r="BB272" t="b">
        <v>0</v>
      </c>
      <c r="BC272" t="b">
        <v>0</v>
      </c>
      <c r="BD272" t="b">
        <v>0</v>
      </c>
      <c r="BE272" t="b">
        <v>0</v>
      </c>
      <c r="BF272" t="b">
        <v>0</v>
      </c>
      <c r="BG272" t="b">
        <v>0</v>
      </c>
      <c r="BH272" t="b">
        <v>0</v>
      </c>
      <c r="BI272" t="b">
        <v>0</v>
      </c>
      <c r="BJ272" t="b">
        <v>0</v>
      </c>
      <c r="BK272" t="b">
        <v>0</v>
      </c>
      <c r="BL272" t="b">
        <v>0</v>
      </c>
      <c r="BM272" t="s">
        <v>3332</v>
      </c>
      <c r="BO272" t="b">
        <v>1</v>
      </c>
    </row>
    <row r="273" spans="1:67">
      <c r="A273" s="6">
        <v>335</v>
      </c>
      <c r="B273" t="s">
        <v>922</v>
      </c>
      <c r="C273" t="s">
        <v>1656</v>
      </c>
      <c r="D273" t="s">
        <v>1101</v>
      </c>
      <c r="E273" t="s">
        <v>1980</v>
      </c>
      <c r="F273" t="s">
        <v>1981</v>
      </c>
      <c r="G273" t="s">
        <v>83</v>
      </c>
      <c r="H273" t="s">
        <v>17</v>
      </c>
      <c r="I273" t="s">
        <v>1772</v>
      </c>
      <c r="J273" t="s">
        <v>923</v>
      </c>
      <c r="L273" t="s">
        <v>924</v>
      </c>
      <c r="N273" s="1">
        <v>15243</v>
      </c>
      <c r="P273" t="s">
        <v>1982</v>
      </c>
      <c r="Q273" t="b">
        <v>0</v>
      </c>
      <c r="R273" s="1">
        <v>36699</v>
      </c>
      <c r="S273" t="b">
        <v>0</v>
      </c>
      <c r="U273" t="b">
        <v>0</v>
      </c>
      <c r="AB273">
        <v>83</v>
      </c>
      <c r="AC273" t="b">
        <v>0</v>
      </c>
      <c r="AD273" t="b">
        <v>1</v>
      </c>
      <c r="AI273" t="b">
        <v>0</v>
      </c>
      <c r="AJ273" t="b">
        <v>0</v>
      </c>
      <c r="AK273" t="b">
        <v>0</v>
      </c>
      <c r="AL273" t="b">
        <v>0</v>
      </c>
      <c r="AM273" t="b">
        <v>0</v>
      </c>
      <c r="AN273" t="b">
        <v>0</v>
      </c>
      <c r="AO273" t="b">
        <v>0</v>
      </c>
      <c r="AP273" t="b">
        <v>0</v>
      </c>
      <c r="AQ273" t="b">
        <v>0</v>
      </c>
      <c r="AR273" t="b">
        <v>0</v>
      </c>
      <c r="AS273" t="b">
        <v>1</v>
      </c>
      <c r="AT273" t="b">
        <v>0</v>
      </c>
      <c r="AU273" t="b">
        <v>1</v>
      </c>
      <c r="AV273" t="b">
        <v>1</v>
      </c>
      <c r="AW273" t="b">
        <v>0</v>
      </c>
      <c r="AX273" t="b">
        <v>0</v>
      </c>
      <c r="AY273" t="b">
        <v>0</v>
      </c>
      <c r="AZ273" t="b">
        <v>0</v>
      </c>
      <c r="BA273" t="b">
        <v>0</v>
      </c>
      <c r="BB273" t="b">
        <v>0</v>
      </c>
      <c r="BC273" t="b">
        <v>0</v>
      </c>
      <c r="BD273" t="b">
        <v>0</v>
      </c>
      <c r="BE273" t="b">
        <v>1</v>
      </c>
      <c r="BF273" t="b">
        <v>0</v>
      </c>
      <c r="BG273" t="b">
        <v>0</v>
      </c>
      <c r="BH273" t="b">
        <v>0</v>
      </c>
      <c r="BI273" t="b">
        <v>0</v>
      </c>
      <c r="BJ273" t="b">
        <v>0</v>
      </c>
      <c r="BK273" t="b">
        <v>0</v>
      </c>
      <c r="BL273" t="b">
        <v>0</v>
      </c>
      <c r="BM273" t="s">
        <v>3333</v>
      </c>
      <c r="BO273" t="b">
        <v>1</v>
      </c>
    </row>
    <row r="274" spans="1:67">
      <c r="A274" s="6">
        <v>700</v>
      </c>
      <c r="B274" t="s">
        <v>925</v>
      </c>
      <c r="C274" t="s">
        <v>861</v>
      </c>
      <c r="D274" t="s">
        <v>1163</v>
      </c>
      <c r="E274" t="s">
        <v>92</v>
      </c>
      <c r="F274" t="s">
        <v>926</v>
      </c>
      <c r="G274" t="s">
        <v>16</v>
      </c>
      <c r="H274" t="s">
        <v>17</v>
      </c>
      <c r="I274" t="s">
        <v>1752</v>
      </c>
      <c r="J274" t="s">
        <v>1394</v>
      </c>
      <c r="K274" t="s">
        <v>927</v>
      </c>
      <c r="L274" t="s">
        <v>928</v>
      </c>
      <c r="M274" t="s">
        <v>1395</v>
      </c>
      <c r="N274" s="1">
        <v>15863</v>
      </c>
      <c r="O274" t="s">
        <v>1396</v>
      </c>
      <c r="Q274" t="b">
        <v>0</v>
      </c>
      <c r="R274" s="1">
        <v>42206</v>
      </c>
      <c r="S274" t="b">
        <v>0</v>
      </c>
      <c r="U274" t="b">
        <v>0</v>
      </c>
      <c r="Y274" s="1">
        <v>44160</v>
      </c>
      <c r="AB274">
        <v>81</v>
      </c>
      <c r="AC274" t="b">
        <v>0</v>
      </c>
      <c r="AD274" t="b">
        <v>1</v>
      </c>
      <c r="AF274" t="s">
        <v>2534</v>
      </c>
      <c r="AI274" t="b">
        <v>0</v>
      </c>
      <c r="AJ274" t="b">
        <v>0</v>
      </c>
      <c r="AK274" t="b">
        <v>0</v>
      </c>
      <c r="AL274" t="b">
        <v>0</v>
      </c>
      <c r="AM274" t="b">
        <v>0</v>
      </c>
      <c r="AN274" t="b">
        <v>0</v>
      </c>
      <c r="AO274" t="b">
        <v>0</v>
      </c>
      <c r="AP274" t="b">
        <v>0</v>
      </c>
      <c r="AQ274" t="b">
        <v>0</v>
      </c>
      <c r="AR274" t="b">
        <v>1</v>
      </c>
      <c r="AS274" t="b">
        <v>0</v>
      </c>
      <c r="AT274" t="b">
        <v>0</v>
      </c>
      <c r="AU274" t="b">
        <v>0</v>
      </c>
      <c r="AV274" t="b">
        <v>0</v>
      </c>
      <c r="AW274" t="b">
        <v>0</v>
      </c>
      <c r="AX274" t="b">
        <v>0</v>
      </c>
      <c r="AY274" t="b">
        <v>0</v>
      </c>
      <c r="AZ274" t="b">
        <v>0</v>
      </c>
      <c r="BA274" t="b">
        <v>0</v>
      </c>
      <c r="BB274" t="b">
        <v>0</v>
      </c>
      <c r="BC274" t="b">
        <v>0</v>
      </c>
      <c r="BD274" t="b">
        <v>0</v>
      </c>
      <c r="BE274" t="b">
        <v>0</v>
      </c>
      <c r="BF274" t="b">
        <v>0</v>
      </c>
      <c r="BG274" t="b">
        <v>0</v>
      </c>
      <c r="BH274" t="b">
        <v>0</v>
      </c>
      <c r="BI274" t="b">
        <v>0</v>
      </c>
      <c r="BJ274" t="b">
        <v>0</v>
      </c>
      <c r="BK274" t="b">
        <v>0</v>
      </c>
      <c r="BL274" t="b">
        <v>0</v>
      </c>
      <c r="BM274" t="s">
        <v>3334</v>
      </c>
      <c r="BO274" t="b">
        <v>1</v>
      </c>
    </row>
    <row r="275" spans="1:67">
      <c r="A275" s="6">
        <v>925</v>
      </c>
      <c r="B275" t="s">
        <v>929</v>
      </c>
      <c r="C275" t="s">
        <v>2096</v>
      </c>
      <c r="D275" t="s">
        <v>1430</v>
      </c>
      <c r="E275" t="s">
        <v>14</v>
      </c>
      <c r="F275" t="s">
        <v>930</v>
      </c>
      <c r="G275" t="s">
        <v>25</v>
      </c>
      <c r="H275" t="s">
        <v>17</v>
      </c>
      <c r="I275" t="s">
        <v>1755</v>
      </c>
      <c r="J275" t="s">
        <v>931</v>
      </c>
      <c r="K275" t="s">
        <v>932</v>
      </c>
      <c r="L275" t="s">
        <v>933</v>
      </c>
      <c r="N275" s="1">
        <v>16372</v>
      </c>
      <c r="Q275" t="b">
        <v>0</v>
      </c>
      <c r="R275" s="1">
        <v>43298</v>
      </c>
      <c r="S275" t="b">
        <v>0</v>
      </c>
      <c r="U275" t="b">
        <v>0</v>
      </c>
      <c r="AB275">
        <v>80</v>
      </c>
      <c r="AC275" t="b">
        <v>0</v>
      </c>
      <c r="AD275" t="b">
        <v>1</v>
      </c>
      <c r="AF275" t="s">
        <v>2517</v>
      </c>
      <c r="AI275" t="b">
        <v>0</v>
      </c>
      <c r="AJ275" t="b">
        <v>0</v>
      </c>
      <c r="AK275" t="b">
        <v>0</v>
      </c>
      <c r="AL275" t="b">
        <v>0</v>
      </c>
      <c r="AM275" t="b">
        <v>0</v>
      </c>
      <c r="AN275" t="b">
        <v>0</v>
      </c>
      <c r="AO275" t="b">
        <v>0</v>
      </c>
      <c r="AP275" t="b">
        <v>0</v>
      </c>
      <c r="AQ275" t="b">
        <v>0</v>
      </c>
      <c r="AR275" t="b">
        <v>0</v>
      </c>
      <c r="AS275" t="b">
        <v>0</v>
      </c>
      <c r="AT275" t="b">
        <v>0</v>
      </c>
      <c r="AU275" t="b">
        <v>0</v>
      </c>
      <c r="AV275" t="b">
        <v>0</v>
      </c>
      <c r="AW275" t="b">
        <v>0</v>
      </c>
      <c r="AX275" t="b">
        <v>0</v>
      </c>
      <c r="AY275" t="b">
        <v>0</v>
      </c>
      <c r="AZ275" t="b">
        <v>0</v>
      </c>
      <c r="BA275" t="b">
        <v>0</v>
      </c>
      <c r="BB275" t="b">
        <v>0</v>
      </c>
      <c r="BC275" t="b">
        <v>0</v>
      </c>
      <c r="BD275" t="b">
        <v>0</v>
      </c>
      <c r="BE275" t="b">
        <v>0</v>
      </c>
      <c r="BF275" t="b">
        <v>0</v>
      </c>
      <c r="BG275" t="b">
        <v>0</v>
      </c>
      <c r="BH275" t="b">
        <v>0</v>
      </c>
      <c r="BI275" t="b">
        <v>0</v>
      </c>
      <c r="BJ275" t="b">
        <v>0</v>
      </c>
      <c r="BK275" t="b">
        <v>0</v>
      </c>
      <c r="BL275" t="b">
        <v>0</v>
      </c>
      <c r="BM275" t="s">
        <v>3335</v>
      </c>
      <c r="BO275" t="b">
        <v>1</v>
      </c>
    </row>
    <row r="276" spans="1:67">
      <c r="A276" s="6">
        <v>494</v>
      </c>
      <c r="B276" t="s">
        <v>934</v>
      </c>
      <c r="C276" t="s">
        <v>724</v>
      </c>
      <c r="D276" t="s">
        <v>1558</v>
      </c>
      <c r="E276" t="s">
        <v>601</v>
      </c>
      <c r="F276" t="s">
        <v>935</v>
      </c>
      <c r="G276" t="s">
        <v>67</v>
      </c>
      <c r="H276" t="s">
        <v>17</v>
      </c>
      <c r="I276" t="s">
        <v>1776</v>
      </c>
      <c r="J276" t="s">
        <v>936</v>
      </c>
      <c r="K276" t="s">
        <v>1559</v>
      </c>
      <c r="L276" t="s">
        <v>1983</v>
      </c>
      <c r="M276" t="s">
        <v>1560</v>
      </c>
      <c r="N276" s="1">
        <v>18455</v>
      </c>
      <c r="O276" t="s">
        <v>1561</v>
      </c>
      <c r="Q276" t="b">
        <v>0</v>
      </c>
      <c r="R276" s="1">
        <v>40940</v>
      </c>
      <c r="S276" t="b">
        <v>0</v>
      </c>
      <c r="U276" t="b">
        <v>0</v>
      </c>
      <c r="X276" t="s">
        <v>3336</v>
      </c>
      <c r="Y276" s="1">
        <v>44277</v>
      </c>
      <c r="AA276" t="s">
        <v>2616</v>
      </c>
      <c r="AB276">
        <v>74</v>
      </c>
      <c r="AC276" t="b">
        <v>0</v>
      </c>
      <c r="AD276" t="b">
        <v>1</v>
      </c>
      <c r="AF276" t="s">
        <v>2541</v>
      </c>
      <c r="AI276" t="b">
        <v>0</v>
      </c>
      <c r="AJ276" t="b">
        <v>0</v>
      </c>
      <c r="AK276" t="b">
        <v>0</v>
      </c>
      <c r="AL276" t="b">
        <v>0</v>
      </c>
      <c r="AM276" t="b">
        <v>0</v>
      </c>
      <c r="AN276" t="b">
        <v>0</v>
      </c>
      <c r="AO276" t="b">
        <v>0</v>
      </c>
      <c r="AP276" t="b">
        <v>0</v>
      </c>
      <c r="AQ276" t="b">
        <v>0</v>
      </c>
      <c r="AR276" t="b">
        <v>0</v>
      </c>
      <c r="AS276" t="b">
        <v>0</v>
      </c>
      <c r="AT276" t="b">
        <v>0</v>
      </c>
      <c r="AU276" t="b">
        <v>0</v>
      </c>
      <c r="AV276" t="b">
        <v>0</v>
      </c>
      <c r="AW276" t="b">
        <v>0</v>
      </c>
      <c r="AX276" t="b">
        <v>0</v>
      </c>
      <c r="AY276" t="b">
        <v>0</v>
      </c>
      <c r="AZ276" t="b">
        <v>0</v>
      </c>
      <c r="BA276" t="b">
        <v>0</v>
      </c>
      <c r="BB276" t="b">
        <v>0</v>
      </c>
      <c r="BC276" t="b">
        <v>0</v>
      </c>
      <c r="BD276" t="b">
        <v>0</v>
      </c>
      <c r="BE276" t="b">
        <v>0</v>
      </c>
      <c r="BF276" t="b">
        <v>0</v>
      </c>
      <c r="BG276" t="b">
        <v>0</v>
      </c>
      <c r="BH276" t="b">
        <v>0</v>
      </c>
      <c r="BI276" t="b">
        <v>0</v>
      </c>
      <c r="BJ276" t="b">
        <v>0</v>
      </c>
      <c r="BK276" t="b">
        <v>0</v>
      </c>
      <c r="BL276" t="b">
        <v>0</v>
      </c>
      <c r="BM276" t="s">
        <v>3337</v>
      </c>
      <c r="BO276" t="b">
        <v>1</v>
      </c>
    </row>
    <row r="277" spans="1:67">
      <c r="A277" s="6">
        <v>1119</v>
      </c>
      <c r="B277" t="s">
        <v>2731</v>
      </c>
      <c r="C277" t="s">
        <v>2732</v>
      </c>
      <c r="D277" t="s">
        <v>1099</v>
      </c>
      <c r="E277" t="s">
        <v>2761</v>
      </c>
      <c r="F277" t="s">
        <v>2762</v>
      </c>
      <c r="G277" t="s">
        <v>83</v>
      </c>
      <c r="H277" t="s">
        <v>17</v>
      </c>
      <c r="I277" t="s">
        <v>1772</v>
      </c>
      <c r="J277" t="s">
        <v>2763</v>
      </c>
      <c r="K277" t="s">
        <v>2764</v>
      </c>
      <c r="L277" t="s">
        <v>2765</v>
      </c>
      <c r="M277" t="s">
        <v>2766</v>
      </c>
      <c r="N277" s="1">
        <v>17839</v>
      </c>
      <c r="O277" t="s">
        <v>2767</v>
      </c>
      <c r="Q277" t="b">
        <v>0</v>
      </c>
      <c r="R277" s="1">
        <v>45287</v>
      </c>
      <c r="S277" t="b">
        <v>0</v>
      </c>
      <c r="U277" t="b">
        <v>0</v>
      </c>
      <c r="Y277" s="1">
        <v>45289.317962962959</v>
      </c>
      <c r="AB277">
        <v>76</v>
      </c>
      <c r="AC277" t="b">
        <v>0</v>
      </c>
      <c r="AD277" t="b">
        <v>1</v>
      </c>
      <c r="AI277" t="b">
        <v>0</v>
      </c>
      <c r="AJ277" t="b">
        <v>0</v>
      </c>
      <c r="AK277" t="b">
        <v>0</v>
      </c>
      <c r="AL277" t="b">
        <v>0</v>
      </c>
      <c r="AM277" t="b">
        <v>0</v>
      </c>
      <c r="AN277" t="b">
        <v>0</v>
      </c>
      <c r="AO277" t="b">
        <v>0</v>
      </c>
      <c r="AP277" t="b">
        <v>1</v>
      </c>
      <c r="AQ277" t="b">
        <v>0</v>
      </c>
      <c r="AR277" t="b">
        <v>0</v>
      </c>
      <c r="AS277" t="b">
        <v>0</v>
      </c>
      <c r="AT277" t="b">
        <v>0</v>
      </c>
      <c r="AU277" t="b">
        <v>1</v>
      </c>
      <c r="AV277" t="b">
        <v>0</v>
      </c>
      <c r="AW277" t="b">
        <v>0</v>
      </c>
      <c r="AX277" t="b">
        <v>0</v>
      </c>
      <c r="AY277" t="b">
        <v>0</v>
      </c>
      <c r="AZ277" t="b">
        <v>0</v>
      </c>
      <c r="BA277" t="b">
        <v>0</v>
      </c>
      <c r="BB277" t="b">
        <v>0</v>
      </c>
      <c r="BC277" t="b">
        <v>0</v>
      </c>
      <c r="BD277" t="b">
        <v>1</v>
      </c>
      <c r="BE277" t="b">
        <v>0</v>
      </c>
      <c r="BF277" t="b">
        <v>0</v>
      </c>
      <c r="BG277" t="b">
        <v>0</v>
      </c>
      <c r="BH277" t="b">
        <v>0</v>
      </c>
      <c r="BI277" t="b">
        <v>0</v>
      </c>
      <c r="BJ277" t="b">
        <v>0</v>
      </c>
      <c r="BK277" t="b">
        <v>0</v>
      </c>
      <c r="BL277" t="b">
        <v>0</v>
      </c>
      <c r="BM277" t="s">
        <v>3026</v>
      </c>
      <c r="BO277" t="b">
        <v>1</v>
      </c>
    </row>
    <row r="278" spans="1:67">
      <c r="A278" s="6">
        <v>425</v>
      </c>
      <c r="B278" t="s">
        <v>937</v>
      </c>
      <c r="C278" t="s">
        <v>692</v>
      </c>
      <c r="E278" t="s">
        <v>168</v>
      </c>
      <c r="F278" t="s">
        <v>1302</v>
      </c>
      <c r="G278" t="s">
        <v>16</v>
      </c>
      <c r="H278" t="s">
        <v>17</v>
      </c>
      <c r="I278" t="s">
        <v>1752</v>
      </c>
      <c r="J278" t="s">
        <v>938</v>
      </c>
      <c r="L278" t="s">
        <v>939</v>
      </c>
      <c r="N278" s="1">
        <v>14864</v>
      </c>
      <c r="O278" t="s">
        <v>1303</v>
      </c>
      <c r="Q278" t="b">
        <v>0</v>
      </c>
      <c r="R278" s="1">
        <v>40190</v>
      </c>
      <c r="S278" t="b">
        <v>0</v>
      </c>
      <c r="U278" t="b">
        <v>0</v>
      </c>
      <c r="AB278">
        <v>84</v>
      </c>
      <c r="AC278" t="b">
        <v>0</v>
      </c>
      <c r="AD278" t="b">
        <v>1</v>
      </c>
      <c r="AI278" t="b">
        <v>0</v>
      </c>
      <c r="AJ278" t="b">
        <v>0</v>
      </c>
      <c r="AK278" t="b">
        <v>0</v>
      </c>
      <c r="AL278" t="b">
        <v>0</v>
      </c>
      <c r="AM278" t="b">
        <v>0</v>
      </c>
      <c r="AN278" t="b">
        <v>0</v>
      </c>
      <c r="AO278" t="b">
        <v>0</v>
      </c>
      <c r="AP278" t="b">
        <v>0</v>
      </c>
      <c r="AQ278" t="b">
        <v>0</v>
      </c>
      <c r="AR278" t="b">
        <v>0</v>
      </c>
      <c r="AS278" t="b">
        <v>0</v>
      </c>
      <c r="AT278" t="b">
        <v>0</v>
      </c>
      <c r="AU278" t="b">
        <v>0</v>
      </c>
      <c r="AV278" t="b">
        <v>0</v>
      </c>
      <c r="AW278" t="b">
        <v>0</v>
      </c>
      <c r="AX278" t="b">
        <v>0</v>
      </c>
      <c r="AY278" t="b">
        <v>0</v>
      </c>
      <c r="AZ278" t="b">
        <v>0</v>
      </c>
      <c r="BA278" t="b">
        <v>0</v>
      </c>
      <c r="BB278" t="b">
        <v>0</v>
      </c>
      <c r="BC278" t="b">
        <v>0</v>
      </c>
      <c r="BD278" t="b">
        <v>0</v>
      </c>
      <c r="BE278" t="b">
        <v>0</v>
      </c>
      <c r="BF278" t="b">
        <v>0</v>
      </c>
      <c r="BG278" t="b">
        <v>0</v>
      </c>
      <c r="BH278" t="b">
        <v>0</v>
      </c>
      <c r="BI278" t="b">
        <v>0</v>
      </c>
      <c r="BJ278" t="b">
        <v>0</v>
      </c>
      <c r="BK278" t="b">
        <v>0</v>
      </c>
      <c r="BL278" t="b">
        <v>0</v>
      </c>
      <c r="BM278" t="s">
        <v>3338</v>
      </c>
      <c r="BO278" t="b">
        <v>1</v>
      </c>
    </row>
    <row r="279" spans="1:67">
      <c r="A279" s="73">
        <v>1131</v>
      </c>
      <c r="B279" t="s">
        <v>3017</v>
      </c>
      <c r="C279" t="s">
        <v>2346</v>
      </c>
      <c r="D279" t="s">
        <v>3389</v>
      </c>
      <c r="E279" t="s">
        <v>153</v>
      </c>
      <c r="F279" t="s">
        <v>3241</v>
      </c>
      <c r="G279" t="s">
        <v>25</v>
      </c>
      <c r="H279" t="s">
        <v>17</v>
      </c>
      <c r="I279" t="s">
        <v>1755</v>
      </c>
      <c r="J279" t="s">
        <v>3388</v>
      </c>
    </row>
    <row r="280" spans="1:67">
      <c r="A280" s="6">
        <v>537</v>
      </c>
      <c r="B280" t="s">
        <v>940</v>
      </c>
      <c r="C280" t="s">
        <v>471</v>
      </c>
      <c r="E280" t="s">
        <v>941</v>
      </c>
      <c r="F280" t="s">
        <v>942</v>
      </c>
      <c r="G280" t="s">
        <v>25</v>
      </c>
      <c r="H280" t="s">
        <v>17</v>
      </c>
      <c r="I280" t="s">
        <v>1755</v>
      </c>
      <c r="J280" t="s">
        <v>943</v>
      </c>
      <c r="K280" t="s">
        <v>1152</v>
      </c>
      <c r="L280" t="s">
        <v>944</v>
      </c>
      <c r="N280" s="1">
        <v>14383</v>
      </c>
      <c r="O280" t="s">
        <v>1078</v>
      </c>
      <c r="Q280" t="b">
        <v>0</v>
      </c>
      <c r="R280" s="1">
        <v>41395</v>
      </c>
      <c r="S280" t="b">
        <v>0</v>
      </c>
      <c r="U280" t="b">
        <v>0</v>
      </c>
      <c r="X280" t="s">
        <v>2617</v>
      </c>
      <c r="Y280" s="1">
        <v>44160</v>
      </c>
      <c r="AB280">
        <v>85</v>
      </c>
      <c r="AC280" t="b">
        <v>0</v>
      </c>
      <c r="AD280" t="b">
        <v>1</v>
      </c>
      <c r="AI280" t="b">
        <v>0</v>
      </c>
      <c r="AJ280" t="b">
        <v>0</v>
      </c>
      <c r="AK280" t="b">
        <v>0</v>
      </c>
      <c r="AL280" t="b">
        <v>0</v>
      </c>
      <c r="AM280" t="b">
        <v>0</v>
      </c>
      <c r="AN280" t="b">
        <v>0</v>
      </c>
      <c r="AO280" t="b">
        <v>0</v>
      </c>
      <c r="AP280" t="b">
        <v>0</v>
      </c>
      <c r="AQ280" t="b">
        <v>0</v>
      </c>
      <c r="AR280" t="b">
        <v>0</v>
      </c>
      <c r="AS280" t="b">
        <v>0</v>
      </c>
      <c r="AT280" t="b">
        <v>0</v>
      </c>
      <c r="AU280" t="b">
        <v>0</v>
      </c>
      <c r="AV280" t="b">
        <v>0</v>
      </c>
      <c r="AW280" t="b">
        <v>0</v>
      </c>
      <c r="AX280" t="b">
        <v>0</v>
      </c>
      <c r="AY280" t="b">
        <v>0</v>
      </c>
      <c r="AZ280" t="b">
        <v>0</v>
      </c>
      <c r="BA280" t="b">
        <v>0</v>
      </c>
      <c r="BB280" t="b">
        <v>0</v>
      </c>
      <c r="BC280" t="b">
        <v>0</v>
      </c>
      <c r="BD280" t="b">
        <v>0</v>
      </c>
      <c r="BE280" t="b">
        <v>0</v>
      </c>
      <c r="BF280" t="b">
        <v>0</v>
      </c>
      <c r="BG280" t="b">
        <v>0</v>
      </c>
      <c r="BH280" t="b">
        <v>0</v>
      </c>
      <c r="BI280" t="b">
        <v>0</v>
      </c>
      <c r="BJ280" t="b">
        <v>0</v>
      </c>
      <c r="BK280" t="b">
        <v>0</v>
      </c>
      <c r="BL280" t="b">
        <v>0</v>
      </c>
      <c r="BM280" t="s">
        <v>3339</v>
      </c>
      <c r="BO280" t="b">
        <v>1</v>
      </c>
    </row>
    <row r="281" spans="1:67" ht="15.5">
      <c r="A281" s="6">
        <v>994</v>
      </c>
      <c r="B281" s="44" t="s">
        <v>1579</v>
      </c>
      <c r="C281" t="s">
        <v>13</v>
      </c>
      <c r="D281" s="728" t="s">
        <v>3442</v>
      </c>
      <c r="E281" t="s">
        <v>85</v>
      </c>
      <c r="F281" t="s">
        <v>1580</v>
      </c>
      <c r="G281" t="s">
        <v>306</v>
      </c>
      <c r="H281" t="s">
        <v>17</v>
      </c>
      <c r="I281" t="s">
        <v>1827</v>
      </c>
      <c r="J281" t="s">
        <v>1581</v>
      </c>
      <c r="L281" t="s">
        <v>1582</v>
      </c>
      <c r="N281" s="1">
        <v>19274</v>
      </c>
      <c r="O281" t="s">
        <v>1583</v>
      </c>
      <c r="Q281" t="b">
        <v>0</v>
      </c>
      <c r="R281" s="1">
        <v>44267</v>
      </c>
      <c r="S281" t="b">
        <v>0</v>
      </c>
      <c r="U281" t="b">
        <v>0</v>
      </c>
      <c r="Y281" s="1">
        <v>44267</v>
      </c>
      <c r="AB281">
        <v>72</v>
      </c>
      <c r="AC281" t="b">
        <v>0</v>
      </c>
      <c r="AD281" t="b">
        <v>1</v>
      </c>
      <c r="AF281" t="s">
        <v>2525</v>
      </c>
      <c r="AI281" t="b">
        <v>0</v>
      </c>
      <c r="AJ281" t="b">
        <v>0</v>
      </c>
      <c r="AK281" t="b">
        <v>0</v>
      </c>
      <c r="AL281" t="b">
        <v>0</v>
      </c>
      <c r="AM281" t="b">
        <v>0</v>
      </c>
      <c r="AN281" t="b">
        <v>0</v>
      </c>
      <c r="AO281" t="b">
        <v>0</v>
      </c>
      <c r="AP281" t="b">
        <v>0</v>
      </c>
      <c r="AQ281" t="b">
        <v>0</v>
      </c>
      <c r="AR281" t="b">
        <v>0</v>
      </c>
      <c r="AS281" t="b">
        <v>0</v>
      </c>
      <c r="AT281" t="b">
        <v>0</v>
      </c>
      <c r="AU281" t="b">
        <v>0</v>
      </c>
      <c r="AV281" t="b">
        <v>0</v>
      </c>
      <c r="AW281" t="b">
        <v>0</v>
      </c>
      <c r="AX281" t="b">
        <v>0</v>
      </c>
      <c r="AY281" t="b">
        <v>0</v>
      </c>
      <c r="AZ281" t="b">
        <v>0</v>
      </c>
      <c r="BA281" t="b">
        <v>0</v>
      </c>
      <c r="BB281" t="b">
        <v>0</v>
      </c>
      <c r="BC281" t="b">
        <v>0</v>
      </c>
      <c r="BD281" t="b">
        <v>0</v>
      </c>
      <c r="BE281" t="b">
        <v>0</v>
      </c>
      <c r="BF281" t="b">
        <v>0</v>
      </c>
      <c r="BG281" t="b">
        <v>0</v>
      </c>
      <c r="BH281" t="b">
        <v>0</v>
      </c>
      <c r="BI281" t="b">
        <v>0</v>
      </c>
      <c r="BJ281" t="b">
        <v>0</v>
      </c>
      <c r="BK281" t="b">
        <v>0</v>
      </c>
      <c r="BL281" t="b">
        <v>0</v>
      </c>
      <c r="BM281" t="s">
        <v>3340</v>
      </c>
      <c r="BO281" t="b">
        <v>1</v>
      </c>
    </row>
    <row r="282" spans="1:67">
      <c r="A282" s="6">
        <v>617</v>
      </c>
      <c r="B282" t="s">
        <v>945</v>
      </c>
      <c r="C282" t="s">
        <v>1647</v>
      </c>
      <c r="D282" t="s">
        <v>1283</v>
      </c>
      <c r="E282" t="s">
        <v>30</v>
      </c>
      <c r="F282" t="s">
        <v>946</v>
      </c>
      <c r="G282" t="s">
        <v>25</v>
      </c>
      <c r="H282" t="s">
        <v>17</v>
      </c>
      <c r="I282" t="s">
        <v>1755</v>
      </c>
      <c r="J282" t="s">
        <v>947</v>
      </c>
      <c r="K282" t="s">
        <v>1411</v>
      </c>
      <c r="L282" t="s">
        <v>948</v>
      </c>
      <c r="N282" s="1">
        <v>16119</v>
      </c>
      <c r="Q282" t="b">
        <v>0</v>
      </c>
      <c r="R282" s="1">
        <v>41898</v>
      </c>
      <c r="S282" t="b">
        <v>0</v>
      </c>
      <c r="U282" t="b">
        <v>0</v>
      </c>
      <c r="X282" t="s">
        <v>2618</v>
      </c>
      <c r="Y282" s="1">
        <v>44160</v>
      </c>
      <c r="AB282">
        <v>80</v>
      </c>
      <c r="AC282" t="b">
        <v>0</v>
      </c>
      <c r="AD282" t="b">
        <v>1</v>
      </c>
      <c r="AI282" t="b">
        <v>0</v>
      </c>
      <c r="AJ282" t="b">
        <v>0</v>
      </c>
      <c r="AK282" t="b">
        <v>0</v>
      </c>
      <c r="AL282" t="b">
        <v>0</v>
      </c>
      <c r="AM282" t="b">
        <v>0</v>
      </c>
      <c r="AN282" t="b">
        <v>0</v>
      </c>
      <c r="AO282" t="b">
        <v>0</v>
      </c>
      <c r="AP282" t="b">
        <v>0</v>
      </c>
      <c r="AQ282" t="b">
        <v>1</v>
      </c>
      <c r="AR282" t="b">
        <v>0</v>
      </c>
      <c r="AS282" t="b">
        <v>1</v>
      </c>
      <c r="AT282" t="b">
        <v>0</v>
      </c>
      <c r="AU282" t="b">
        <v>1</v>
      </c>
      <c r="AV282" t="b">
        <v>0</v>
      </c>
      <c r="AW282" t="b">
        <v>0</v>
      </c>
      <c r="AX282" t="b">
        <v>0</v>
      </c>
      <c r="AY282" t="b">
        <v>0</v>
      </c>
      <c r="AZ282" t="b">
        <v>1</v>
      </c>
      <c r="BA282" t="b">
        <v>0</v>
      </c>
      <c r="BB282" t="b">
        <v>1</v>
      </c>
      <c r="BC282" t="b">
        <v>0</v>
      </c>
      <c r="BD282" t="b">
        <v>0</v>
      </c>
      <c r="BE282" t="b">
        <v>1</v>
      </c>
      <c r="BF282" t="b">
        <v>1</v>
      </c>
      <c r="BG282" t="b">
        <v>0</v>
      </c>
      <c r="BH282" t="b">
        <v>0</v>
      </c>
      <c r="BI282" t="b">
        <v>0</v>
      </c>
      <c r="BJ282" t="b">
        <v>0</v>
      </c>
      <c r="BK282" t="b">
        <v>0</v>
      </c>
      <c r="BL282" t="b">
        <v>0</v>
      </c>
      <c r="BM282" t="s">
        <v>3341</v>
      </c>
      <c r="BO282" t="b">
        <v>1</v>
      </c>
    </row>
    <row r="283" spans="1:67">
      <c r="A283" s="6">
        <v>823</v>
      </c>
      <c r="B283" t="s">
        <v>949</v>
      </c>
      <c r="C283" t="s">
        <v>56</v>
      </c>
      <c r="D283" t="s">
        <v>1576</v>
      </c>
      <c r="E283" t="s">
        <v>124</v>
      </c>
      <c r="F283" t="s">
        <v>1984</v>
      </c>
      <c r="G283" t="s">
        <v>25</v>
      </c>
      <c r="H283" t="s">
        <v>17</v>
      </c>
      <c r="I283" t="s">
        <v>1755</v>
      </c>
      <c r="J283" t="s">
        <v>950</v>
      </c>
      <c r="K283" t="s">
        <v>951</v>
      </c>
      <c r="L283" t="s">
        <v>952</v>
      </c>
      <c r="N283" s="1">
        <v>19177</v>
      </c>
      <c r="Q283" t="b">
        <v>0</v>
      </c>
      <c r="R283" s="1">
        <v>42626</v>
      </c>
      <c r="S283" t="b">
        <v>0</v>
      </c>
      <c r="U283" t="b">
        <v>0</v>
      </c>
      <c r="AB283">
        <v>72</v>
      </c>
      <c r="AC283" t="b">
        <v>0</v>
      </c>
      <c r="AD283" t="b">
        <v>1</v>
      </c>
      <c r="AF283" t="s">
        <v>2554</v>
      </c>
      <c r="AI283" t="b">
        <v>0</v>
      </c>
      <c r="AJ283" t="b">
        <v>0</v>
      </c>
      <c r="AK283" t="b">
        <v>0</v>
      </c>
      <c r="AL283" t="b">
        <v>0</v>
      </c>
      <c r="AM283" t="b">
        <v>0</v>
      </c>
      <c r="AN283" t="b">
        <v>0</v>
      </c>
      <c r="AO283" t="b">
        <v>0</v>
      </c>
      <c r="AP283" t="b">
        <v>0</v>
      </c>
      <c r="AQ283" t="b">
        <v>0</v>
      </c>
      <c r="AR283" t="b">
        <v>0</v>
      </c>
      <c r="AS283" t="b">
        <v>0</v>
      </c>
      <c r="AT283" t="b">
        <v>0</v>
      </c>
      <c r="AU283" t="b">
        <v>0</v>
      </c>
      <c r="AV283" t="b">
        <v>0</v>
      </c>
      <c r="AW283" t="b">
        <v>0</v>
      </c>
      <c r="AX283" t="b">
        <v>0</v>
      </c>
      <c r="AY283" t="b">
        <v>0</v>
      </c>
      <c r="AZ283" t="b">
        <v>0</v>
      </c>
      <c r="BA283" t="b">
        <v>0</v>
      </c>
      <c r="BB283" t="b">
        <v>0</v>
      </c>
      <c r="BC283" t="b">
        <v>0</v>
      </c>
      <c r="BD283" t="b">
        <v>0</v>
      </c>
      <c r="BE283" t="b">
        <v>0</v>
      </c>
      <c r="BF283" t="b">
        <v>0</v>
      </c>
      <c r="BG283" t="b">
        <v>1</v>
      </c>
      <c r="BH283" t="b">
        <v>0</v>
      </c>
      <c r="BI283" t="b">
        <v>0</v>
      </c>
      <c r="BJ283" t="b">
        <v>0</v>
      </c>
      <c r="BK283" t="b">
        <v>0</v>
      </c>
      <c r="BL283" t="b">
        <v>0</v>
      </c>
      <c r="BM283" t="s">
        <v>3342</v>
      </c>
      <c r="BO283" t="b">
        <v>1</v>
      </c>
    </row>
    <row r="284" spans="1:67">
      <c r="A284" s="6">
        <v>346</v>
      </c>
      <c r="B284" t="s">
        <v>958</v>
      </c>
      <c r="C284" t="s">
        <v>98</v>
      </c>
      <c r="D284" t="s">
        <v>1169</v>
      </c>
      <c r="E284" t="s">
        <v>51</v>
      </c>
      <c r="F284" t="s">
        <v>959</v>
      </c>
      <c r="G284" t="s">
        <v>96</v>
      </c>
      <c r="H284" t="s">
        <v>17</v>
      </c>
      <c r="I284" t="s">
        <v>1822</v>
      </c>
      <c r="J284" t="s">
        <v>960</v>
      </c>
      <c r="L284" t="s">
        <v>961</v>
      </c>
      <c r="N284" s="1">
        <v>13280</v>
      </c>
      <c r="Q284" t="b">
        <v>0</v>
      </c>
      <c r="R284" s="1">
        <v>34973</v>
      </c>
      <c r="S284" t="b">
        <v>0</v>
      </c>
      <c r="U284" t="b">
        <v>0</v>
      </c>
      <c r="AB284">
        <v>88</v>
      </c>
      <c r="AC284" t="b">
        <v>0</v>
      </c>
      <c r="AD284" t="b">
        <v>1</v>
      </c>
      <c r="AI284" t="b">
        <v>0</v>
      </c>
      <c r="AJ284" t="b">
        <v>0</v>
      </c>
      <c r="AK284" t="b">
        <v>0</v>
      </c>
      <c r="AL284" t="b">
        <v>0</v>
      </c>
      <c r="AM284" t="b">
        <v>0</v>
      </c>
      <c r="AN284" t="b">
        <v>0</v>
      </c>
      <c r="AO284" t="b">
        <v>0</v>
      </c>
      <c r="AP284" t="b">
        <v>0</v>
      </c>
      <c r="AQ284" t="b">
        <v>0</v>
      </c>
      <c r="AR284" t="b">
        <v>0</v>
      </c>
      <c r="AS284" t="b">
        <v>0</v>
      </c>
      <c r="AT284" t="b">
        <v>0</v>
      </c>
      <c r="AU284" t="b">
        <v>0</v>
      </c>
      <c r="AV284" t="b">
        <v>0</v>
      </c>
      <c r="AW284" t="b">
        <v>0</v>
      </c>
      <c r="AX284" t="b">
        <v>0</v>
      </c>
      <c r="AY284" t="b">
        <v>0</v>
      </c>
      <c r="AZ284" t="b">
        <v>1</v>
      </c>
      <c r="BA284" t="b">
        <v>0</v>
      </c>
      <c r="BB284" t="b">
        <v>0</v>
      </c>
      <c r="BC284" t="b">
        <v>0</v>
      </c>
      <c r="BD284" t="b">
        <v>0</v>
      </c>
      <c r="BE284" t="b">
        <v>0</v>
      </c>
      <c r="BF284" t="b">
        <v>0</v>
      </c>
      <c r="BG284" t="b">
        <v>0</v>
      </c>
      <c r="BH284" t="b">
        <v>0</v>
      </c>
      <c r="BI284" t="b">
        <v>0</v>
      </c>
      <c r="BJ284" t="b">
        <v>0</v>
      </c>
      <c r="BK284" t="b">
        <v>0</v>
      </c>
      <c r="BL284" t="b">
        <v>0</v>
      </c>
      <c r="BM284" t="s">
        <v>3343</v>
      </c>
      <c r="BO284" t="b">
        <v>1</v>
      </c>
    </row>
    <row r="285" spans="1:67" ht="15.5">
      <c r="A285" s="6">
        <v>1079</v>
      </c>
      <c r="B285" s="641" t="s">
        <v>2034</v>
      </c>
      <c r="C285" s="641" t="s">
        <v>56</v>
      </c>
      <c r="D285" s="641" t="s">
        <v>2083</v>
      </c>
      <c r="E285" s="641" t="s">
        <v>2084</v>
      </c>
      <c r="F285" s="641" t="s">
        <v>2085</v>
      </c>
      <c r="G285" s="641" t="s">
        <v>2086</v>
      </c>
      <c r="H285" s="641" t="s">
        <v>133</v>
      </c>
      <c r="I285" s="641" t="s">
        <v>1810</v>
      </c>
      <c r="J285" s="641" t="s">
        <v>2087</v>
      </c>
      <c r="K285" s="641" t="s">
        <v>2088</v>
      </c>
      <c r="L285" s="641" t="s">
        <v>2089</v>
      </c>
      <c r="M285" t="s">
        <v>2090</v>
      </c>
      <c r="N285" s="1">
        <v>16964</v>
      </c>
      <c r="Q285" t="b">
        <v>0</v>
      </c>
      <c r="R285" s="1">
        <v>44817</v>
      </c>
      <c r="S285" t="b">
        <v>0</v>
      </c>
      <c r="U285" t="b">
        <v>0</v>
      </c>
      <c r="AB285">
        <v>78</v>
      </c>
      <c r="AC285" t="b">
        <v>0</v>
      </c>
      <c r="AD285" t="b">
        <v>1</v>
      </c>
      <c r="AI285" t="b">
        <v>0</v>
      </c>
      <c r="AJ285" t="b">
        <v>0</v>
      </c>
      <c r="AK285" t="b">
        <v>0</v>
      </c>
      <c r="AL285" t="b">
        <v>0</v>
      </c>
      <c r="AM285" t="b">
        <v>0</v>
      </c>
      <c r="AN285" t="b">
        <v>0</v>
      </c>
      <c r="AO285" t="b">
        <v>0</v>
      </c>
      <c r="AP285" t="b">
        <v>0</v>
      </c>
      <c r="AQ285" t="b">
        <v>0</v>
      </c>
      <c r="AR285" t="b">
        <v>0</v>
      </c>
      <c r="AS285" t="b">
        <v>0</v>
      </c>
      <c r="AT285" t="b">
        <v>0</v>
      </c>
      <c r="AU285" t="b">
        <v>0</v>
      </c>
      <c r="AV285" t="b">
        <v>0</v>
      </c>
      <c r="AW285" t="b">
        <v>1</v>
      </c>
      <c r="AX285" t="b">
        <v>0</v>
      </c>
      <c r="AY285" t="b">
        <v>0</v>
      </c>
      <c r="AZ285" t="b">
        <v>0</v>
      </c>
      <c r="BA285" t="b">
        <v>0</v>
      </c>
      <c r="BB285" t="b">
        <v>0</v>
      </c>
      <c r="BC285" t="b">
        <v>0</v>
      </c>
      <c r="BD285" t="b">
        <v>0</v>
      </c>
      <c r="BE285" t="b">
        <v>0</v>
      </c>
      <c r="BF285" t="b">
        <v>0</v>
      </c>
      <c r="BG285" t="b">
        <v>0</v>
      </c>
      <c r="BH285" t="b">
        <v>0</v>
      </c>
      <c r="BI285" t="b">
        <v>1</v>
      </c>
      <c r="BJ285" t="b">
        <v>0</v>
      </c>
      <c r="BK285" t="b">
        <v>0</v>
      </c>
      <c r="BL285" t="b">
        <v>0</v>
      </c>
      <c r="BM285" t="s">
        <v>3344</v>
      </c>
      <c r="BO285" t="b">
        <v>1</v>
      </c>
    </row>
    <row r="286" spans="1:67">
      <c r="A286" s="6">
        <v>913</v>
      </c>
      <c r="B286" t="s">
        <v>962</v>
      </c>
      <c r="C286" t="s">
        <v>710</v>
      </c>
      <c r="D286" t="s">
        <v>1463</v>
      </c>
      <c r="E286" t="s">
        <v>246</v>
      </c>
      <c r="F286" t="s">
        <v>963</v>
      </c>
      <c r="G286" t="s">
        <v>964</v>
      </c>
      <c r="H286" t="s">
        <v>17</v>
      </c>
      <c r="I286" t="s">
        <v>1985</v>
      </c>
      <c r="J286" t="s">
        <v>965</v>
      </c>
      <c r="K286" t="s">
        <v>966</v>
      </c>
      <c r="L286" t="s">
        <v>3345</v>
      </c>
      <c r="M286" t="s">
        <v>1986</v>
      </c>
      <c r="N286" s="1">
        <v>16836</v>
      </c>
      <c r="P286" t="s">
        <v>3346</v>
      </c>
      <c r="Q286" t="b">
        <v>0</v>
      </c>
      <c r="R286" s="1">
        <v>43169</v>
      </c>
      <c r="S286" t="b">
        <v>0</v>
      </c>
      <c r="U286" t="b">
        <v>0</v>
      </c>
      <c r="X286" t="s">
        <v>2619</v>
      </c>
      <c r="Y286" s="1">
        <v>45385</v>
      </c>
      <c r="AB286">
        <v>78</v>
      </c>
      <c r="AC286" t="b">
        <v>0</v>
      </c>
      <c r="AD286" t="b">
        <v>1</v>
      </c>
      <c r="AI286" t="b">
        <v>0</v>
      </c>
      <c r="AJ286" t="b">
        <v>0</v>
      </c>
      <c r="AK286" t="b">
        <v>0</v>
      </c>
      <c r="AL286" t="b">
        <v>0</v>
      </c>
      <c r="AM286" t="b">
        <v>0</v>
      </c>
      <c r="AN286" t="b">
        <v>0</v>
      </c>
      <c r="AO286" t="b">
        <v>0</v>
      </c>
      <c r="AP286" t="b">
        <v>0</v>
      </c>
      <c r="AQ286" t="b">
        <v>0</v>
      </c>
      <c r="AR286" t="b">
        <v>0</v>
      </c>
      <c r="AS286" t="b">
        <v>0</v>
      </c>
      <c r="AT286" t="b">
        <v>0</v>
      </c>
      <c r="AU286" t="b">
        <v>0</v>
      </c>
      <c r="AV286" t="b">
        <v>0</v>
      </c>
      <c r="AW286" t="b">
        <v>0</v>
      </c>
      <c r="AX286" t="b">
        <v>0</v>
      </c>
      <c r="AY286" t="b">
        <v>0</v>
      </c>
      <c r="AZ286" t="b">
        <v>0</v>
      </c>
      <c r="BA286" t="b">
        <v>0</v>
      </c>
      <c r="BB286" t="b">
        <v>0</v>
      </c>
      <c r="BC286" t="b">
        <v>0</v>
      </c>
      <c r="BD286" t="b">
        <v>0</v>
      </c>
      <c r="BE286" t="b">
        <v>0</v>
      </c>
      <c r="BF286" t="b">
        <v>0</v>
      </c>
      <c r="BG286" t="b">
        <v>0</v>
      </c>
      <c r="BH286" t="b">
        <v>0</v>
      </c>
      <c r="BI286" t="b">
        <v>0</v>
      </c>
      <c r="BJ286" t="b">
        <v>0</v>
      </c>
      <c r="BK286" t="b">
        <v>0</v>
      </c>
      <c r="BL286" t="b">
        <v>0</v>
      </c>
      <c r="BM286" t="s">
        <v>3347</v>
      </c>
      <c r="BO286" t="b">
        <v>1</v>
      </c>
    </row>
    <row r="287" spans="1:67">
      <c r="A287" s="6">
        <v>1015</v>
      </c>
      <c r="B287" t="s">
        <v>1180</v>
      </c>
      <c r="C287" t="s">
        <v>50</v>
      </c>
      <c r="D287" t="s">
        <v>1181</v>
      </c>
      <c r="F287" t="s">
        <v>1182</v>
      </c>
      <c r="G287" t="s">
        <v>67</v>
      </c>
      <c r="H287" t="s">
        <v>17</v>
      </c>
      <c r="I287" t="s">
        <v>1776</v>
      </c>
      <c r="J287" t="s">
        <v>1183</v>
      </c>
      <c r="L287" t="s">
        <v>1184</v>
      </c>
      <c r="N287" s="1">
        <v>13435</v>
      </c>
      <c r="O287" t="s">
        <v>1185</v>
      </c>
      <c r="Q287" t="b">
        <v>0</v>
      </c>
      <c r="R287" s="1">
        <v>44376</v>
      </c>
      <c r="S287" t="b">
        <v>0</v>
      </c>
      <c r="U287" t="b">
        <v>0</v>
      </c>
      <c r="Y287" s="1">
        <v>44376</v>
      </c>
      <c r="AB287">
        <v>88</v>
      </c>
      <c r="AC287" t="b">
        <v>0</v>
      </c>
      <c r="AD287" t="b">
        <v>1</v>
      </c>
      <c r="AI287" t="b">
        <v>0</v>
      </c>
      <c r="AJ287" t="b">
        <v>0</v>
      </c>
      <c r="AK287" t="b">
        <v>0</v>
      </c>
      <c r="AL287" t="b">
        <v>0</v>
      </c>
      <c r="AM287" t="b">
        <v>0</v>
      </c>
      <c r="AN287" t="b">
        <v>0</v>
      </c>
      <c r="AO287" t="b">
        <v>0</v>
      </c>
      <c r="AP287" t="b">
        <v>0</v>
      </c>
      <c r="AQ287" t="b">
        <v>0</v>
      </c>
      <c r="AR287" t="b">
        <v>0</v>
      </c>
      <c r="AS287" t="b">
        <v>0</v>
      </c>
      <c r="AT287" t="b">
        <v>0</v>
      </c>
      <c r="AU287" t="b">
        <v>0</v>
      </c>
      <c r="AV287" t="b">
        <v>0</v>
      </c>
      <c r="AW287" t="b">
        <v>0</v>
      </c>
      <c r="AX287" t="b">
        <v>0</v>
      </c>
      <c r="AY287" t="b">
        <v>0</v>
      </c>
      <c r="AZ287" t="b">
        <v>0</v>
      </c>
      <c r="BA287" t="b">
        <v>0</v>
      </c>
      <c r="BB287" t="b">
        <v>0</v>
      </c>
      <c r="BC287" t="b">
        <v>0</v>
      </c>
      <c r="BD287" t="b">
        <v>0</v>
      </c>
      <c r="BE287" t="b">
        <v>0</v>
      </c>
      <c r="BF287" t="b">
        <v>0</v>
      </c>
      <c r="BG287" t="b">
        <v>0</v>
      </c>
      <c r="BH287" t="b">
        <v>0</v>
      </c>
      <c r="BI287" t="b">
        <v>0</v>
      </c>
      <c r="BJ287" t="b">
        <v>0</v>
      </c>
      <c r="BK287" t="b">
        <v>0</v>
      </c>
      <c r="BL287" t="b">
        <v>0</v>
      </c>
      <c r="BM287" t="s">
        <v>3348</v>
      </c>
      <c r="BO287" t="b">
        <v>1</v>
      </c>
    </row>
    <row r="288" spans="1:67">
      <c r="A288" s="6">
        <v>978</v>
      </c>
      <c r="B288" t="s">
        <v>1590</v>
      </c>
      <c r="C288" t="s">
        <v>707</v>
      </c>
      <c r="D288" t="s">
        <v>1161</v>
      </c>
      <c r="E288" t="s">
        <v>14</v>
      </c>
      <c r="F288" t="s">
        <v>1591</v>
      </c>
      <c r="G288" t="s">
        <v>32</v>
      </c>
      <c r="H288" t="s">
        <v>17</v>
      </c>
      <c r="I288" t="s">
        <v>1756</v>
      </c>
      <c r="J288" t="s">
        <v>1592</v>
      </c>
      <c r="L288" t="s">
        <v>1593</v>
      </c>
      <c r="N288" s="1">
        <v>19373</v>
      </c>
      <c r="Q288" t="b">
        <v>0</v>
      </c>
      <c r="R288" s="1">
        <v>43809</v>
      </c>
      <c r="S288" t="b">
        <v>0</v>
      </c>
      <c r="U288" t="b">
        <v>0</v>
      </c>
      <c r="X288" t="s">
        <v>2620</v>
      </c>
      <c r="AB288">
        <v>71</v>
      </c>
      <c r="AC288" t="b">
        <v>0</v>
      </c>
      <c r="AD288" t="b">
        <v>1</v>
      </c>
      <c r="AI288" t="b">
        <v>0</v>
      </c>
      <c r="AJ288" t="b">
        <v>0</v>
      </c>
      <c r="AK288" t="b">
        <v>0</v>
      </c>
      <c r="AL288" t="b">
        <v>0</v>
      </c>
      <c r="AM288" t="b">
        <v>0</v>
      </c>
      <c r="AN288" t="b">
        <v>1</v>
      </c>
      <c r="AO288" t="b">
        <v>0</v>
      </c>
      <c r="AP288" t="b">
        <v>1</v>
      </c>
      <c r="AQ288" t="b">
        <v>0</v>
      </c>
      <c r="AR288" t="b">
        <v>0</v>
      </c>
      <c r="AS288" t="b">
        <v>0</v>
      </c>
      <c r="AT288" t="b">
        <v>0</v>
      </c>
      <c r="AU288" t="b">
        <v>1</v>
      </c>
      <c r="AV288" t="b">
        <v>1</v>
      </c>
      <c r="AW288" t="b">
        <v>1</v>
      </c>
      <c r="AX288" t="b">
        <v>0</v>
      </c>
      <c r="AY288" t="b">
        <v>1</v>
      </c>
      <c r="AZ288" t="b">
        <v>0</v>
      </c>
      <c r="BA288" t="b">
        <v>0</v>
      </c>
      <c r="BB288" t="b">
        <v>0</v>
      </c>
      <c r="BC288" t="b">
        <v>0</v>
      </c>
      <c r="BD288" t="b">
        <v>0</v>
      </c>
      <c r="BE288" t="b">
        <v>0</v>
      </c>
      <c r="BF288" t="b">
        <v>1</v>
      </c>
      <c r="BG288" t="b">
        <v>0</v>
      </c>
      <c r="BH288" t="b">
        <v>0</v>
      </c>
      <c r="BI288" t="b">
        <v>1</v>
      </c>
      <c r="BJ288" t="b">
        <v>0</v>
      </c>
      <c r="BK288" t="b">
        <v>0</v>
      </c>
      <c r="BL288" t="b">
        <v>0</v>
      </c>
      <c r="BM288" t="s">
        <v>3349</v>
      </c>
      <c r="BO288" t="b">
        <v>1</v>
      </c>
    </row>
    <row r="289" spans="1:67">
      <c r="A289" s="6">
        <v>495</v>
      </c>
      <c r="B289" t="s">
        <v>968</v>
      </c>
      <c r="C289" t="s">
        <v>529</v>
      </c>
      <c r="D289" t="s">
        <v>1115</v>
      </c>
      <c r="E289" t="s">
        <v>30</v>
      </c>
      <c r="F289" t="s">
        <v>969</v>
      </c>
      <c r="G289" t="s">
        <v>67</v>
      </c>
      <c r="H289" t="s">
        <v>17</v>
      </c>
      <c r="I289" t="s">
        <v>1776</v>
      </c>
      <c r="J289" t="s">
        <v>970</v>
      </c>
      <c r="L289" t="s">
        <v>1714</v>
      </c>
      <c r="N289" s="1">
        <v>14849</v>
      </c>
      <c r="O289" t="s">
        <v>1301</v>
      </c>
      <c r="Q289" t="b">
        <v>0</v>
      </c>
      <c r="R289" s="1">
        <v>40940</v>
      </c>
      <c r="S289" t="b">
        <v>0</v>
      </c>
      <c r="U289" t="b">
        <v>0</v>
      </c>
      <c r="AB289">
        <v>84</v>
      </c>
      <c r="AC289" t="b">
        <v>0</v>
      </c>
      <c r="AD289" t="b">
        <v>1</v>
      </c>
      <c r="AI289" t="b">
        <v>0</v>
      </c>
      <c r="AJ289" t="b">
        <v>0</v>
      </c>
      <c r="AK289" t="b">
        <v>0</v>
      </c>
      <c r="AL289" t="b">
        <v>0</v>
      </c>
      <c r="AM289" t="b">
        <v>0</v>
      </c>
      <c r="AN289" t="b">
        <v>0</v>
      </c>
      <c r="AO289" t="b">
        <v>0</v>
      </c>
      <c r="AP289" t="b">
        <v>1</v>
      </c>
      <c r="AQ289" t="b">
        <v>0</v>
      </c>
      <c r="AR289" t="b">
        <v>0</v>
      </c>
      <c r="AS289" t="b">
        <v>0</v>
      </c>
      <c r="AT289" t="b">
        <v>0</v>
      </c>
      <c r="AU289" t="b">
        <v>1</v>
      </c>
      <c r="AV289" t="b">
        <v>0</v>
      </c>
      <c r="AW289" t="b">
        <v>0</v>
      </c>
      <c r="AX289" t="b">
        <v>0</v>
      </c>
      <c r="AY289" t="b">
        <v>0</v>
      </c>
      <c r="AZ289" t="b">
        <v>0</v>
      </c>
      <c r="BA289" t="b">
        <v>0</v>
      </c>
      <c r="BB289" t="b">
        <v>0</v>
      </c>
      <c r="BC289" t="b">
        <v>0</v>
      </c>
      <c r="BD289" t="b">
        <v>0</v>
      </c>
      <c r="BE289" t="b">
        <v>0</v>
      </c>
      <c r="BF289" t="b">
        <v>0</v>
      </c>
      <c r="BG289" t="b">
        <v>0</v>
      </c>
      <c r="BH289" t="b">
        <v>0</v>
      </c>
      <c r="BI289" t="b">
        <v>0</v>
      </c>
      <c r="BJ289" t="b">
        <v>0</v>
      </c>
      <c r="BK289" t="b">
        <v>0</v>
      </c>
      <c r="BL289" t="b">
        <v>0</v>
      </c>
      <c r="BM289" t="s">
        <v>3350</v>
      </c>
      <c r="BO289" t="b">
        <v>1</v>
      </c>
    </row>
    <row r="290" spans="1:67">
      <c r="A290" s="6">
        <v>1055</v>
      </c>
      <c r="B290" t="s">
        <v>1676</v>
      </c>
      <c r="C290" t="s">
        <v>19</v>
      </c>
      <c r="D290" t="s">
        <v>1282</v>
      </c>
      <c r="E290" t="s">
        <v>72</v>
      </c>
      <c r="F290" t="s">
        <v>1987</v>
      </c>
      <c r="G290" t="s">
        <v>16</v>
      </c>
      <c r="H290" t="s">
        <v>17</v>
      </c>
      <c r="I290" t="s">
        <v>1752</v>
      </c>
      <c r="J290" t="s">
        <v>1715</v>
      </c>
      <c r="K290" t="s">
        <v>1715</v>
      </c>
      <c r="L290" t="s">
        <v>1716</v>
      </c>
      <c r="M290" t="s">
        <v>1988</v>
      </c>
      <c r="N290" s="1">
        <v>14437</v>
      </c>
      <c r="O290" t="s">
        <v>1989</v>
      </c>
      <c r="Q290" t="b">
        <v>0</v>
      </c>
      <c r="R290" s="1">
        <v>44564</v>
      </c>
      <c r="S290" t="b">
        <v>0</v>
      </c>
      <c r="U290" t="b">
        <v>0</v>
      </c>
      <c r="Y290" s="1">
        <v>44564</v>
      </c>
      <c r="AB290">
        <v>85</v>
      </c>
      <c r="AC290" t="b">
        <v>0</v>
      </c>
      <c r="AD290" t="b">
        <v>0</v>
      </c>
      <c r="AF290" t="s">
        <v>2576</v>
      </c>
      <c r="AI290" t="b">
        <v>0</v>
      </c>
      <c r="AJ290" t="b">
        <v>0</v>
      </c>
      <c r="AK290" t="b">
        <v>0</v>
      </c>
      <c r="AL290" t="b">
        <v>0</v>
      </c>
      <c r="AM290" t="b">
        <v>0</v>
      </c>
      <c r="AN290" t="b">
        <v>0</v>
      </c>
      <c r="AO290" t="b">
        <v>0</v>
      </c>
      <c r="AP290" t="b">
        <v>0</v>
      </c>
      <c r="AQ290" t="b">
        <v>0</v>
      </c>
      <c r="AR290" t="b">
        <v>1</v>
      </c>
      <c r="AS290" t="b">
        <v>0</v>
      </c>
      <c r="AT290" t="b">
        <v>0</v>
      </c>
      <c r="AU290" t="b">
        <v>0</v>
      </c>
      <c r="AV290" t="b">
        <v>0</v>
      </c>
      <c r="AW290" t="b">
        <v>0</v>
      </c>
      <c r="AX290" t="b">
        <v>0</v>
      </c>
      <c r="AY290" t="b">
        <v>0</v>
      </c>
      <c r="AZ290" t="b">
        <v>0</v>
      </c>
      <c r="BA290" t="b">
        <v>0</v>
      </c>
      <c r="BB290" t="b">
        <v>0</v>
      </c>
      <c r="BC290" t="b">
        <v>0</v>
      </c>
      <c r="BD290" t="b">
        <v>0</v>
      </c>
      <c r="BE290" t="b">
        <v>0</v>
      </c>
      <c r="BF290" t="b">
        <v>0</v>
      </c>
      <c r="BG290" t="b">
        <v>0</v>
      </c>
      <c r="BH290" t="b">
        <v>0</v>
      </c>
      <c r="BI290" t="b">
        <v>0</v>
      </c>
      <c r="BJ290" t="b">
        <v>0</v>
      </c>
      <c r="BK290" t="b">
        <v>0</v>
      </c>
      <c r="BL290" t="b">
        <v>0</v>
      </c>
      <c r="BM290" t="s">
        <v>3351</v>
      </c>
      <c r="BO290" t="b">
        <v>1</v>
      </c>
    </row>
    <row r="291" spans="1:67" ht="15.5">
      <c r="A291" s="6">
        <v>779</v>
      </c>
      <c r="B291" s="641" t="s">
        <v>971</v>
      </c>
      <c r="C291" s="641" t="s">
        <v>58</v>
      </c>
      <c r="D291" s="641" t="s">
        <v>1101</v>
      </c>
      <c r="E291" s="641" t="s">
        <v>153</v>
      </c>
      <c r="F291" s="641" t="s">
        <v>1990</v>
      </c>
      <c r="G291" s="641" t="s">
        <v>1991</v>
      </c>
      <c r="H291" s="641" t="s">
        <v>17</v>
      </c>
      <c r="I291" s="641" t="s">
        <v>1992</v>
      </c>
      <c r="J291" s="641" t="s">
        <v>972</v>
      </c>
      <c r="K291" s="641" t="s">
        <v>973</v>
      </c>
      <c r="L291" s="641" t="s">
        <v>974</v>
      </c>
      <c r="M291" t="s">
        <v>1287</v>
      </c>
      <c r="N291" s="1">
        <v>14721</v>
      </c>
      <c r="O291" t="s">
        <v>1288</v>
      </c>
      <c r="Q291" t="b">
        <v>0</v>
      </c>
      <c r="R291" s="1">
        <v>42409</v>
      </c>
      <c r="S291" t="b">
        <v>0</v>
      </c>
      <c r="U291" t="b">
        <v>0</v>
      </c>
      <c r="AB291">
        <v>84</v>
      </c>
      <c r="AC291" t="b">
        <v>0</v>
      </c>
      <c r="AD291" t="b">
        <v>1</v>
      </c>
      <c r="AF291" t="s">
        <v>2541</v>
      </c>
      <c r="AI291" t="b">
        <v>0</v>
      </c>
      <c r="AJ291" t="b">
        <v>0</v>
      </c>
      <c r="AK291" t="b">
        <v>0</v>
      </c>
      <c r="AL291" t="b">
        <v>0</v>
      </c>
      <c r="AM291" t="b">
        <v>0</v>
      </c>
      <c r="AN291" t="b">
        <v>0</v>
      </c>
      <c r="AO291" t="b">
        <v>0</v>
      </c>
      <c r="AP291" t="b">
        <v>0</v>
      </c>
      <c r="AQ291" t="b">
        <v>0</v>
      </c>
      <c r="AR291" t="b">
        <v>0</v>
      </c>
      <c r="AS291" t="b">
        <v>0</v>
      </c>
      <c r="AT291" t="b">
        <v>0</v>
      </c>
      <c r="AU291" t="b">
        <v>1</v>
      </c>
      <c r="AV291" t="b">
        <v>0</v>
      </c>
      <c r="AW291" t="b">
        <v>1</v>
      </c>
      <c r="AX291" t="b">
        <v>1</v>
      </c>
      <c r="AY291" t="b">
        <v>0</v>
      </c>
      <c r="AZ291" t="b">
        <v>0</v>
      </c>
      <c r="BA291" t="b">
        <v>0</v>
      </c>
      <c r="BB291" t="b">
        <v>0</v>
      </c>
      <c r="BC291" t="b">
        <v>0</v>
      </c>
      <c r="BD291" t="b">
        <v>0</v>
      </c>
      <c r="BE291" t="b">
        <v>1</v>
      </c>
      <c r="BF291" t="b">
        <v>1</v>
      </c>
      <c r="BG291" t="b">
        <v>0</v>
      </c>
      <c r="BH291" t="b">
        <v>0</v>
      </c>
      <c r="BI291" t="b">
        <v>0</v>
      </c>
      <c r="BJ291" t="b">
        <v>0</v>
      </c>
      <c r="BK291" t="b">
        <v>1</v>
      </c>
      <c r="BL291" t="b">
        <v>0</v>
      </c>
      <c r="BM291" t="s">
        <v>3352</v>
      </c>
      <c r="BO291" t="b">
        <v>1</v>
      </c>
    </row>
    <row r="292" spans="1:67">
      <c r="A292" s="6">
        <v>357</v>
      </c>
      <c r="B292" t="s">
        <v>975</v>
      </c>
      <c r="C292" t="s">
        <v>313</v>
      </c>
      <c r="D292" t="s">
        <v>1357</v>
      </c>
      <c r="E292" t="s">
        <v>85</v>
      </c>
      <c r="F292" t="s">
        <v>976</v>
      </c>
      <c r="G292" t="s">
        <v>213</v>
      </c>
      <c r="H292" t="s">
        <v>17</v>
      </c>
      <c r="I292" t="s">
        <v>1804</v>
      </c>
      <c r="J292" t="s">
        <v>977</v>
      </c>
      <c r="L292" t="s">
        <v>978</v>
      </c>
      <c r="M292" t="s">
        <v>1358</v>
      </c>
      <c r="N292" s="1">
        <v>15370</v>
      </c>
      <c r="Q292" t="b">
        <v>0</v>
      </c>
      <c r="R292" s="1">
        <v>38261</v>
      </c>
      <c r="S292" t="b">
        <v>0</v>
      </c>
      <c r="U292" t="b">
        <v>0</v>
      </c>
      <c r="X292" t="s">
        <v>2572</v>
      </c>
      <c r="AB292">
        <v>82</v>
      </c>
      <c r="AC292" t="b">
        <v>0</v>
      </c>
      <c r="AD292" t="b">
        <v>1</v>
      </c>
      <c r="AF292" t="s">
        <v>2526</v>
      </c>
      <c r="AI292" t="b">
        <v>0</v>
      </c>
      <c r="AJ292" t="b">
        <v>0</v>
      </c>
      <c r="AK292" t="b">
        <v>0</v>
      </c>
      <c r="AL292" t="b">
        <v>0</v>
      </c>
      <c r="AM292" t="b">
        <v>0</v>
      </c>
      <c r="AN292" t="b">
        <v>0</v>
      </c>
      <c r="AO292" t="b">
        <v>0</v>
      </c>
      <c r="AP292" t="b">
        <v>0</v>
      </c>
      <c r="AQ292" t="b">
        <v>0</v>
      </c>
      <c r="AR292" t="b">
        <v>1</v>
      </c>
      <c r="AS292" t="b">
        <v>0</v>
      </c>
      <c r="AT292" t="b">
        <v>0</v>
      </c>
      <c r="AU292" t="b">
        <v>0</v>
      </c>
      <c r="AV292" t="b">
        <v>0</v>
      </c>
      <c r="AW292" t="b">
        <v>0</v>
      </c>
      <c r="AX292" t="b">
        <v>0</v>
      </c>
      <c r="AY292" t="b">
        <v>0</v>
      </c>
      <c r="AZ292" t="b">
        <v>0</v>
      </c>
      <c r="BA292" t="b">
        <v>0</v>
      </c>
      <c r="BB292" t="b">
        <v>0</v>
      </c>
      <c r="BC292" t="b">
        <v>0</v>
      </c>
      <c r="BD292" t="b">
        <v>0</v>
      </c>
      <c r="BE292" t="b">
        <v>0</v>
      </c>
      <c r="BF292" t="b">
        <v>0</v>
      </c>
      <c r="BG292" t="b">
        <v>0</v>
      </c>
      <c r="BH292" t="b">
        <v>0</v>
      </c>
      <c r="BI292" t="b">
        <v>0</v>
      </c>
      <c r="BJ292" t="b">
        <v>0</v>
      </c>
      <c r="BK292" t="b">
        <v>0</v>
      </c>
      <c r="BL292" t="b">
        <v>0</v>
      </c>
      <c r="BM292" t="s">
        <v>3353</v>
      </c>
      <c r="BO292" t="b">
        <v>1</v>
      </c>
    </row>
    <row r="293" spans="1:67">
      <c r="A293" s="6">
        <v>678</v>
      </c>
      <c r="B293" t="s">
        <v>979</v>
      </c>
      <c r="C293" t="s">
        <v>980</v>
      </c>
      <c r="D293" t="s">
        <v>1283</v>
      </c>
      <c r="F293" t="s">
        <v>981</v>
      </c>
      <c r="G293" t="s">
        <v>964</v>
      </c>
      <c r="H293" t="s">
        <v>17</v>
      </c>
      <c r="I293" t="s">
        <v>1985</v>
      </c>
      <c r="J293" t="s">
        <v>982</v>
      </c>
      <c r="L293" t="s">
        <v>983</v>
      </c>
      <c r="M293" t="s">
        <v>1993</v>
      </c>
      <c r="N293" s="1">
        <v>17133</v>
      </c>
      <c r="O293" t="s">
        <v>1478</v>
      </c>
      <c r="Q293" t="b">
        <v>0</v>
      </c>
      <c r="R293" s="1">
        <v>42106</v>
      </c>
      <c r="S293" t="b">
        <v>0</v>
      </c>
      <c r="U293" t="b">
        <v>0</v>
      </c>
      <c r="AB293">
        <v>78</v>
      </c>
      <c r="AC293" t="b">
        <v>0</v>
      </c>
      <c r="AD293" t="b">
        <v>1</v>
      </c>
      <c r="AI293" t="b">
        <v>1</v>
      </c>
      <c r="AJ293" t="b">
        <v>0</v>
      </c>
      <c r="AK293" t="b">
        <v>0</v>
      </c>
      <c r="AL293" t="b">
        <v>0</v>
      </c>
      <c r="AM293" t="b">
        <v>0</v>
      </c>
      <c r="AN293" t="b">
        <v>0</v>
      </c>
      <c r="AO293" t="b">
        <v>0</v>
      </c>
      <c r="AP293" t="b">
        <v>0</v>
      </c>
      <c r="AQ293" t="b">
        <v>0</v>
      </c>
      <c r="AR293" t="b">
        <v>0</v>
      </c>
      <c r="AS293" t="b">
        <v>0</v>
      </c>
      <c r="AT293" t="b">
        <v>0</v>
      </c>
      <c r="AU293" t="b">
        <v>0</v>
      </c>
      <c r="AV293" t="b">
        <v>0</v>
      </c>
      <c r="AW293" t="b">
        <v>0</v>
      </c>
      <c r="AX293" t="b">
        <v>0</v>
      </c>
      <c r="AY293" t="b">
        <v>0</v>
      </c>
      <c r="AZ293" t="b">
        <v>0</v>
      </c>
      <c r="BA293" t="b">
        <v>0</v>
      </c>
      <c r="BB293" t="b">
        <v>0</v>
      </c>
      <c r="BC293" t="b">
        <v>0</v>
      </c>
      <c r="BD293" t="b">
        <v>0</v>
      </c>
      <c r="BE293" t="b">
        <v>0</v>
      </c>
      <c r="BF293" t="b">
        <v>1</v>
      </c>
      <c r="BG293" t="b">
        <v>0</v>
      </c>
      <c r="BH293" t="b">
        <v>0</v>
      </c>
      <c r="BI293" t="b">
        <v>0</v>
      </c>
      <c r="BJ293" t="b">
        <v>0</v>
      </c>
      <c r="BK293" t="b">
        <v>0</v>
      </c>
      <c r="BL293" t="b">
        <v>0</v>
      </c>
      <c r="BM293" t="s">
        <v>3354</v>
      </c>
      <c r="BO293" t="b">
        <v>1</v>
      </c>
    </row>
    <row r="294" spans="1:67">
      <c r="A294" s="6">
        <v>360</v>
      </c>
      <c r="B294" t="s">
        <v>984</v>
      </c>
      <c r="C294" t="s">
        <v>451</v>
      </c>
      <c r="D294" t="s">
        <v>1240</v>
      </c>
      <c r="E294" t="s">
        <v>30</v>
      </c>
      <c r="F294" t="s">
        <v>985</v>
      </c>
      <c r="G294" t="s">
        <v>32</v>
      </c>
      <c r="H294" t="s">
        <v>17</v>
      </c>
      <c r="I294" t="s">
        <v>1756</v>
      </c>
      <c r="J294" t="s">
        <v>986</v>
      </c>
      <c r="L294" t="s">
        <v>987</v>
      </c>
      <c r="N294" s="1">
        <v>14072</v>
      </c>
      <c r="Q294" t="b">
        <v>0</v>
      </c>
      <c r="R294" s="1">
        <v>38231</v>
      </c>
      <c r="S294" t="b">
        <v>0</v>
      </c>
      <c r="U294" t="b">
        <v>0</v>
      </c>
      <c r="AB294">
        <v>86</v>
      </c>
      <c r="AC294" t="b">
        <v>0</v>
      </c>
      <c r="AD294" t="b">
        <v>1</v>
      </c>
      <c r="AF294" t="s">
        <v>2622</v>
      </c>
      <c r="AI294" t="b">
        <v>0</v>
      </c>
      <c r="AJ294" t="b">
        <v>0</v>
      </c>
      <c r="AK294" t="b">
        <v>0</v>
      </c>
      <c r="AL294" t="b">
        <v>1</v>
      </c>
      <c r="AM294" t="b">
        <v>0</v>
      </c>
      <c r="AN294" t="b">
        <v>0</v>
      </c>
      <c r="AO294" t="b">
        <v>0</v>
      </c>
      <c r="AP294" t="b">
        <v>0</v>
      </c>
      <c r="AQ294" t="b">
        <v>0</v>
      </c>
      <c r="AR294" t="b">
        <v>0</v>
      </c>
      <c r="AS294" t="b">
        <v>1</v>
      </c>
      <c r="AT294" t="b">
        <v>0</v>
      </c>
      <c r="AU294" t="b">
        <v>0</v>
      </c>
      <c r="AV294" t="b">
        <v>0</v>
      </c>
      <c r="AW294" t="b">
        <v>0</v>
      </c>
      <c r="AX294" t="b">
        <v>0</v>
      </c>
      <c r="AY294" t="b">
        <v>0</v>
      </c>
      <c r="AZ294" t="b">
        <v>0</v>
      </c>
      <c r="BA294" t="b">
        <v>0</v>
      </c>
      <c r="BB294" t="b">
        <v>0</v>
      </c>
      <c r="BC294" t="b">
        <v>0</v>
      </c>
      <c r="BD294" t="b">
        <v>0</v>
      </c>
      <c r="BE294" t="b">
        <v>0</v>
      </c>
      <c r="BF294" t="b">
        <v>0</v>
      </c>
      <c r="BG294" t="b">
        <v>0</v>
      </c>
      <c r="BH294" t="b">
        <v>0</v>
      </c>
      <c r="BI294" t="b">
        <v>0</v>
      </c>
      <c r="BJ294" t="b">
        <v>0</v>
      </c>
      <c r="BK294" t="b">
        <v>0</v>
      </c>
      <c r="BL294" t="b">
        <v>0</v>
      </c>
      <c r="BM294" t="s">
        <v>3355</v>
      </c>
      <c r="BO294" t="b">
        <v>1</v>
      </c>
    </row>
    <row r="295" spans="1:67">
      <c r="A295" s="6">
        <v>1070</v>
      </c>
      <c r="B295" t="s">
        <v>984</v>
      </c>
      <c r="C295" t="s">
        <v>13</v>
      </c>
      <c r="D295" t="s">
        <v>1161</v>
      </c>
      <c r="E295" t="s">
        <v>1994</v>
      </c>
      <c r="F295" t="s">
        <v>1995</v>
      </c>
      <c r="G295" t="s">
        <v>332</v>
      </c>
      <c r="H295" t="s">
        <v>17</v>
      </c>
      <c r="I295" t="s">
        <v>1832</v>
      </c>
      <c r="J295" t="s">
        <v>1996</v>
      </c>
      <c r="K295" t="s">
        <v>1997</v>
      </c>
      <c r="L295" t="s">
        <v>1998</v>
      </c>
      <c r="N295" s="1">
        <v>13235</v>
      </c>
      <c r="O295" t="s">
        <v>1999</v>
      </c>
      <c r="Q295" t="b">
        <v>0</v>
      </c>
      <c r="R295" s="1">
        <v>44694</v>
      </c>
      <c r="S295" t="b">
        <v>0</v>
      </c>
      <c r="U295" t="b">
        <v>0</v>
      </c>
      <c r="AB295">
        <v>88</v>
      </c>
      <c r="AC295" t="b">
        <v>0</v>
      </c>
      <c r="AD295" t="b">
        <v>1</v>
      </c>
      <c r="AF295" t="s">
        <v>2258</v>
      </c>
      <c r="AG295" t="s">
        <v>19</v>
      </c>
      <c r="AI295" t="b">
        <v>0</v>
      </c>
      <c r="AJ295" t="b">
        <v>0</v>
      </c>
      <c r="AK295" t="b">
        <v>0</v>
      </c>
      <c r="AL295" t="b">
        <v>0</v>
      </c>
      <c r="AM295" t="b">
        <v>0</v>
      </c>
      <c r="AN295" t="b">
        <v>0</v>
      </c>
      <c r="AO295" t="b">
        <v>0</v>
      </c>
      <c r="AP295" t="b">
        <v>1</v>
      </c>
      <c r="AQ295" t="b">
        <v>0</v>
      </c>
      <c r="AR295" t="b">
        <v>0</v>
      </c>
      <c r="AS295" t="b">
        <v>0</v>
      </c>
      <c r="AT295" t="b">
        <v>0</v>
      </c>
      <c r="AU295" t="b">
        <v>1</v>
      </c>
      <c r="AV295" t="b">
        <v>0</v>
      </c>
      <c r="AW295" t="b">
        <v>1</v>
      </c>
      <c r="AX295" t="b">
        <v>0</v>
      </c>
      <c r="AY295" t="b">
        <v>0</v>
      </c>
      <c r="AZ295" t="b">
        <v>0</v>
      </c>
      <c r="BA295" t="b">
        <v>0</v>
      </c>
      <c r="BB295" t="b">
        <v>0</v>
      </c>
      <c r="BC295" t="b">
        <v>0</v>
      </c>
      <c r="BD295" t="b">
        <v>1</v>
      </c>
      <c r="BE295" t="b">
        <v>0</v>
      </c>
      <c r="BF295" t="b">
        <v>0</v>
      </c>
      <c r="BG295" t="b">
        <v>0</v>
      </c>
      <c r="BH295" t="b">
        <v>0</v>
      </c>
      <c r="BI295" t="b">
        <v>0</v>
      </c>
      <c r="BJ295" t="b">
        <v>0</v>
      </c>
      <c r="BK295" t="b">
        <v>0</v>
      </c>
      <c r="BL295" t="b">
        <v>0</v>
      </c>
      <c r="BM295" t="s">
        <v>3356</v>
      </c>
      <c r="BO295" t="b">
        <v>1</v>
      </c>
    </row>
    <row r="296" spans="1:67">
      <c r="A296" s="6">
        <v>915</v>
      </c>
      <c r="B296" t="s">
        <v>988</v>
      </c>
      <c r="C296" t="s">
        <v>2286</v>
      </c>
      <c r="E296" t="s">
        <v>990</v>
      </c>
      <c r="F296" t="s">
        <v>991</v>
      </c>
      <c r="G296" t="s">
        <v>306</v>
      </c>
      <c r="H296" t="s">
        <v>17</v>
      </c>
      <c r="I296" t="s">
        <v>1827</v>
      </c>
      <c r="J296" t="s">
        <v>992</v>
      </c>
      <c r="K296" t="s">
        <v>2182</v>
      </c>
      <c r="L296" t="s">
        <v>993</v>
      </c>
      <c r="N296" s="1">
        <v>12045</v>
      </c>
      <c r="P296" t="s">
        <v>2183</v>
      </c>
      <c r="Q296" t="b">
        <v>0</v>
      </c>
      <c r="R296" s="1">
        <v>43172</v>
      </c>
      <c r="S296" t="b">
        <v>0</v>
      </c>
      <c r="U296" t="b">
        <v>0</v>
      </c>
      <c r="Y296" s="1">
        <v>45184</v>
      </c>
      <c r="AB296">
        <v>92</v>
      </c>
      <c r="AC296" t="b">
        <v>0</v>
      </c>
      <c r="AD296" t="b">
        <v>1</v>
      </c>
      <c r="AF296" t="s">
        <v>2571</v>
      </c>
      <c r="AI296" t="b">
        <v>0</v>
      </c>
      <c r="AJ296" t="b">
        <v>0</v>
      </c>
      <c r="AK296" t="b">
        <v>0</v>
      </c>
      <c r="AL296" t="b">
        <v>0</v>
      </c>
      <c r="AM296" t="b">
        <v>0</v>
      </c>
      <c r="AN296" t="b">
        <v>1</v>
      </c>
      <c r="AO296" t="b">
        <v>0</v>
      </c>
      <c r="AP296" t="b">
        <v>1</v>
      </c>
      <c r="AQ296" t="b">
        <v>0</v>
      </c>
      <c r="AR296" t="b">
        <v>0</v>
      </c>
      <c r="AS296" t="b">
        <v>1</v>
      </c>
      <c r="AT296" t="b">
        <v>0</v>
      </c>
      <c r="AU296" t="b">
        <v>1</v>
      </c>
      <c r="AV296" t="b">
        <v>0</v>
      </c>
      <c r="AW296" t="b">
        <v>1</v>
      </c>
      <c r="AX296" t="b">
        <v>0</v>
      </c>
      <c r="AY296" t="b">
        <v>0</v>
      </c>
      <c r="AZ296" t="b">
        <v>0</v>
      </c>
      <c r="BA296" t="b">
        <v>0</v>
      </c>
      <c r="BB296" t="b">
        <v>0</v>
      </c>
      <c r="BC296" t="b">
        <v>0</v>
      </c>
      <c r="BD296" t="b">
        <v>1</v>
      </c>
      <c r="BE296" t="b">
        <v>0</v>
      </c>
      <c r="BF296" t="b">
        <v>0</v>
      </c>
      <c r="BG296" t="b">
        <v>0</v>
      </c>
      <c r="BH296" t="b">
        <v>0</v>
      </c>
      <c r="BI296" t="b">
        <v>0</v>
      </c>
      <c r="BJ296" t="b">
        <v>0</v>
      </c>
      <c r="BK296" t="b">
        <v>0</v>
      </c>
      <c r="BL296" t="b">
        <v>0</v>
      </c>
      <c r="BM296" t="s">
        <v>3357</v>
      </c>
      <c r="BO296" t="b">
        <v>1</v>
      </c>
    </row>
    <row r="297" spans="1:67">
      <c r="A297" s="6">
        <v>687</v>
      </c>
      <c r="B297" t="s">
        <v>994</v>
      </c>
      <c r="C297" t="s">
        <v>2100</v>
      </c>
      <c r="D297" t="s">
        <v>1214</v>
      </c>
      <c r="E297" t="s">
        <v>77</v>
      </c>
      <c r="F297" t="s">
        <v>995</v>
      </c>
      <c r="G297" t="s">
        <v>16</v>
      </c>
      <c r="H297" t="s">
        <v>17</v>
      </c>
      <c r="I297" t="s">
        <v>1752</v>
      </c>
      <c r="J297" t="s">
        <v>996</v>
      </c>
      <c r="K297" t="s">
        <v>997</v>
      </c>
      <c r="L297" t="s">
        <v>2287</v>
      </c>
      <c r="M297" t="s">
        <v>1285</v>
      </c>
      <c r="N297" s="1">
        <v>14715</v>
      </c>
      <c r="O297" t="s">
        <v>1286</v>
      </c>
      <c r="Q297" t="b">
        <v>0</v>
      </c>
      <c r="R297" s="1">
        <v>42136</v>
      </c>
      <c r="S297" t="b">
        <v>0</v>
      </c>
      <c r="U297" t="b">
        <v>0</v>
      </c>
      <c r="AB297">
        <v>84</v>
      </c>
      <c r="AC297" t="b">
        <v>0</v>
      </c>
      <c r="AD297" t="b">
        <v>1</v>
      </c>
      <c r="AF297" t="s">
        <v>2568</v>
      </c>
      <c r="AI297" t="b">
        <v>0</v>
      </c>
      <c r="AJ297" t="b">
        <v>0</v>
      </c>
      <c r="AK297" t="b">
        <v>0</v>
      </c>
      <c r="AL297" t="b">
        <v>0</v>
      </c>
      <c r="AM297" t="b">
        <v>0</v>
      </c>
      <c r="AN297" t="b">
        <v>0</v>
      </c>
      <c r="AO297" t="b">
        <v>0</v>
      </c>
      <c r="AP297" t="b">
        <v>0</v>
      </c>
      <c r="AQ297" t="b">
        <v>0</v>
      </c>
      <c r="AR297" t="b">
        <v>0</v>
      </c>
      <c r="AS297" t="b">
        <v>0</v>
      </c>
      <c r="AT297" t="b">
        <v>0</v>
      </c>
      <c r="AU297" t="b">
        <v>1</v>
      </c>
      <c r="AV297" t="b">
        <v>0</v>
      </c>
      <c r="AW297" t="b">
        <v>1</v>
      </c>
      <c r="AX297" t="b">
        <v>0</v>
      </c>
      <c r="AY297" t="b">
        <v>0</v>
      </c>
      <c r="AZ297" t="b">
        <v>0</v>
      </c>
      <c r="BA297" t="b">
        <v>0</v>
      </c>
      <c r="BB297" t="b">
        <v>0</v>
      </c>
      <c r="BC297" t="b">
        <v>0</v>
      </c>
      <c r="BD297" t="b">
        <v>0</v>
      </c>
      <c r="BE297" t="b">
        <v>0</v>
      </c>
      <c r="BF297" t="b">
        <v>0</v>
      </c>
      <c r="BG297" t="b">
        <v>0</v>
      </c>
      <c r="BH297" t="b">
        <v>0</v>
      </c>
      <c r="BI297" t="b">
        <v>0</v>
      </c>
      <c r="BJ297" t="b">
        <v>0</v>
      </c>
      <c r="BK297" t="b">
        <v>0</v>
      </c>
      <c r="BL297" t="b">
        <v>0</v>
      </c>
      <c r="BM297" t="s">
        <v>3358</v>
      </c>
      <c r="BO297" t="b">
        <v>1</v>
      </c>
    </row>
    <row r="298" spans="1:67">
      <c r="A298" s="6">
        <v>361</v>
      </c>
      <c r="B298" t="s">
        <v>998</v>
      </c>
      <c r="C298" t="s">
        <v>91</v>
      </c>
      <c r="D298" t="s">
        <v>1178</v>
      </c>
      <c r="E298" t="s">
        <v>51</v>
      </c>
      <c r="F298" t="s">
        <v>999</v>
      </c>
      <c r="G298" t="s">
        <v>32</v>
      </c>
      <c r="H298" t="s">
        <v>17</v>
      </c>
      <c r="I298" t="s">
        <v>1756</v>
      </c>
      <c r="J298" t="s">
        <v>1000</v>
      </c>
      <c r="K298" t="s">
        <v>1179</v>
      </c>
      <c r="L298" t="s">
        <v>1001</v>
      </c>
      <c r="M298" t="s">
        <v>2000</v>
      </c>
      <c r="N298" s="1">
        <v>13344</v>
      </c>
      <c r="Q298" t="b">
        <v>0</v>
      </c>
      <c r="R298" s="1">
        <v>39052</v>
      </c>
      <c r="S298" t="b">
        <v>0</v>
      </c>
      <c r="U298" t="b">
        <v>0</v>
      </c>
      <c r="Y298" s="1">
        <v>44597</v>
      </c>
      <c r="AB298">
        <v>88</v>
      </c>
      <c r="AC298" t="b">
        <v>0</v>
      </c>
      <c r="AD298" t="b">
        <v>1</v>
      </c>
      <c r="AF298" t="s">
        <v>2521</v>
      </c>
      <c r="AI298" t="b">
        <v>0</v>
      </c>
      <c r="AJ298" t="b">
        <v>0</v>
      </c>
      <c r="AK298" t="b">
        <v>0</v>
      </c>
      <c r="AL298" t="b">
        <v>0</v>
      </c>
      <c r="AM298" t="b">
        <v>0</v>
      </c>
      <c r="AN298" t="b">
        <v>1</v>
      </c>
      <c r="AO298" t="b">
        <v>1</v>
      </c>
      <c r="AP298" t="b">
        <v>0</v>
      </c>
      <c r="AQ298" t="b">
        <v>1</v>
      </c>
      <c r="AR298" t="b">
        <v>0</v>
      </c>
      <c r="AS298" t="b">
        <v>1</v>
      </c>
      <c r="AT298" t="b">
        <v>0</v>
      </c>
      <c r="AU298" t="b">
        <v>1</v>
      </c>
      <c r="AV298" t="b">
        <v>1</v>
      </c>
      <c r="AW298" t="b">
        <v>0</v>
      </c>
      <c r="AX298" t="b">
        <v>0</v>
      </c>
      <c r="AY298" t="b">
        <v>0</v>
      </c>
      <c r="AZ298" t="b">
        <v>0</v>
      </c>
      <c r="BA298" t="b">
        <v>0</v>
      </c>
      <c r="BB298" t="b">
        <v>0</v>
      </c>
      <c r="BC298" t="b">
        <v>0</v>
      </c>
      <c r="BD298" t="b">
        <v>1</v>
      </c>
      <c r="BE298" t="b">
        <v>1</v>
      </c>
      <c r="BF298" t="b">
        <v>0</v>
      </c>
      <c r="BG298" t="b">
        <v>0</v>
      </c>
      <c r="BH298" t="b">
        <v>0</v>
      </c>
      <c r="BI298" t="b">
        <v>1</v>
      </c>
      <c r="BJ298" t="b">
        <v>0</v>
      </c>
      <c r="BK298" t="b">
        <v>0</v>
      </c>
      <c r="BL298" t="b">
        <v>0</v>
      </c>
      <c r="BM298" t="s">
        <v>3359</v>
      </c>
      <c r="BO298" t="b">
        <v>1</v>
      </c>
    </row>
    <row r="299" spans="1:67">
      <c r="A299" s="6">
        <v>1045</v>
      </c>
      <c r="B299" t="s">
        <v>1635</v>
      </c>
      <c r="C299" t="s">
        <v>2042</v>
      </c>
      <c r="D299" t="s">
        <v>2001</v>
      </c>
      <c r="E299" t="s">
        <v>77</v>
      </c>
      <c r="F299" t="s">
        <v>2002</v>
      </c>
      <c r="G299" t="s">
        <v>83</v>
      </c>
      <c r="H299" t="s">
        <v>17</v>
      </c>
      <c r="I299" t="s">
        <v>1772</v>
      </c>
      <c r="J299" t="s">
        <v>1717</v>
      </c>
      <c r="K299" t="s">
        <v>1718</v>
      </c>
      <c r="L299" t="s">
        <v>1719</v>
      </c>
      <c r="M299" t="s">
        <v>2003</v>
      </c>
      <c r="N299" s="1">
        <v>17146</v>
      </c>
      <c r="O299" t="s">
        <v>1083</v>
      </c>
      <c r="Q299" t="b">
        <v>0</v>
      </c>
      <c r="R299" s="1">
        <v>44509</v>
      </c>
      <c r="S299" t="b">
        <v>0</v>
      </c>
      <c r="U299" t="b">
        <v>0</v>
      </c>
      <c r="Y299" s="1">
        <v>44509</v>
      </c>
      <c r="AB299">
        <v>78</v>
      </c>
      <c r="AC299" t="b">
        <v>0</v>
      </c>
      <c r="AD299" t="b">
        <v>1</v>
      </c>
      <c r="AF299" t="s">
        <v>2529</v>
      </c>
      <c r="AI299" t="b">
        <v>0</v>
      </c>
      <c r="AJ299" t="b">
        <v>0</v>
      </c>
      <c r="AK299" t="b">
        <v>0</v>
      </c>
      <c r="AL299" t="b">
        <v>0</v>
      </c>
      <c r="AM299" t="b">
        <v>0</v>
      </c>
      <c r="AN299" t="b">
        <v>0</v>
      </c>
      <c r="AO299" t="b">
        <v>0</v>
      </c>
      <c r="AP299" t="b">
        <v>1</v>
      </c>
      <c r="AQ299" t="b">
        <v>0</v>
      </c>
      <c r="AR299" t="b">
        <v>0</v>
      </c>
      <c r="AS299" t="b">
        <v>0</v>
      </c>
      <c r="AT299" t="b">
        <v>0</v>
      </c>
      <c r="AU299" t="b">
        <v>0</v>
      </c>
      <c r="AV299" t="b">
        <v>0</v>
      </c>
      <c r="AW299" t="b">
        <v>0</v>
      </c>
      <c r="AX299" t="b">
        <v>0</v>
      </c>
      <c r="AY299" t="b">
        <v>0</v>
      </c>
      <c r="AZ299" t="b">
        <v>0</v>
      </c>
      <c r="BA299" t="b">
        <v>0</v>
      </c>
      <c r="BB299" t="b">
        <v>0</v>
      </c>
      <c r="BC299" t="b">
        <v>0</v>
      </c>
      <c r="BD299" t="b">
        <v>0</v>
      </c>
      <c r="BE299" t="b">
        <v>0</v>
      </c>
      <c r="BF299" t="b">
        <v>0</v>
      </c>
      <c r="BG299" t="b">
        <v>0</v>
      </c>
      <c r="BH299" t="b">
        <v>0</v>
      </c>
      <c r="BI299" t="b">
        <v>0</v>
      </c>
      <c r="BJ299" t="b">
        <v>0</v>
      </c>
      <c r="BK299" t="b">
        <v>0</v>
      </c>
      <c r="BL299" t="b">
        <v>0</v>
      </c>
      <c r="BM299" t="s">
        <v>3360</v>
      </c>
      <c r="BO299" t="b">
        <v>1</v>
      </c>
    </row>
    <row r="300" spans="1:67">
      <c r="A300" s="6">
        <v>429</v>
      </c>
      <c r="B300" t="s">
        <v>1002</v>
      </c>
      <c r="C300" t="s">
        <v>45</v>
      </c>
      <c r="D300" t="s">
        <v>1368</v>
      </c>
      <c r="E300" t="s">
        <v>685</v>
      </c>
      <c r="F300" t="s">
        <v>1003</v>
      </c>
      <c r="G300" t="s">
        <v>16</v>
      </c>
      <c r="H300" t="s">
        <v>17</v>
      </c>
      <c r="I300" t="s">
        <v>1752</v>
      </c>
      <c r="J300" t="s">
        <v>1004</v>
      </c>
      <c r="K300" t="s">
        <v>1005</v>
      </c>
      <c r="L300" t="s">
        <v>1369</v>
      </c>
      <c r="M300" t="s">
        <v>1370</v>
      </c>
      <c r="N300" s="1">
        <v>15585</v>
      </c>
      <c r="O300" t="s">
        <v>1363</v>
      </c>
      <c r="P300" t="s">
        <v>1795</v>
      </c>
      <c r="Q300" t="b">
        <v>0</v>
      </c>
      <c r="R300" s="1">
        <v>40238</v>
      </c>
      <c r="S300" t="b">
        <v>0</v>
      </c>
      <c r="U300" t="b">
        <v>0</v>
      </c>
      <c r="W300" t="s">
        <v>2501</v>
      </c>
      <c r="X300" t="s">
        <v>3361</v>
      </c>
      <c r="Y300" s="1">
        <v>44277</v>
      </c>
      <c r="Z300" t="s">
        <v>2616</v>
      </c>
      <c r="AB300">
        <v>82</v>
      </c>
      <c r="AC300" t="b">
        <v>0</v>
      </c>
      <c r="AD300" t="b">
        <v>1</v>
      </c>
      <c r="AI300" t="b">
        <v>0</v>
      </c>
      <c r="AJ300" t="b">
        <v>0</v>
      </c>
      <c r="AK300" t="b">
        <v>0</v>
      </c>
      <c r="AL300" t="b">
        <v>0</v>
      </c>
      <c r="AM300" t="b">
        <v>0</v>
      </c>
      <c r="AN300" t="b">
        <v>1</v>
      </c>
      <c r="AO300" t="b">
        <v>1</v>
      </c>
      <c r="AP300" t="b">
        <v>1</v>
      </c>
      <c r="AQ300" t="b">
        <v>1</v>
      </c>
      <c r="AR300" t="b">
        <v>1</v>
      </c>
      <c r="AS300" t="b">
        <v>0</v>
      </c>
      <c r="AT300" t="b">
        <v>0</v>
      </c>
      <c r="AU300" t="b">
        <v>1</v>
      </c>
      <c r="AV300" t="b">
        <v>1</v>
      </c>
      <c r="AW300" t="b">
        <v>0</v>
      </c>
      <c r="AX300" t="b">
        <v>0</v>
      </c>
      <c r="AY300" t="b">
        <v>0</v>
      </c>
      <c r="AZ300" t="b">
        <v>0</v>
      </c>
      <c r="BA300" t="b">
        <v>0</v>
      </c>
      <c r="BB300" t="b">
        <v>0</v>
      </c>
      <c r="BC300" t="b">
        <v>0</v>
      </c>
      <c r="BD300" t="b">
        <v>1</v>
      </c>
      <c r="BE300" t="b">
        <v>0</v>
      </c>
      <c r="BF300" t="b">
        <v>0</v>
      </c>
      <c r="BG300" t="b">
        <v>0</v>
      </c>
      <c r="BH300" t="b">
        <v>0</v>
      </c>
      <c r="BI300" t="b">
        <v>1</v>
      </c>
      <c r="BJ300" t="b">
        <v>0</v>
      </c>
      <c r="BK300" t="b">
        <v>1</v>
      </c>
      <c r="BL300" t="b">
        <v>0</v>
      </c>
      <c r="BM300" t="s">
        <v>3362</v>
      </c>
      <c r="BO300" t="b">
        <v>1</v>
      </c>
    </row>
    <row r="301" spans="1:67">
      <c r="A301" s="6">
        <v>990</v>
      </c>
      <c r="B301" t="s">
        <v>1522</v>
      </c>
      <c r="C301" t="s">
        <v>1523</v>
      </c>
      <c r="D301" t="s">
        <v>1149</v>
      </c>
      <c r="E301" t="s">
        <v>72</v>
      </c>
      <c r="F301" t="s">
        <v>1525</v>
      </c>
      <c r="G301" t="s">
        <v>16</v>
      </c>
      <c r="H301" t="s">
        <v>17</v>
      </c>
      <c r="I301" t="s">
        <v>1752</v>
      </c>
      <c r="J301" t="s">
        <v>1526</v>
      </c>
      <c r="K301" t="s">
        <v>1527</v>
      </c>
      <c r="L301" t="s">
        <v>1528</v>
      </c>
      <c r="N301" s="1">
        <v>17681</v>
      </c>
      <c r="O301" t="s">
        <v>1529</v>
      </c>
      <c r="Q301" t="b">
        <v>0</v>
      </c>
      <c r="R301" s="1">
        <v>43935</v>
      </c>
      <c r="S301" t="b">
        <v>0</v>
      </c>
      <c r="U301" t="b">
        <v>0</v>
      </c>
      <c r="Y301" s="1">
        <v>43935</v>
      </c>
      <c r="AB301">
        <v>76</v>
      </c>
      <c r="AC301" t="b">
        <v>0</v>
      </c>
      <c r="AD301" t="b">
        <v>1</v>
      </c>
      <c r="AI301" t="b">
        <v>0</v>
      </c>
      <c r="AJ301" t="b">
        <v>0</v>
      </c>
      <c r="AK301" t="b">
        <v>0</v>
      </c>
      <c r="AL301" t="b">
        <v>0</v>
      </c>
      <c r="AM301" t="b">
        <v>0</v>
      </c>
      <c r="AN301" t="b">
        <v>0</v>
      </c>
      <c r="AO301" t="b">
        <v>0</v>
      </c>
      <c r="AP301" t="b">
        <v>0</v>
      </c>
      <c r="AQ301" t="b">
        <v>0</v>
      </c>
      <c r="AR301" t="b">
        <v>0</v>
      </c>
      <c r="AS301" t="b">
        <v>0</v>
      </c>
      <c r="AT301" t="b">
        <v>0</v>
      </c>
      <c r="AU301" t="b">
        <v>0</v>
      </c>
      <c r="AV301" t="b">
        <v>0</v>
      </c>
      <c r="AW301" t="b">
        <v>0</v>
      </c>
      <c r="AX301" t="b">
        <v>0</v>
      </c>
      <c r="AY301" t="b">
        <v>0</v>
      </c>
      <c r="AZ301" t="b">
        <v>0</v>
      </c>
      <c r="BA301" t="b">
        <v>0</v>
      </c>
      <c r="BB301" t="b">
        <v>0</v>
      </c>
      <c r="BC301" t="b">
        <v>0</v>
      </c>
      <c r="BD301" t="b">
        <v>0</v>
      </c>
      <c r="BE301" t="b">
        <v>0</v>
      </c>
      <c r="BF301" t="b">
        <v>0</v>
      </c>
      <c r="BG301" t="b">
        <v>0</v>
      </c>
      <c r="BH301" t="b">
        <v>0</v>
      </c>
      <c r="BI301" t="b">
        <v>0</v>
      </c>
      <c r="BJ301" t="b">
        <v>0</v>
      </c>
      <c r="BK301" t="b">
        <v>0</v>
      </c>
      <c r="BL301" t="b">
        <v>0</v>
      </c>
      <c r="BM301" t="s">
        <v>3363</v>
      </c>
      <c r="BO301" t="b">
        <v>1</v>
      </c>
    </row>
    <row r="302" spans="1:67">
      <c r="A302" s="6">
        <v>1005</v>
      </c>
      <c r="B302" t="s">
        <v>1594</v>
      </c>
      <c r="C302" t="s">
        <v>13</v>
      </c>
      <c r="D302" t="s">
        <v>1595</v>
      </c>
      <c r="E302" t="s">
        <v>77</v>
      </c>
      <c r="F302" t="s">
        <v>1596</v>
      </c>
      <c r="G302" t="s">
        <v>83</v>
      </c>
      <c r="H302" t="s">
        <v>17</v>
      </c>
      <c r="I302" t="s">
        <v>1772</v>
      </c>
      <c r="K302" t="s">
        <v>1597</v>
      </c>
      <c r="L302" t="s">
        <v>1598</v>
      </c>
      <c r="N302" s="1">
        <v>19399</v>
      </c>
      <c r="O302" t="s">
        <v>1083</v>
      </c>
      <c r="Q302" t="b">
        <v>0</v>
      </c>
      <c r="R302" s="1">
        <v>44364</v>
      </c>
      <c r="S302" t="b">
        <v>0</v>
      </c>
      <c r="U302" t="b">
        <v>0</v>
      </c>
      <c r="Y302" s="1">
        <v>44364</v>
      </c>
      <c r="AB302">
        <v>71</v>
      </c>
      <c r="AC302" t="b">
        <v>0</v>
      </c>
      <c r="AD302" t="b">
        <v>1</v>
      </c>
      <c r="AF302" t="s">
        <v>2568</v>
      </c>
      <c r="AI302" t="b">
        <v>0</v>
      </c>
      <c r="AJ302" t="b">
        <v>0</v>
      </c>
      <c r="AK302" t="b">
        <v>0</v>
      </c>
      <c r="AL302" t="b">
        <v>0</v>
      </c>
      <c r="AM302" t="b">
        <v>0</v>
      </c>
      <c r="AN302" t="b">
        <v>0</v>
      </c>
      <c r="AO302" t="b">
        <v>0</v>
      </c>
      <c r="AP302" t="b">
        <v>0</v>
      </c>
      <c r="AQ302" t="b">
        <v>0</v>
      </c>
      <c r="AR302" t="b">
        <v>0</v>
      </c>
      <c r="AS302" t="b">
        <v>0</v>
      </c>
      <c r="AT302" t="b">
        <v>0</v>
      </c>
      <c r="AU302" t="b">
        <v>1</v>
      </c>
      <c r="AV302" t="b">
        <v>0</v>
      </c>
      <c r="AW302" t="b">
        <v>0</v>
      </c>
      <c r="AX302" t="b">
        <v>0</v>
      </c>
      <c r="AY302" t="b">
        <v>0</v>
      </c>
      <c r="AZ302" t="b">
        <v>0</v>
      </c>
      <c r="BA302" t="b">
        <v>0</v>
      </c>
      <c r="BB302" t="b">
        <v>0</v>
      </c>
      <c r="BC302" t="b">
        <v>0</v>
      </c>
      <c r="BD302" t="b">
        <v>0</v>
      </c>
      <c r="BE302" t="b">
        <v>0</v>
      </c>
      <c r="BF302" t="b">
        <v>0</v>
      </c>
      <c r="BG302" t="b">
        <v>0</v>
      </c>
      <c r="BH302" t="b">
        <v>0</v>
      </c>
      <c r="BI302" t="b">
        <v>0</v>
      </c>
      <c r="BJ302" t="b">
        <v>0</v>
      </c>
      <c r="BK302" t="b">
        <v>0</v>
      </c>
      <c r="BL302" t="b">
        <v>0</v>
      </c>
      <c r="BM302" t="s">
        <v>3364</v>
      </c>
      <c r="BO302" t="b">
        <v>1</v>
      </c>
    </row>
    <row r="303" spans="1:67">
      <c r="A303" s="6">
        <v>370</v>
      </c>
      <c r="B303" t="s">
        <v>1006</v>
      </c>
      <c r="C303" t="s">
        <v>411</v>
      </c>
      <c r="E303" t="s">
        <v>85</v>
      </c>
      <c r="F303" t="s">
        <v>1008</v>
      </c>
      <c r="G303" t="s">
        <v>120</v>
      </c>
      <c r="H303" t="s">
        <v>17</v>
      </c>
      <c r="I303" t="s">
        <v>1782</v>
      </c>
      <c r="J303" t="s">
        <v>1009</v>
      </c>
      <c r="K303" t="s">
        <v>3365</v>
      </c>
      <c r="L303" t="s">
        <v>2004</v>
      </c>
      <c r="N303" s="1">
        <v>12337</v>
      </c>
      <c r="O303" t="s">
        <v>1146</v>
      </c>
      <c r="Q303" t="b">
        <v>0</v>
      </c>
      <c r="R303" s="1">
        <v>35947</v>
      </c>
      <c r="S303" t="b">
        <v>0</v>
      </c>
      <c r="U303" t="b">
        <v>0</v>
      </c>
      <c r="X303" t="s">
        <v>2625</v>
      </c>
      <c r="Y303" s="1">
        <v>44277</v>
      </c>
      <c r="AA303" t="s">
        <v>2587</v>
      </c>
      <c r="AB303">
        <v>91</v>
      </c>
      <c r="AC303" t="b">
        <v>0</v>
      </c>
      <c r="AD303" t="b">
        <v>1</v>
      </c>
      <c r="AF303" t="s">
        <v>2576</v>
      </c>
      <c r="AI303" t="b">
        <v>0</v>
      </c>
      <c r="AJ303" t="b">
        <v>0</v>
      </c>
      <c r="AK303" t="b">
        <v>0</v>
      </c>
      <c r="AL303" t="b">
        <v>0</v>
      </c>
      <c r="AM303" t="b">
        <v>0</v>
      </c>
      <c r="AN303" t="b">
        <v>0</v>
      </c>
      <c r="AO303" t="b">
        <v>0</v>
      </c>
      <c r="AP303" t="b">
        <v>0</v>
      </c>
      <c r="AQ303" t="b">
        <v>0</v>
      </c>
      <c r="AR303" t="b">
        <v>0</v>
      </c>
      <c r="AS303" t="b">
        <v>0</v>
      </c>
      <c r="AT303" t="b">
        <v>0</v>
      </c>
      <c r="AU303" t="b">
        <v>0</v>
      </c>
      <c r="AV303" t="b">
        <v>0</v>
      </c>
      <c r="AW303" t="b">
        <v>0</v>
      </c>
      <c r="AX303" t="b">
        <v>0</v>
      </c>
      <c r="AY303" t="b">
        <v>0</v>
      </c>
      <c r="AZ303" t="b">
        <v>0</v>
      </c>
      <c r="BA303" t="b">
        <v>0</v>
      </c>
      <c r="BB303" t="b">
        <v>0</v>
      </c>
      <c r="BC303" t="b">
        <v>0</v>
      </c>
      <c r="BD303" t="b">
        <v>0</v>
      </c>
      <c r="BE303" t="b">
        <v>0</v>
      </c>
      <c r="BF303" t="b">
        <v>0</v>
      </c>
      <c r="BG303" t="b">
        <v>0</v>
      </c>
      <c r="BH303" t="b">
        <v>0</v>
      </c>
      <c r="BI303" t="b">
        <v>0</v>
      </c>
      <c r="BJ303" t="b">
        <v>0</v>
      </c>
      <c r="BK303" t="b">
        <v>0</v>
      </c>
      <c r="BL303" t="b">
        <v>0</v>
      </c>
      <c r="BM303" t="s">
        <v>3366</v>
      </c>
      <c r="BO303" t="b">
        <v>1</v>
      </c>
    </row>
    <row r="304" spans="1:67">
      <c r="A304" s="6">
        <v>372</v>
      </c>
      <c r="B304" t="s">
        <v>1010</v>
      </c>
      <c r="C304" t="s">
        <v>2288</v>
      </c>
      <c r="D304" t="s">
        <v>1084</v>
      </c>
      <c r="E304" t="s">
        <v>153</v>
      </c>
      <c r="F304" t="s">
        <v>1011</v>
      </c>
      <c r="G304" t="s">
        <v>32</v>
      </c>
      <c r="H304" t="s">
        <v>17</v>
      </c>
      <c r="I304" t="s">
        <v>1756</v>
      </c>
      <c r="J304" t="s">
        <v>1012</v>
      </c>
      <c r="L304" t="s">
        <v>1013</v>
      </c>
      <c r="N304" s="1">
        <v>12445</v>
      </c>
      <c r="Q304" t="b">
        <v>0</v>
      </c>
      <c r="R304" s="1">
        <v>37956</v>
      </c>
      <c r="S304" t="b">
        <v>1</v>
      </c>
      <c r="U304" t="b">
        <v>0</v>
      </c>
      <c r="AB304">
        <v>90</v>
      </c>
      <c r="AC304" t="b">
        <v>0</v>
      </c>
      <c r="AD304" t="b">
        <v>1</v>
      </c>
      <c r="AF304" t="s">
        <v>2529</v>
      </c>
      <c r="AI304" t="b">
        <v>0</v>
      </c>
      <c r="AJ304" t="b">
        <v>0</v>
      </c>
      <c r="AK304" t="b">
        <v>0</v>
      </c>
      <c r="AL304" t="b">
        <v>0</v>
      </c>
      <c r="AM304" t="b">
        <v>0</v>
      </c>
      <c r="AN304" t="b">
        <v>0</v>
      </c>
      <c r="AO304" t="b">
        <v>0</v>
      </c>
      <c r="AP304" t="b">
        <v>0</v>
      </c>
      <c r="AQ304" t="b">
        <v>0</v>
      </c>
      <c r="AR304" t="b">
        <v>0</v>
      </c>
      <c r="AS304" t="b">
        <v>0</v>
      </c>
      <c r="AT304" t="b">
        <v>0</v>
      </c>
      <c r="AU304" t="b">
        <v>0</v>
      </c>
      <c r="AV304" t="b">
        <v>0</v>
      </c>
      <c r="AW304" t="b">
        <v>0</v>
      </c>
      <c r="AX304" t="b">
        <v>0</v>
      </c>
      <c r="AY304" t="b">
        <v>0</v>
      </c>
      <c r="AZ304" t="b">
        <v>0</v>
      </c>
      <c r="BA304" t="b">
        <v>0</v>
      </c>
      <c r="BB304" t="b">
        <v>0</v>
      </c>
      <c r="BC304" t="b">
        <v>0</v>
      </c>
      <c r="BD304" t="b">
        <v>0</v>
      </c>
      <c r="BE304" t="b">
        <v>0</v>
      </c>
      <c r="BF304" t="b">
        <v>0</v>
      </c>
      <c r="BG304" t="b">
        <v>0</v>
      </c>
      <c r="BH304" t="b">
        <v>0</v>
      </c>
      <c r="BI304" t="b">
        <v>0</v>
      </c>
      <c r="BJ304" t="b">
        <v>0</v>
      </c>
      <c r="BK304" t="b">
        <v>0</v>
      </c>
      <c r="BL304" t="b">
        <v>0</v>
      </c>
      <c r="BM304" t="s">
        <v>3367</v>
      </c>
      <c r="BO304" t="b">
        <v>1</v>
      </c>
    </row>
    <row r="305" spans="1:67">
      <c r="A305" s="6">
        <v>376</v>
      </c>
      <c r="B305" t="s">
        <v>1014</v>
      </c>
      <c r="C305" t="s">
        <v>179</v>
      </c>
      <c r="D305" t="s">
        <v>1170</v>
      </c>
      <c r="E305" t="s">
        <v>51</v>
      </c>
      <c r="F305" t="s">
        <v>1015</v>
      </c>
      <c r="G305" t="s">
        <v>25</v>
      </c>
      <c r="H305" t="s">
        <v>17</v>
      </c>
      <c r="I305" t="s">
        <v>1755</v>
      </c>
      <c r="J305" t="s">
        <v>1016</v>
      </c>
      <c r="L305" t="s">
        <v>1017</v>
      </c>
      <c r="N305" s="1">
        <v>13303</v>
      </c>
      <c r="Q305" t="b">
        <v>0</v>
      </c>
      <c r="R305" s="1">
        <v>37316</v>
      </c>
      <c r="S305" t="b">
        <v>0</v>
      </c>
      <c r="U305" t="b">
        <v>0</v>
      </c>
      <c r="AB305">
        <v>88</v>
      </c>
      <c r="AC305" t="b">
        <v>0</v>
      </c>
      <c r="AD305" t="b">
        <v>1</v>
      </c>
      <c r="AF305" t="s">
        <v>2554</v>
      </c>
      <c r="AI305" t="b">
        <v>0</v>
      </c>
      <c r="AJ305" t="b">
        <v>0</v>
      </c>
      <c r="AK305" t="b">
        <v>0</v>
      </c>
      <c r="AL305" t="b">
        <v>0</v>
      </c>
      <c r="AM305" t="b">
        <v>0</v>
      </c>
      <c r="AN305" t="b">
        <v>0</v>
      </c>
      <c r="AO305" t="b">
        <v>0</v>
      </c>
      <c r="AP305" t="b">
        <v>0</v>
      </c>
      <c r="AQ305" t="b">
        <v>0</v>
      </c>
      <c r="AR305" t="b">
        <v>0</v>
      </c>
      <c r="AS305" t="b">
        <v>0</v>
      </c>
      <c r="AT305" t="b">
        <v>0</v>
      </c>
      <c r="AU305" t="b">
        <v>0</v>
      </c>
      <c r="AV305" t="b">
        <v>1</v>
      </c>
      <c r="AW305" t="b">
        <v>0</v>
      </c>
      <c r="AX305" t="b">
        <v>0</v>
      </c>
      <c r="AY305" t="b">
        <v>0</v>
      </c>
      <c r="AZ305" t="b">
        <v>0</v>
      </c>
      <c r="BA305" t="b">
        <v>0</v>
      </c>
      <c r="BB305" t="b">
        <v>0</v>
      </c>
      <c r="BC305" t="b">
        <v>0</v>
      </c>
      <c r="BD305" t="b">
        <v>0</v>
      </c>
      <c r="BE305" t="b">
        <v>0</v>
      </c>
      <c r="BF305" t="b">
        <v>0</v>
      </c>
      <c r="BG305" t="b">
        <v>0</v>
      </c>
      <c r="BH305" t="b">
        <v>0</v>
      </c>
      <c r="BI305" t="b">
        <v>0</v>
      </c>
      <c r="BJ305" t="b">
        <v>0</v>
      </c>
      <c r="BK305" t="b">
        <v>0</v>
      </c>
      <c r="BL305" t="b">
        <v>0</v>
      </c>
      <c r="BM305" t="s">
        <v>3368</v>
      </c>
      <c r="BO305" t="b">
        <v>1</v>
      </c>
    </row>
    <row r="306" spans="1:67">
      <c r="A306" s="6">
        <v>377</v>
      </c>
      <c r="B306" t="s">
        <v>1014</v>
      </c>
      <c r="C306" t="s">
        <v>1653</v>
      </c>
      <c r="D306" t="s">
        <v>1491</v>
      </c>
      <c r="E306" t="s">
        <v>1492</v>
      </c>
      <c r="F306" t="s">
        <v>1018</v>
      </c>
      <c r="G306" t="s">
        <v>96</v>
      </c>
      <c r="H306" t="s">
        <v>17</v>
      </c>
      <c r="I306" t="s">
        <v>1822</v>
      </c>
      <c r="J306" t="s">
        <v>1019</v>
      </c>
      <c r="L306" t="s">
        <v>1020</v>
      </c>
      <c r="M306" t="s">
        <v>1493</v>
      </c>
      <c r="N306" s="1">
        <v>17197</v>
      </c>
      <c r="O306" t="s">
        <v>1494</v>
      </c>
      <c r="Q306" t="b">
        <v>0</v>
      </c>
      <c r="R306" s="1">
        <v>38749</v>
      </c>
      <c r="S306" t="b">
        <v>0</v>
      </c>
      <c r="U306" t="b">
        <v>0</v>
      </c>
      <c r="Y306" s="1">
        <v>44160</v>
      </c>
      <c r="AB306">
        <v>77</v>
      </c>
      <c r="AC306" t="b">
        <v>0</v>
      </c>
      <c r="AD306" t="b">
        <v>1</v>
      </c>
      <c r="AI306" t="b">
        <v>0</v>
      </c>
      <c r="AJ306" t="b">
        <v>0</v>
      </c>
      <c r="AK306" t="b">
        <v>0</v>
      </c>
      <c r="AL306" t="b">
        <v>0</v>
      </c>
      <c r="AM306" t="b">
        <v>0</v>
      </c>
      <c r="AN306" t="b">
        <v>0</v>
      </c>
      <c r="AO306" t="b">
        <v>0</v>
      </c>
      <c r="AP306" t="b">
        <v>0</v>
      </c>
      <c r="AQ306" t="b">
        <v>0</v>
      </c>
      <c r="AR306" t="b">
        <v>1</v>
      </c>
      <c r="AS306" t="b">
        <v>0</v>
      </c>
      <c r="AT306" t="b">
        <v>0</v>
      </c>
      <c r="AU306" t="b">
        <v>1</v>
      </c>
      <c r="AV306" t="b">
        <v>1</v>
      </c>
      <c r="AW306" t="b">
        <v>1</v>
      </c>
      <c r="AX306" t="b">
        <v>0</v>
      </c>
      <c r="AY306" t="b">
        <v>0</v>
      </c>
      <c r="AZ306" t="b">
        <v>1</v>
      </c>
      <c r="BA306" t="b">
        <v>0</v>
      </c>
      <c r="BB306" t="b">
        <v>0</v>
      </c>
      <c r="BC306" t="b">
        <v>0</v>
      </c>
      <c r="BD306" t="b">
        <v>1</v>
      </c>
      <c r="BE306" t="b">
        <v>0</v>
      </c>
      <c r="BF306" t="b">
        <v>0</v>
      </c>
      <c r="BG306" t="b">
        <v>0</v>
      </c>
      <c r="BH306" t="b">
        <v>0</v>
      </c>
      <c r="BI306" t="b">
        <v>0</v>
      </c>
      <c r="BJ306" t="b">
        <v>0</v>
      </c>
      <c r="BK306" t="b">
        <v>0</v>
      </c>
      <c r="BL306" t="b">
        <v>0</v>
      </c>
      <c r="BM306" t="s">
        <v>3369</v>
      </c>
      <c r="BO306" t="b">
        <v>1</v>
      </c>
    </row>
    <row r="307" spans="1:67">
      <c r="A307" s="6">
        <v>465</v>
      </c>
      <c r="B307" t="s">
        <v>1025</v>
      </c>
      <c r="C307" t="s">
        <v>1026</v>
      </c>
      <c r="D307" t="s">
        <v>1092</v>
      </c>
      <c r="E307" t="s">
        <v>693</v>
      </c>
      <c r="F307" t="s">
        <v>2005</v>
      </c>
      <c r="G307" t="s">
        <v>42</v>
      </c>
      <c r="H307" t="s">
        <v>17</v>
      </c>
      <c r="I307" t="s">
        <v>1758</v>
      </c>
      <c r="J307" t="s">
        <v>1027</v>
      </c>
      <c r="N307" s="1">
        <v>10173</v>
      </c>
      <c r="O307" t="s">
        <v>1093</v>
      </c>
      <c r="P307" t="s">
        <v>1780</v>
      </c>
      <c r="Q307" t="b">
        <v>0</v>
      </c>
      <c r="R307" s="1">
        <v>40645</v>
      </c>
      <c r="S307" t="b">
        <v>0</v>
      </c>
      <c r="U307" t="b">
        <v>0</v>
      </c>
      <c r="AB307">
        <v>97</v>
      </c>
      <c r="AC307" t="b">
        <v>0</v>
      </c>
      <c r="AD307" t="b">
        <v>0</v>
      </c>
      <c r="AI307" t="b">
        <v>0</v>
      </c>
      <c r="AJ307" t="b">
        <v>0</v>
      </c>
      <c r="AK307" t="b">
        <v>0</v>
      </c>
      <c r="AL307" t="b">
        <v>0</v>
      </c>
      <c r="AM307" t="b">
        <v>0</v>
      </c>
      <c r="AN307" t="b">
        <v>0</v>
      </c>
      <c r="AO307" t="b">
        <v>0</v>
      </c>
      <c r="AP307" t="b">
        <v>0</v>
      </c>
      <c r="AQ307" t="b">
        <v>0</v>
      </c>
      <c r="AR307" t="b">
        <v>0</v>
      </c>
      <c r="AS307" t="b">
        <v>0</v>
      </c>
      <c r="AT307" t="b">
        <v>0</v>
      </c>
      <c r="AU307" t="b">
        <v>0</v>
      </c>
      <c r="AV307" t="b">
        <v>0</v>
      </c>
      <c r="AW307" t="b">
        <v>0</v>
      </c>
      <c r="AX307" t="b">
        <v>0</v>
      </c>
      <c r="AY307" t="b">
        <v>0</v>
      </c>
      <c r="AZ307" t="b">
        <v>0</v>
      </c>
      <c r="BA307" t="b">
        <v>0</v>
      </c>
      <c r="BB307" t="b">
        <v>0</v>
      </c>
      <c r="BC307" t="b">
        <v>0</v>
      </c>
      <c r="BD307" t="b">
        <v>0</v>
      </c>
      <c r="BE307" t="b">
        <v>0</v>
      </c>
      <c r="BF307" t="b">
        <v>0</v>
      </c>
      <c r="BG307" t="b">
        <v>0</v>
      </c>
      <c r="BH307" t="b">
        <v>0</v>
      </c>
      <c r="BI307" t="b">
        <v>0</v>
      </c>
      <c r="BJ307" t="b">
        <v>0</v>
      </c>
      <c r="BK307" t="b">
        <v>0</v>
      </c>
      <c r="BL307" t="b">
        <v>0</v>
      </c>
      <c r="BM307" t="s">
        <v>3370</v>
      </c>
      <c r="BO307" t="b">
        <v>1</v>
      </c>
    </row>
    <row r="308" spans="1:67">
      <c r="A308" s="6">
        <v>973</v>
      </c>
      <c r="B308" t="s">
        <v>1407</v>
      </c>
      <c r="C308" t="s">
        <v>13</v>
      </c>
      <c r="D308" t="s">
        <v>1272</v>
      </c>
      <c r="E308" t="s">
        <v>51</v>
      </c>
      <c r="F308" t="s">
        <v>1408</v>
      </c>
      <c r="G308" t="s">
        <v>213</v>
      </c>
      <c r="H308" t="s">
        <v>17</v>
      </c>
      <c r="I308" t="s">
        <v>1804</v>
      </c>
      <c r="K308" t="s">
        <v>1409</v>
      </c>
      <c r="L308" t="s">
        <v>1410</v>
      </c>
      <c r="N308" s="1">
        <v>16089</v>
      </c>
      <c r="Q308" t="b">
        <v>0</v>
      </c>
      <c r="R308" s="1">
        <v>43746</v>
      </c>
      <c r="S308" t="b">
        <v>0</v>
      </c>
      <c r="U308" t="b">
        <v>0</v>
      </c>
      <c r="AB308">
        <v>80</v>
      </c>
      <c r="AC308" t="b">
        <v>0</v>
      </c>
      <c r="AD308" t="b">
        <v>1</v>
      </c>
      <c r="AI308" t="b">
        <v>0</v>
      </c>
      <c r="AJ308" t="b">
        <v>0</v>
      </c>
      <c r="AK308" t="b">
        <v>0</v>
      </c>
      <c r="AL308" t="b">
        <v>0</v>
      </c>
      <c r="AM308" t="b">
        <v>0</v>
      </c>
      <c r="AN308" t="b">
        <v>1</v>
      </c>
      <c r="AO308" t="b">
        <v>1</v>
      </c>
      <c r="AP308" t="b">
        <v>0</v>
      </c>
      <c r="AQ308" t="b">
        <v>0</v>
      </c>
      <c r="AR308" t="b">
        <v>0</v>
      </c>
      <c r="AS308" t="b">
        <v>1</v>
      </c>
      <c r="AT308" t="b">
        <v>0</v>
      </c>
      <c r="AU308" t="b">
        <v>0</v>
      </c>
      <c r="AV308" t="b">
        <v>1</v>
      </c>
      <c r="AW308" t="b">
        <v>0</v>
      </c>
      <c r="AX308" t="b">
        <v>0</v>
      </c>
      <c r="AY308" t="b">
        <v>0</v>
      </c>
      <c r="AZ308" t="b">
        <v>0</v>
      </c>
      <c r="BA308" t="b">
        <v>0</v>
      </c>
      <c r="BB308" t="b">
        <v>0</v>
      </c>
      <c r="BC308" t="b">
        <v>0</v>
      </c>
      <c r="BD308" t="b">
        <v>1</v>
      </c>
      <c r="BE308" t="b">
        <v>0</v>
      </c>
      <c r="BF308" t="b">
        <v>0</v>
      </c>
      <c r="BG308" t="b">
        <v>0</v>
      </c>
      <c r="BH308" t="b">
        <v>0</v>
      </c>
      <c r="BI308" t="b">
        <v>0</v>
      </c>
      <c r="BJ308" t="b">
        <v>0</v>
      </c>
      <c r="BK308" t="b">
        <v>0</v>
      </c>
      <c r="BL308" t="b">
        <v>0</v>
      </c>
      <c r="BM308" t="s">
        <v>3371</v>
      </c>
      <c r="BO308" t="b">
        <v>1</v>
      </c>
    </row>
    <row r="309" spans="1:67">
      <c r="A309" s="6">
        <v>554</v>
      </c>
      <c r="B309" t="s">
        <v>1028</v>
      </c>
      <c r="C309" t="s">
        <v>45</v>
      </c>
      <c r="D309" t="s">
        <v>1495</v>
      </c>
      <c r="E309" t="s">
        <v>23</v>
      </c>
      <c r="F309" t="s">
        <v>1496</v>
      </c>
      <c r="G309" t="s">
        <v>1029</v>
      </c>
      <c r="H309" t="s">
        <v>17</v>
      </c>
      <c r="I309" t="s">
        <v>2006</v>
      </c>
      <c r="J309" t="s">
        <v>1030</v>
      </c>
      <c r="L309" t="s">
        <v>1031</v>
      </c>
      <c r="N309" s="1">
        <v>17205</v>
      </c>
      <c r="O309" t="s">
        <v>1350</v>
      </c>
      <c r="Q309" t="b">
        <v>0</v>
      </c>
      <c r="R309" s="1">
        <v>41493</v>
      </c>
      <c r="S309" t="b">
        <v>0</v>
      </c>
      <c r="U309" t="b">
        <v>0</v>
      </c>
      <c r="AB309">
        <v>77</v>
      </c>
      <c r="AC309" t="b">
        <v>0</v>
      </c>
      <c r="AD309" t="b">
        <v>1</v>
      </c>
      <c r="AI309" t="b">
        <v>1</v>
      </c>
      <c r="AJ309" t="b">
        <v>0</v>
      </c>
      <c r="AK309" t="b">
        <v>0</v>
      </c>
      <c r="AL309" t="b">
        <v>0</v>
      </c>
      <c r="AM309" t="b">
        <v>0</v>
      </c>
      <c r="AN309" t="b">
        <v>0</v>
      </c>
      <c r="AO309" t="b">
        <v>0</v>
      </c>
      <c r="AP309" t="b">
        <v>0</v>
      </c>
      <c r="AQ309" t="b">
        <v>0</v>
      </c>
      <c r="AR309" t="b">
        <v>0</v>
      </c>
      <c r="AS309" t="b">
        <v>0</v>
      </c>
      <c r="AT309" t="b">
        <v>0</v>
      </c>
      <c r="AU309" t="b">
        <v>0</v>
      </c>
      <c r="AV309" t="b">
        <v>0</v>
      </c>
      <c r="AW309" t="b">
        <v>0</v>
      </c>
      <c r="AX309" t="b">
        <v>0</v>
      </c>
      <c r="AY309" t="b">
        <v>0</v>
      </c>
      <c r="AZ309" t="b">
        <v>0</v>
      </c>
      <c r="BA309" t="b">
        <v>0</v>
      </c>
      <c r="BB309" t="b">
        <v>0</v>
      </c>
      <c r="BC309" t="b">
        <v>0</v>
      </c>
      <c r="BD309" t="b">
        <v>0</v>
      </c>
      <c r="BE309" t="b">
        <v>0</v>
      </c>
      <c r="BF309" t="b">
        <v>0</v>
      </c>
      <c r="BG309" t="b">
        <v>0</v>
      </c>
      <c r="BH309" t="b">
        <v>0</v>
      </c>
      <c r="BI309" t="b">
        <v>0</v>
      </c>
      <c r="BJ309" t="b">
        <v>0</v>
      </c>
      <c r="BK309" t="b">
        <v>0</v>
      </c>
      <c r="BL309" t="b">
        <v>0</v>
      </c>
      <c r="BM309" t="s">
        <v>3372</v>
      </c>
      <c r="BO309" t="b">
        <v>1</v>
      </c>
    </row>
    <row r="310" spans="1:67">
      <c r="A310" s="6">
        <v>378</v>
      </c>
      <c r="B310" t="s">
        <v>1032</v>
      </c>
      <c r="C310" t="s">
        <v>19</v>
      </c>
      <c r="D310" t="s">
        <v>1144</v>
      </c>
      <c r="E310" t="s">
        <v>2626</v>
      </c>
      <c r="F310" t="s">
        <v>1034</v>
      </c>
      <c r="G310" t="s">
        <v>42</v>
      </c>
      <c r="H310" t="s">
        <v>17</v>
      </c>
      <c r="I310" t="s">
        <v>1758</v>
      </c>
      <c r="J310" t="s">
        <v>1035</v>
      </c>
      <c r="K310" t="s">
        <v>1036</v>
      </c>
      <c r="L310" t="s">
        <v>1037</v>
      </c>
      <c r="N310" s="1">
        <v>12316</v>
      </c>
      <c r="O310" t="s">
        <v>1145</v>
      </c>
      <c r="P310" t="s">
        <v>2007</v>
      </c>
      <c r="Q310" t="b">
        <v>0</v>
      </c>
      <c r="R310" s="1">
        <v>37347</v>
      </c>
      <c r="S310" t="b">
        <v>0</v>
      </c>
      <c r="U310" t="b">
        <v>0</v>
      </c>
      <c r="X310" t="s">
        <v>2627</v>
      </c>
      <c r="Y310" s="1">
        <v>44160</v>
      </c>
      <c r="AB310">
        <v>91</v>
      </c>
      <c r="AC310" t="b">
        <v>0</v>
      </c>
      <c r="AD310" t="b">
        <v>1</v>
      </c>
      <c r="AI310" t="b">
        <v>0</v>
      </c>
      <c r="AJ310" t="b">
        <v>0</v>
      </c>
      <c r="AK310" t="b">
        <v>0</v>
      </c>
      <c r="AL310" t="b">
        <v>0</v>
      </c>
      <c r="AM310" t="b">
        <v>0</v>
      </c>
      <c r="AN310" t="b">
        <v>0</v>
      </c>
      <c r="AO310" t="b">
        <v>0</v>
      </c>
      <c r="AP310" t="b">
        <v>0</v>
      </c>
      <c r="AQ310" t="b">
        <v>0</v>
      </c>
      <c r="AR310" t="b">
        <v>0</v>
      </c>
      <c r="AS310" t="b">
        <v>0</v>
      </c>
      <c r="AT310" t="b">
        <v>0</v>
      </c>
      <c r="AU310" t="b">
        <v>0</v>
      </c>
      <c r="AV310" t="b">
        <v>0</v>
      </c>
      <c r="AW310" t="b">
        <v>0</v>
      </c>
      <c r="AX310" t="b">
        <v>0</v>
      </c>
      <c r="AY310" t="b">
        <v>0</v>
      </c>
      <c r="AZ310" t="b">
        <v>0</v>
      </c>
      <c r="BA310" t="b">
        <v>0</v>
      </c>
      <c r="BB310" t="b">
        <v>0</v>
      </c>
      <c r="BC310" t="b">
        <v>0</v>
      </c>
      <c r="BD310" t="b">
        <v>0</v>
      </c>
      <c r="BE310" t="b">
        <v>0</v>
      </c>
      <c r="BF310" t="b">
        <v>0</v>
      </c>
      <c r="BG310" t="b">
        <v>0</v>
      </c>
      <c r="BH310" t="b">
        <v>0</v>
      </c>
      <c r="BI310" t="b">
        <v>0</v>
      </c>
      <c r="BJ310" t="b">
        <v>0</v>
      </c>
      <c r="BK310" t="b">
        <v>0</v>
      </c>
      <c r="BL310" t="b">
        <v>0</v>
      </c>
      <c r="BM310" t="s">
        <v>3373</v>
      </c>
      <c r="BO310" t="b">
        <v>1</v>
      </c>
    </row>
    <row r="311" spans="1:67">
      <c r="A311" s="6">
        <v>1052</v>
      </c>
      <c r="B311" t="s">
        <v>1665</v>
      </c>
      <c r="C311" t="s">
        <v>202</v>
      </c>
      <c r="E311" t="s">
        <v>2008</v>
      </c>
      <c r="F311" t="s">
        <v>2009</v>
      </c>
      <c r="G311" t="s">
        <v>96</v>
      </c>
      <c r="H311" t="s">
        <v>17</v>
      </c>
      <c r="I311" t="s">
        <v>1822</v>
      </c>
      <c r="J311" t="s">
        <v>1720</v>
      </c>
      <c r="K311" t="s">
        <v>1721</v>
      </c>
      <c r="L311" t="s">
        <v>2010</v>
      </c>
      <c r="N311" s="1">
        <v>13909</v>
      </c>
      <c r="O311" t="s">
        <v>1494</v>
      </c>
      <c r="Q311" t="b">
        <v>0</v>
      </c>
      <c r="R311" s="1">
        <v>44544</v>
      </c>
      <c r="S311" t="b">
        <v>0</v>
      </c>
      <c r="U311" t="b">
        <v>0</v>
      </c>
      <c r="Y311" s="1">
        <v>44544</v>
      </c>
      <c r="AB311">
        <v>86</v>
      </c>
      <c r="AC311" t="b">
        <v>0</v>
      </c>
      <c r="AD311" t="b">
        <v>0</v>
      </c>
      <c r="AF311" t="s">
        <v>2258</v>
      </c>
      <c r="AI311" t="b">
        <v>0</v>
      </c>
      <c r="AJ311" t="b">
        <v>0</v>
      </c>
      <c r="AK311" t="b">
        <v>0</v>
      </c>
      <c r="AL311" t="b">
        <v>0</v>
      </c>
      <c r="AM311" t="b">
        <v>0</v>
      </c>
      <c r="AN311" t="b">
        <v>0</v>
      </c>
      <c r="AO311" t="b">
        <v>0</v>
      </c>
      <c r="AP311" t="b">
        <v>0</v>
      </c>
      <c r="AQ311" t="b">
        <v>0</v>
      </c>
      <c r="AR311" t="b">
        <v>0</v>
      </c>
      <c r="AS311" t="b">
        <v>0</v>
      </c>
      <c r="AT311" t="b">
        <v>0</v>
      </c>
      <c r="AU311" t="b">
        <v>0</v>
      </c>
      <c r="AV311" t="b">
        <v>0</v>
      </c>
      <c r="AW311" t="b">
        <v>0</v>
      </c>
      <c r="AX311" t="b">
        <v>0</v>
      </c>
      <c r="AY311" t="b">
        <v>0</v>
      </c>
      <c r="AZ311" t="b">
        <v>0</v>
      </c>
      <c r="BA311" t="b">
        <v>0</v>
      </c>
      <c r="BB311" t="b">
        <v>0</v>
      </c>
      <c r="BC311" t="b">
        <v>0</v>
      </c>
      <c r="BD311" t="b">
        <v>0</v>
      </c>
      <c r="BE311" t="b">
        <v>0</v>
      </c>
      <c r="BF311" t="b">
        <v>0</v>
      </c>
      <c r="BG311" t="b">
        <v>0</v>
      </c>
      <c r="BH311" t="b">
        <v>0</v>
      </c>
      <c r="BI311" t="b">
        <v>0</v>
      </c>
      <c r="BJ311" t="b">
        <v>0</v>
      </c>
      <c r="BK311" t="b">
        <v>0</v>
      </c>
      <c r="BL311" t="b">
        <v>0</v>
      </c>
      <c r="BM311" t="s">
        <v>3026</v>
      </c>
      <c r="BO311" t="b">
        <v>1</v>
      </c>
    </row>
    <row r="312" spans="1:67">
      <c r="A312" s="6">
        <v>1118</v>
      </c>
      <c r="B312" t="s">
        <v>2768</v>
      </c>
      <c r="C312" t="s">
        <v>1470</v>
      </c>
      <c r="D312" t="s">
        <v>2769</v>
      </c>
      <c r="E312" t="s">
        <v>72</v>
      </c>
      <c r="F312" t="s">
        <v>2770</v>
      </c>
      <c r="G312" t="s">
        <v>2771</v>
      </c>
      <c r="H312" t="s">
        <v>17</v>
      </c>
      <c r="I312" t="s">
        <v>2772</v>
      </c>
      <c r="J312" t="s">
        <v>2773</v>
      </c>
      <c r="K312" t="s">
        <v>2773</v>
      </c>
      <c r="L312" t="s">
        <v>2774</v>
      </c>
      <c r="M312" t="s">
        <v>2775</v>
      </c>
      <c r="N312" s="1">
        <v>18720</v>
      </c>
      <c r="O312" t="s">
        <v>1083</v>
      </c>
      <c r="Q312" t="b">
        <v>0</v>
      </c>
      <c r="R312" s="1">
        <v>45266</v>
      </c>
      <c r="S312" t="b">
        <v>0</v>
      </c>
      <c r="U312" t="b">
        <v>0</v>
      </c>
      <c r="Y312" s="1">
        <v>45266.344780092593</v>
      </c>
      <c r="AB312">
        <v>73</v>
      </c>
      <c r="AC312" t="b">
        <v>0</v>
      </c>
      <c r="AD312" t="b">
        <v>0</v>
      </c>
      <c r="AI312" t="b">
        <v>0</v>
      </c>
      <c r="AJ312" t="b">
        <v>0</v>
      </c>
      <c r="AK312" t="b">
        <v>0</v>
      </c>
      <c r="AL312" t="b">
        <v>0</v>
      </c>
      <c r="AM312" t="b">
        <v>0</v>
      </c>
      <c r="AN312" t="b">
        <v>0</v>
      </c>
      <c r="AO312" t="b">
        <v>0</v>
      </c>
      <c r="AP312" t="b">
        <v>1</v>
      </c>
      <c r="AQ312" t="b">
        <v>0</v>
      </c>
      <c r="AR312" t="b">
        <v>0</v>
      </c>
      <c r="AS312" t="b">
        <v>0</v>
      </c>
      <c r="AT312" t="b">
        <v>0</v>
      </c>
      <c r="AU312" t="b">
        <v>1</v>
      </c>
      <c r="AV312" t="b">
        <v>0</v>
      </c>
      <c r="AW312" t="b">
        <v>0</v>
      </c>
      <c r="AX312" t="b">
        <v>0</v>
      </c>
      <c r="AY312" t="b">
        <v>0</v>
      </c>
      <c r="AZ312" t="b">
        <v>1</v>
      </c>
      <c r="BA312" t="b">
        <v>0</v>
      </c>
      <c r="BB312" t="b">
        <v>0</v>
      </c>
      <c r="BC312" t="b">
        <v>0</v>
      </c>
      <c r="BD312" t="b">
        <v>0</v>
      </c>
      <c r="BE312" t="b">
        <v>0</v>
      </c>
      <c r="BF312" t="b">
        <v>0</v>
      </c>
      <c r="BG312" t="b">
        <v>1</v>
      </c>
      <c r="BH312" t="b">
        <v>0</v>
      </c>
      <c r="BI312" t="b">
        <v>0</v>
      </c>
      <c r="BJ312" t="b">
        <v>0</v>
      </c>
      <c r="BK312" t="b">
        <v>0</v>
      </c>
      <c r="BL312" t="b">
        <v>0</v>
      </c>
      <c r="BM312" t="s">
        <v>3026</v>
      </c>
      <c r="BO312" t="b">
        <v>1</v>
      </c>
    </row>
    <row r="313" spans="1:67">
      <c r="A313" s="6">
        <v>639</v>
      </c>
      <c r="B313" t="s">
        <v>1038</v>
      </c>
      <c r="C313" t="s">
        <v>1039</v>
      </c>
      <c r="D313" t="s">
        <v>1186</v>
      </c>
      <c r="E313" t="s">
        <v>36</v>
      </c>
      <c r="F313" t="s">
        <v>1040</v>
      </c>
      <c r="G313" t="s">
        <v>130</v>
      </c>
      <c r="H313" t="s">
        <v>17</v>
      </c>
      <c r="I313" t="s">
        <v>1783</v>
      </c>
      <c r="J313" t="s">
        <v>1041</v>
      </c>
      <c r="K313" t="s">
        <v>1042</v>
      </c>
      <c r="L313" t="s">
        <v>1043</v>
      </c>
      <c r="M313" t="s">
        <v>1187</v>
      </c>
      <c r="N313" s="1">
        <v>13457</v>
      </c>
      <c r="O313" t="s">
        <v>1188</v>
      </c>
      <c r="P313" t="s">
        <v>1853</v>
      </c>
      <c r="Q313" t="b">
        <v>0</v>
      </c>
      <c r="R313" s="1">
        <v>42017</v>
      </c>
      <c r="S313" t="b">
        <v>0</v>
      </c>
      <c r="U313" t="b">
        <v>0</v>
      </c>
      <c r="AB313">
        <v>88</v>
      </c>
      <c r="AC313" t="b">
        <v>0</v>
      </c>
      <c r="AD313" t="b">
        <v>1</v>
      </c>
      <c r="AI313" t="b">
        <v>0</v>
      </c>
      <c r="AJ313" t="b">
        <v>0</v>
      </c>
      <c r="AK313" t="b">
        <v>0</v>
      </c>
      <c r="AL313" t="b">
        <v>1</v>
      </c>
      <c r="AM313" t="b">
        <v>0</v>
      </c>
      <c r="AN313" t="b">
        <v>0</v>
      </c>
      <c r="AO313" t="b">
        <v>0</v>
      </c>
      <c r="AP313" t="b">
        <v>0</v>
      </c>
      <c r="AQ313" t="b">
        <v>0</v>
      </c>
      <c r="AR313" t="b">
        <v>0</v>
      </c>
      <c r="AS313" t="b">
        <v>0</v>
      </c>
      <c r="AT313" t="b">
        <v>0</v>
      </c>
      <c r="AU313" t="b">
        <v>0</v>
      </c>
      <c r="AV313" t="b">
        <v>0</v>
      </c>
      <c r="AW313" t="b">
        <v>0</v>
      </c>
      <c r="AX313" t="b">
        <v>0</v>
      </c>
      <c r="AY313" t="b">
        <v>0</v>
      </c>
      <c r="AZ313" t="b">
        <v>0</v>
      </c>
      <c r="BA313" t="b">
        <v>0</v>
      </c>
      <c r="BB313" t="b">
        <v>0</v>
      </c>
      <c r="BC313" t="b">
        <v>0</v>
      </c>
      <c r="BD313" t="b">
        <v>0</v>
      </c>
      <c r="BE313" t="b">
        <v>0</v>
      </c>
      <c r="BF313" t="b">
        <v>0</v>
      </c>
      <c r="BG313" t="b">
        <v>0</v>
      </c>
      <c r="BH313" t="b">
        <v>0</v>
      </c>
      <c r="BI313" t="b">
        <v>0</v>
      </c>
      <c r="BJ313" t="b">
        <v>0</v>
      </c>
      <c r="BK313" t="b">
        <v>0</v>
      </c>
      <c r="BL313" t="b">
        <v>0</v>
      </c>
      <c r="BM313" t="s">
        <v>3374</v>
      </c>
      <c r="BO313" t="b">
        <v>1</v>
      </c>
    </row>
    <row r="314" spans="1:67">
      <c r="A314" s="6">
        <v>1043</v>
      </c>
      <c r="B314" t="s">
        <v>1637</v>
      </c>
      <c r="C314" t="s">
        <v>2103</v>
      </c>
      <c r="D314" t="s">
        <v>1170</v>
      </c>
      <c r="E314" t="s">
        <v>2011</v>
      </c>
      <c r="F314" t="s">
        <v>2012</v>
      </c>
      <c r="G314" t="s">
        <v>16</v>
      </c>
      <c r="H314" t="s">
        <v>17</v>
      </c>
      <c r="I314" t="s">
        <v>1752</v>
      </c>
      <c r="K314" t="s">
        <v>1722</v>
      </c>
      <c r="L314" t="s">
        <v>1723</v>
      </c>
      <c r="M314" t="s">
        <v>2013</v>
      </c>
      <c r="N314" s="1">
        <v>19668</v>
      </c>
      <c r="O314" t="s">
        <v>1217</v>
      </c>
      <c r="Q314" t="b">
        <v>0</v>
      </c>
      <c r="R314" s="1">
        <v>44509</v>
      </c>
      <c r="S314" t="b">
        <v>0</v>
      </c>
      <c r="U314" t="b">
        <v>0</v>
      </c>
      <c r="Y314" s="1">
        <v>44509</v>
      </c>
      <c r="AB314">
        <v>71</v>
      </c>
      <c r="AC314" t="b">
        <v>0</v>
      </c>
      <c r="AD314" t="b">
        <v>1</v>
      </c>
      <c r="AF314" t="s">
        <v>2521</v>
      </c>
      <c r="AI314" t="b">
        <v>0</v>
      </c>
      <c r="AJ314" t="b">
        <v>0</v>
      </c>
      <c r="AK314" t="b">
        <v>0</v>
      </c>
      <c r="AL314" t="b">
        <v>0</v>
      </c>
      <c r="AM314" t="b">
        <v>0</v>
      </c>
      <c r="AN314" t="b">
        <v>0</v>
      </c>
      <c r="AO314" t="b">
        <v>0</v>
      </c>
      <c r="AP314" t="b">
        <v>0</v>
      </c>
      <c r="AQ314" t="b">
        <v>0</v>
      </c>
      <c r="AR314" t="b">
        <v>0</v>
      </c>
      <c r="AS314" t="b">
        <v>0</v>
      </c>
      <c r="AT314" t="b">
        <v>0</v>
      </c>
      <c r="AU314" t="b">
        <v>0</v>
      </c>
      <c r="AV314" t="b">
        <v>0</v>
      </c>
      <c r="AW314" t="b">
        <v>0</v>
      </c>
      <c r="AX314" t="b">
        <v>0</v>
      </c>
      <c r="AY314" t="b">
        <v>0</v>
      </c>
      <c r="AZ314" t="b">
        <v>0</v>
      </c>
      <c r="BA314" t="b">
        <v>0</v>
      </c>
      <c r="BB314" t="b">
        <v>0</v>
      </c>
      <c r="BC314" t="b">
        <v>0</v>
      </c>
      <c r="BD314" t="b">
        <v>0</v>
      </c>
      <c r="BE314" t="b">
        <v>0</v>
      </c>
      <c r="BF314" t="b">
        <v>0</v>
      </c>
      <c r="BG314" t="b">
        <v>0</v>
      </c>
      <c r="BH314" t="b">
        <v>0</v>
      </c>
      <c r="BI314" t="b">
        <v>0</v>
      </c>
      <c r="BJ314" t="b">
        <v>0</v>
      </c>
      <c r="BK314" t="b">
        <v>0</v>
      </c>
      <c r="BL314" t="b">
        <v>0</v>
      </c>
      <c r="BM314" t="s">
        <v>3375</v>
      </c>
      <c r="BO314" t="b">
        <v>1</v>
      </c>
    </row>
    <row r="315" spans="1:67">
      <c r="A315" s="6">
        <v>1122</v>
      </c>
      <c r="B315" t="s">
        <v>2947</v>
      </c>
      <c r="C315" t="s">
        <v>3376</v>
      </c>
      <c r="D315" t="s">
        <v>3377</v>
      </c>
      <c r="E315" t="s">
        <v>92</v>
      </c>
      <c r="F315" t="s">
        <v>3378</v>
      </c>
      <c r="G315" t="s">
        <v>1878</v>
      </c>
      <c r="H315" t="s">
        <v>17</v>
      </c>
      <c r="I315" t="s">
        <v>1854</v>
      </c>
      <c r="K315" t="s">
        <v>3379</v>
      </c>
      <c r="L315" t="s">
        <v>3380</v>
      </c>
      <c r="N315" s="1">
        <v>16662</v>
      </c>
      <c r="O315" t="s">
        <v>3381</v>
      </c>
      <c r="Q315" t="b">
        <v>0</v>
      </c>
      <c r="R315" s="1">
        <v>45357</v>
      </c>
      <c r="S315" t="b">
        <v>0</v>
      </c>
      <c r="U315" t="b">
        <v>0</v>
      </c>
      <c r="Y315" s="1">
        <v>45362.405497685184</v>
      </c>
      <c r="AB315">
        <v>79</v>
      </c>
      <c r="AC315" t="b">
        <v>0</v>
      </c>
      <c r="AD315" t="b">
        <v>1</v>
      </c>
      <c r="AF315" t="s">
        <v>2584</v>
      </c>
      <c r="AI315" t="b">
        <v>0</v>
      </c>
      <c r="AJ315" t="b">
        <v>0</v>
      </c>
      <c r="AK315" t="b">
        <v>0</v>
      </c>
      <c r="AL315" t="b">
        <v>0</v>
      </c>
      <c r="AM315" t="b">
        <v>1</v>
      </c>
      <c r="AN315" t="b">
        <v>0</v>
      </c>
      <c r="AO315" t="b">
        <v>0</v>
      </c>
      <c r="AP315" t="b">
        <v>0</v>
      </c>
      <c r="AQ315" t="b">
        <v>0</v>
      </c>
      <c r="AR315" t="b">
        <v>0</v>
      </c>
      <c r="AS315" t="b">
        <v>0</v>
      </c>
      <c r="AT315" t="b">
        <v>0</v>
      </c>
      <c r="AU315" t="b">
        <v>0</v>
      </c>
      <c r="AV315" t="b">
        <v>0</v>
      </c>
      <c r="AW315" t="b">
        <v>0</v>
      </c>
      <c r="AX315" t="b">
        <v>0</v>
      </c>
      <c r="AY315" t="b">
        <v>0</v>
      </c>
      <c r="AZ315" t="b">
        <v>1</v>
      </c>
      <c r="BA315" t="b">
        <v>0</v>
      </c>
      <c r="BB315" t="b">
        <v>0</v>
      </c>
      <c r="BC315" t="b">
        <v>0</v>
      </c>
      <c r="BD315" t="b">
        <v>0</v>
      </c>
      <c r="BE315" t="b">
        <v>0</v>
      </c>
      <c r="BF315" t="b">
        <v>0</v>
      </c>
      <c r="BG315" t="b">
        <v>1</v>
      </c>
      <c r="BH315" t="b">
        <v>0</v>
      </c>
      <c r="BI315" t="b">
        <v>0</v>
      </c>
      <c r="BJ315" t="b">
        <v>0</v>
      </c>
      <c r="BK315" t="b">
        <v>0</v>
      </c>
      <c r="BL315" t="b">
        <v>0</v>
      </c>
      <c r="BM315" t="s">
        <v>3026</v>
      </c>
      <c r="BO315" t="b">
        <v>1</v>
      </c>
    </row>
    <row r="316" spans="1:67">
      <c r="A316" s="6">
        <v>1129</v>
      </c>
      <c r="B316" t="s">
        <v>3006</v>
      </c>
      <c r="C316" t="s">
        <v>1615</v>
      </c>
      <c r="D316" t="s">
        <v>1466</v>
      </c>
      <c r="E316" t="s">
        <v>72</v>
      </c>
      <c r="F316" t="s">
        <v>3382</v>
      </c>
      <c r="G316" t="s">
        <v>306</v>
      </c>
      <c r="H316" t="s">
        <v>17</v>
      </c>
      <c r="I316" t="s">
        <v>1827</v>
      </c>
      <c r="J316" t="s">
        <v>3383</v>
      </c>
      <c r="K316" t="s">
        <v>3383</v>
      </c>
      <c r="L316" t="s">
        <v>3384</v>
      </c>
      <c r="N316" s="1">
        <v>19747</v>
      </c>
      <c r="O316" t="s">
        <v>3385</v>
      </c>
      <c r="Q316" t="b">
        <v>0</v>
      </c>
      <c r="R316" s="1">
        <v>45436</v>
      </c>
      <c r="S316" t="b">
        <v>0</v>
      </c>
      <c r="U316" t="b">
        <v>0</v>
      </c>
      <c r="Y316" s="1">
        <v>45441.223865740743</v>
      </c>
      <c r="AB316">
        <v>70</v>
      </c>
      <c r="AC316" t="b">
        <v>0</v>
      </c>
      <c r="AD316" t="b">
        <v>0</v>
      </c>
      <c r="AF316" t="s">
        <v>2517</v>
      </c>
      <c r="AI316" t="b">
        <v>0</v>
      </c>
      <c r="AJ316" t="b">
        <v>0</v>
      </c>
      <c r="AK316" t="b">
        <v>0</v>
      </c>
      <c r="AL316" t="b">
        <v>0</v>
      </c>
      <c r="AM316" t="b">
        <v>0</v>
      </c>
      <c r="AN316" t="b">
        <v>0</v>
      </c>
      <c r="AO316" t="b">
        <v>0</v>
      </c>
      <c r="AP316" t="b">
        <v>0</v>
      </c>
      <c r="AQ316" t="b">
        <v>0</v>
      </c>
      <c r="AR316" t="b">
        <v>0</v>
      </c>
      <c r="AS316" t="b">
        <v>0</v>
      </c>
      <c r="AT316" t="b">
        <v>0</v>
      </c>
      <c r="AU316" t="b">
        <v>0</v>
      </c>
      <c r="AV316" t="b">
        <v>0</v>
      </c>
      <c r="AW316" t="b">
        <v>0</v>
      </c>
      <c r="AX316" t="b">
        <v>0</v>
      </c>
      <c r="AY316" t="b">
        <v>0</v>
      </c>
      <c r="AZ316" t="b">
        <v>0</v>
      </c>
      <c r="BA316" t="b">
        <v>0</v>
      </c>
      <c r="BB316" t="b">
        <v>1</v>
      </c>
      <c r="BC316" t="b">
        <v>0</v>
      </c>
      <c r="BD316" t="b">
        <v>0</v>
      </c>
      <c r="BE316" t="b">
        <v>0</v>
      </c>
      <c r="BF316" t="b">
        <v>0</v>
      </c>
      <c r="BG316" t="b">
        <v>1</v>
      </c>
      <c r="BH316" t="b">
        <v>0</v>
      </c>
      <c r="BI316" t="b">
        <v>0</v>
      </c>
      <c r="BJ316" t="b">
        <v>1</v>
      </c>
      <c r="BK316" t="b">
        <v>0</v>
      </c>
      <c r="BL316" t="b">
        <v>0</v>
      </c>
      <c r="BM316" t="s">
        <v>3026</v>
      </c>
      <c r="BO316" t="b">
        <v>1</v>
      </c>
    </row>
    <row r="317" spans="1:67">
      <c r="A317" s="6">
        <v>380</v>
      </c>
      <c r="B317" t="s">
        <v>1044</v>
      </c>
      <c r="C317" t="s">
        <v>56</v>
      </c>
      <c r="D317" t="s">
        <v>1090</v>
      </c>
      <c r="E317" t="s">
        <v>153</v>
      </c>
      <c r="F317" t="s">
        <v>1091</v>
      </c>
      <c r="G317" t="s">
        <v>21</v>
      </c>
      <c r="H317" t="s">
        <v>17</v>
      </c>
      <c r="I317" t="s">
        <v>1754</v>
      </c>
      <c r="J317" t="s">
        <v>1045</v>
      </c>
      <c r="L317" t="s">
        <v>1046</v>
      </c>
      <c r="N317" s="1">
        <v>9776</v>
      </c>
      <c r="Q317" t="b">
        <v>0</v>
      </c>
      <c r="R317" s="1">
        <v>35674</v>
      </c>
      <c r="S317" t="b">
        <v>0</v>
      </c>
      <c r="U317" t="b">
        <v>0</v>
      </c>
      <c r="Y317" s="1">
        <v>43942</v>
      </c>
      <c r="AB317">
        <v>98</v>
      </c>
      <c r="AC317" t="b">
        <v>0</v>
      </c>
      <c r="AD317" t="b">
        <v>1</v>
      </c>
      <c r="AI317" t="b">
        <v>0</v>
      </c>
      <c r="AJ317" t="b">
        <v>0</v>
      </c>
      <c r="AK317" t="b">
        <v>0</v>
      </c>
      <c r="AL317" t="b">
        <v>0</v>
      </c>
      <c r="AM317" t="b">
        <v>0</v>
      </c>
      <c r="AN317" t="b">
        <v>0</v>
      </c>
      <c r="AO317" t="b">
        <v>0</v>
      </c>
      <c r="AP317" t="b">
        <v>0</v>
      </c>
      <c r="AQ317" t="b">
        <v>0</v>
      </c>
      <c r="AR317" t="b">
        <v>0</v>
      </c>
      <c r="AS317" t="b">
        <v>0</v>
      </c>
      <c r="AT317" t="b">
        <v>0</v>
      </c>
      <c r="AU317" t="b">
        <v>0</v>
      </c>
      <c r="AV317" t="b">
        <v>0</v>
      </c>
      <c r="AW317" t="b">
        <v>0</v>
      </c>
      <c r="AX317" t="b">
        <v>0</v>
      </c>
      <c r="AY317" t="b">
        <v>0</v>
      </c>
      <c r="AZ317" t="b">
        <v>0</v>
      </c>
      <c r="BA317" t="b">
        <v>0</v>
      </c>
      <c r="BB317" t="b">
        <v>0</v>
      </c>
      <c r="BC317" t="b">
        <v>0</v>
      </c>
      <c r="BD317" t="b">
        <v>0</v>
      </c>
      <c r="BE317" t="b">
        <v>0</v>
      </c>
      <c r="BF317" t="b">
        <v>0</v>
      </c>
      <c r="BG317" t="b">
        <v>0</v>
      </c>
      <c r="BH317" t="b">
        <v>0</v>
      </c>
      <c r="BI317" t="b">
        <v>0</v>
      </c>
      <c r="BJ317" t="b">
        <v>0</v>
      </c>
      <c r="BK317" t="b">
        <v>0</v>
      </c>
      <c r="BL317" t="b">
        <v>0</v>
      </c>
      <c r="BM317" t="s">
        <v>3386</v>
      </c>
      <c r="BO317" t="b">
        <v>1</v>
      </c>
    </row>
    <row r="318" spans="1:67">
      <c r="A318" s="6">
        <v>839</v>
      </c>
      <c r="B318" t="s">
        <v>2628</v>
      </c>
      <c r="C318" t="s">
        <v>1047</v>
      </c>
      <c r="D318" t="s">
        <v>1248</v>
      </c>
      <c r="E318" t="s">
        <v>246</v>
      </c>
      <c r="F318" t="s">
        <v>1048</v>
      </c>
      <c r="G318" t="s">
        <v>32</v>
      </c>
      <c r="H318" t="s">
        <v>17</v>
      </c>
      <c r="I318" t="s">
        <v>1756</v>
      </c>
      <c r="J318" t="s">
        <v>1049</v>
      </c>
      <c r="K318" t="s">
        <v>2629</v>
      </c>
      <c r="L318" t="s">
        <v>1051</v>
      </c>
      <c r="M318" t="s">
        <v>2015</v>
      </c>
      <c r="N318" s="1">
        <v>15525</v>
      </c>
      <c r="O318" t="s">
        <v>1083</v>
      </c>
      <c r="Q318" t="b">
        <v>0</v>
      </c>
      <c r="R318" s="1">
        <v>42717</v>
      </c>
      <c r="S318" t="b">
        <v>0</v>
      </c>
      <c r="U318" t="b">
        <v>0</v>
      </c>
      <c r="Y318" s="1">
        <v>45206</v>
      </c>
      <c r="AB318">
        <v>82</v>
      </c>
      <c r="AC318" t="b">
        <v>0</v>
      </c>
      <c r="AD318" t="b">
        <v>1</v>
      </c>
      <c r="AI318" t="b">
        <v>0</v>
      </c>
      <c r="AJ318" t="b">
        <v>0</v>
      </c>
      <c r="AK318" t="b">
        <v>0</v>
      </c>
      <c r="AL318" t="b">
        <v>0</v>
      </c>
      <c r="AM318" t="b">
        <v>0</v>
      </c>
      <c r="AN318" t="b">
        <v>0</v>
      </c>
      <c r="AO318" t="b">
        <v>0</v>
      </c>
      <c r="AP318" t="b">
        <v>0</v>
      </c>
      <c r="AQ318" t="b">
        <v>0</v>
      </c>
      <c r="AR318" t="b">
        <v>0</v>
      </c>
      <c r="AS318" t="b">
        <v>0</v>
      </c>
      <c r="AT318" t="b">
        <v>0</v>
      </c>
      <c r="AU318" t="b">
        <v>0</v>
      </c>
      <c r="AV318" t="b">
        <v>0</v>
      </c>
      <c r="AW318" t="b">
        <v>0</v>
      </c>
      <c r="AX318" t="b">
        <v>0</v>
      </c>
      <c r="AY318" t="b">
        <v>0</v>
      </c>
      <c r="AZ318" t="b">
        <v>0</v>
      </c>
      <c r="BA318" t="b">
        <v>0</v>
      </c>
      <c r="BB318" t="b">
        <v>0</v>
      </c>
      <c r="BC318" t="b">
        <v>0</v>
      </c>
      <c r="BD318" t="b">
        <v>0</v>
      </c>
      <c r="BE318" t="b">
        <v>0</v>
      </c>
      <c r="BF318" t="b">
        <v>0</v>
      </c>
      <c r="BG318" t="b">
        <v>0</v>
      </c>
      <c r="BH318" t="b">
        <v>0</v>
      </c>
      <c r="BI318" t="b">
        <v>0</v>
      </c>
      <c r="BJ318" t="b">
        <v>0</v>
      </c>
      <c r="BK318" t="b">
        <v>0</v>
      </c>
      <c r="BL318" t="b">
        <v>0</v>
      </c>
      <c r="BM318" t="s">
        <v>3387</v>
      </c>
      <c r="BO318" t="b">
        <v>1</v>
      </c>
    </row>
    <row r="319" spans="1:67" ht="18.5">
      <c r="B319" s="365">
        <f>COUNTA(B3:B318)</f>
        <v>316</v>
      </c>
    </row>
    <row r="323" spans="1:67" ht="15.5">
      <c r="A323" s="721">
        <v>81</v>
      </c>
      <c r="B323" s="722" t="s">
        <v>216</v>
      </c>
      <c r="C323" s="722" t="s">
        <v>217</v>
      </c>
      <c r="D323" s="722"/>
      <c r="E323" s="722" t="s">
        <v>3437</v>
      </c>
      <c r="F323" s="722" t="s">
        <v>218</v>
      </c>
      <c r="G323" s="722" t="s">
        <v>25</v>
      </c>
      <c r="H323" s="641" t="s">
        <v>17</v>
      </c>
      <c r="I323" s="641" t="s">
        <v>1755</v>
      </c>
      <c r="J323" s="641" t="s">
        <v>219</v>
      </c>
      <c r="K323" s="641"/>
      <c r="L323" s="641" t="s">
        <v>220</v>
      </c>
      <c r="N323" s="1">
        <v>9677</v>
      </c>
      <c r="Q323" t="b">
        <v>0</v>
      </c>
      <c r="R323" s="1">
        <v>39356</v>
      </c>
      <c r="S323" t="b">
        <v>0</v>
      </c>
      <c r="U323" t="b">
        <v>0</v>
      </c>
      <c r="AB323">
        <v>98</v>
      </c>
      <c r="AC323" t="b">
        <v>0</v>
      </c>
      <c r="AD323" t="b">
        <v>1</v>
      </c>
      <c r="AI323" t="b">
        <v>0</v>
      </c>
      <c r="AJ323" t="b">
        <v>0</v>
      </c>
      <c r="AK323" t="b">
        <v>0</v>
      </c>
      <c r="AL323" t="b">
        <v>0</v>
      </c>
      <c r="AM323" t="b">
        <v>0</v>
      </c>
      <c r="AN323" t="b">
        <v>0</v>
      </c>
      <c r="AO323" t="b">
        <v>1</v>
      </c>
      <c r="AP323" t="b">
        <v>1</v>
      </c>
      <c r="AQ323" t="b">
        <v>0</v>
      </c>
      <c r="AR323" t="b">
        <v>1</v>
      </c>
      <c r="AS323" t="b">
        <v>0</v>
      </c>
      <c r="AT323" t="b">
        <v>0</v>
      </c>
      <c r="AU323" t="b">
        <v>1</v>
      </c>
      <c r="AV323" t="b">
        <v>1</v>
      </c>
      <c r="AW323" t="b">
        <v>0</v>
      </c>
      <c r="AX323" t="b">
        <v>0</v>
      </c>
      <c r="AY323" t="b">
        <v>0</v>
      </c>
      <c r="AZ323" t="b">
        <v>0</v>
      </c>
      <c r="BA323" t="b">
        <v>0</v>
      </c>
      <c r="BB323" t="b">
        <v>0</v>
      </c>
      <c r="BC323" t="b">
        <v>0</v>
      </c>
      <c r="BD323" t="b">
        <v>1</v>
      </c>
      <c r="BE323" t="b">
        <v>1</v>
      </c>
      <c r="BF323" t="b">
        <v>1</v>
      </c>
      <c r="BG323" t="b">
        <v>0</v>
      </c>
      <c r="BH323" t="b">
        <v>0</v>
      </c>
      <c r="BI323" t="b">
        <v>0</v>
      </c>
      <c r="BJ323" t="b">
        <v>0</v>
      </c>
      <c r="BK323" t="b">
        <v>0</v>
      </c>
      <c r="BL323" t="b">
        <v>0</v>
      </c>
      <c r="BM323" t="s">
        <v>3061</v>
      </c>
      <c r="BO323" t="b">
        <v>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7358C-92E7-4D14-9FA8-2BB5EAD1730F}">
  <dimension ref="A1:P4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7" sqref="J7"/>
    </sheetView>
  </sheetViews>
  <sheetFormatPr defaultRowHeight="14.5"/>
  <cols>
    <col min="1" max="1" width="6.54296875" customWidth="1"/>
    <col min="2" max="2" width="14.54296875" customWidth="1"/>
    <col min="3" max="3" width="11" customWidth="1"/>
    <col min="4" max="4" width="14.08984375" customWidth="1"/>
    <col min="5" max="5" width="13.08984375" customWidth="1"/>
    <col min="6" max="6" width="11.08984375" customWidth="1"/>
    <col min="7" max="7" width="10.6328125" customWidth="1"/>
    <col min="8" max="8" width="4.90625" customWidth="1"/>
    <col min="9" max="9" width="5.453125" customWidth="1"/>
    <col min="10" max="10" width="10.6328125" customWidth="1"/>
    <col min="11" max="11" width="12.36328125" customWidth="1"/>
    <col min="12" max="12" width="6.08984375" customWidth="1"/>
    <col min="13" max="13" width="13.90625" customWidth="1"/>
    <col min="14" max="14" width="13.453125" customWidth="1"/>
  </cols>
  <sheetData>
    <row r="1" spans="1:16" ht="15.5">
      <c r="A1" s="6"/>
      <c r="C1" s="197">
        <v>45407</v>
      </c>
      <c r="D1" s="108" t="s">
        <v>2368</v>
      </c>
      <c r="E1" s="109"/>
      <c r="F1" s="90" t="s">
        <v>2020</v>
      </c>
      <c r="H1" s="109"/>
      <c r="I1" s="90"/>
    </row>
    <row r="2" spans="1:16" ht="19" thickBot="1">
      <c r="A2" s="86"/>
      <c r="B2" s="222" t="s">
        <v>2996</v>
      </c>
      <c r="C2" s="198" t="s">
        <v>1660</v>
      </c>
      <c r="D2" s="497" t="s">
        <v>1631</v>
      </c>
      <c r="E2" s="197">
        <v>45408</v>
      </c>
      <c r="F2" s="328" t="s">
        <v>2997</v>
      </c>
      <c r="G2" s="345"/>
      <c r="H2" s="49"/>
      <c r="I2" s="114"/>
    </row>
    <row r="3" spans="1:16" ht="16" thickBot="1">
      <c r="A3" s="248"/>
      <c r="B3" s="249">
        <f>B23</f>
        <v>1</v>
      </c>
      <c r="C3" s="250"/>
      <c r="D3" s="498" t="s">
        <v>2200</v>
      </c>
      <c r="E3" s="252">
        <f>E23</f>
        <v>60</v>
      </c>
      <c r="F3" s="253"/>
      <c r="G3" s="247" t="s">
        <v>1738</v>
      </c>
      <c r="H3" s="237" t="s">
        <v>1737</v>
      </c>
      <c r="I3" s="2"/>
    </row>
    <row r="4" spans="1:16" ht="15" thickBot="1">
      <c r="A4" s="254" t="s">
        <v>1677</v>
      </c>
      <c r="B4" s="113" t="s">
        <v>1052</v>
      </c>
      <c r="C4" s="113" t="s">
        <v>1053</v>
      </c>
      <c r="D4" s="499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</row>
    <row r="5" spans="1:16" ht="6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 s="6"/>
    </row>
    <row r="6" spans="1:16">
      <c r="A6" s="65">
        <v>1126</v>
      </c>
      <c r="B6" s="501" t="s">
        <v>2998</v>
      </c>
      <c r="C6" s="501" t="s">
        <v>533</v>
      </c>
      <c r="D6" s="502">
        <v>45403</v>
      </c>
      <c r="E6" s="503">
        <v>60</v>
      </c>
      <c r="F6" s="62">
        <v>613</v>
      </c>
      <c r="G6" s="502">
        <v>45403</v>
      </c>
      <c r="H6" s="504"/>
      <c r="I6" s="62">
        <f>I5+1</f>
        <v>1</v>
      </c>
      <c r="J6" s="613" t="s">
        <v>3441</v>
      </c>
      <c r="K6" s="517"/>
      <c r="O6" s="5">
        <v>258</v>
      </c>
    </row>
    <row r="7" spans="1:16">
      <c r="A7" s="62"/>
      <c r="B7" s="516"/>
      <c r="C7" s="516"/>
      <c r="D7" s="502"/>
      <c r="E7" s="503"/>
      <c r="F7" s="62"/>
      <c r="G7" s="502"/>
      <c r="H7" s="504"/>
      <c r="I7" s="62">
        <f>I6+1</f>
        <v>2</v>
      </c>
      <c r="K7" s="517"/>
      <c r="O7" s="5">
        <v>-1</v>
      </c>
      <c r="P7" t="s">
        <v>2992</v>
      </c>
    </row>
    <row r="8" spans="1:16">
      <c r="A8" s="62"/>
      <c r="B8" s="516"/>
      <c r="C8" s="516"/>
      <c r="D8" s="502"/>
      <c r="E8" s="503"/>
      <c r="F8" s="62"/>
      <c r="G8" s="502"/>
      <c r="H8" s="504"/>
      <c r="I8" s="62">
        <f>I7+1</f>
        <v>3</v>
      </c>
      <c r="J8" s="519"/>
      <c r="K8" s="517"/>
      <c r="O8" s="5">
        <v>50</v>
      </c>
      <c r="P8" t="s">
        <v>2994</v>
      </c>
    </row>
    <row r="9" spans="1:16">
      <c r="A9" s="62"/>
      <c r="B9" s="516"/>
      <c r="C9" s="516"/>
      <c r="D9" s="502"/>
      <c r="E9" s="503"/>
      <c r="F9" s="62"/>
      <c r="G9" s="502"/>
      <c r="H9" s="504"/>
      <c r="I9" s="62">
        <f>I8+1</f>
        <v>4</v>
      </c>
      <c r="J9" s="614"/>
      <c r="K9" s="517"/>
      <c r="O9" s="5">
        <v>2</v>
      </c>
      <c r="P9" t="s">
        <v>2993</v>
      </c>
    </row>
    <row r="10" spans="1:16">
      <c r="A10" s="62"/>
      <c r="B10" s="516"/>
      <c r="C10" s="516"/>
      <c r="D10" s="502"/>
      <c r="E10" s="503"/>
      <c r="F10" s="62"/>
      <c r="G10" s="502"/>
      <c r="H10" s="504"/>
      <c r="I10" s="62">
        <f>I9+1</f>
        <v>5</v>
      </c>
      <c r="J10" s="519"/>
      <c r="K10" s="517"/>
      <c r="L10" s="6"/>
      <c r="O10" s="5">
        <f>SUM(O6:O9)</f>
        <v>309</v>
      </c>
    </row>
    <row r="11" spans="1:16">
      <c r="A11" s="62"/>
      <c r="B11" s="516"/>
      <c r="C11" s="516"/>
      <c r="D11" s="502"/>
      <c r="E11" s="503"/>
      <c r="F11" s="62"/>
      <c r="G11" s="502"/>
      <c r="H11" s="62"/>
      <c r="I11" s="62">
        <v>3</v>
      </c>
      <c r="J11" s="520"/>
      <c r="K11" s="517"/>
      <c r="L11" s="6"/>
    </row>
    <row r="12" spans="1:16">
      <c r="A12" s="62"/>
      <c r="B12" s="516"/>
      <c r="C12" s="516"/>
      <c r="D12" s="502"/>
      <c r="E12" s="503"/>
      <c r="F12" s="62"/>
      <c r="G12" s="502"/>
      <c r="H12" s="504"/>
      <c r="I12" s="62">
        <v>1</v>
      </c>
      <c r="J12" s="520"/>
      <c r="K12" s="517"/>
      <c r="L12" s="6"/>
    </row>
    <row r="13" spans="1:16">
      <c r="A13" s="62"/>
      <c r="B13" s="516"/>
      <c r="C13" s="516"/>
      <c r="D13" s="502"/>
      <c r="E13" s="503"/>
      <c r="F13" s="62"/>
      <c r="G13" s="502"/>
      <c r="H13" s="504"/>
      <c r="I13" s="62">
        <v>2</v>
      </c>
      <c r="J13" s="520"/>
      <c r="K13" s="517"/>
      <c r="L13" s="6"/>
    </row>
    <row r="14" spans="1:16">
      <c r="A14" s="62"/>
      <c r="B14" s="516"/>
      <c r="C14" s="516"/>
      <c r="D14" s="502"/>
      <c r="E14" s="503"/>
      <c r="F14" s="62"/>
      <c r="G14" s="502"/>
      <c r="H14" s="504"/>
      <c r="I14" s="62">
        <f t="shared" ref="I14:I19" si="0">I13+1</f>
        <v>3</v>
      </c>
      <c r="J14" s="520"/>
      <c r="K14" s="517"/>
      <c r="L14" s="6"/>
    </row>
    <row r="15" spans="1:16">
      <c r="A15" s="62"/>
      <c r="B15" s="516"/>
      <c r="C15" s="516"/>
      <c r="D15" s="502"/>
      <c r="E15" s="503"/>
      <c r="F15" s="62"/>
      <c r="G15" s="502"/>
      <c r="H15" s="504"/>
      <c r="I15" s="62">
        <f t="shared" si="0"/>
        <v>4</v>
      </c>
      <c r="J15" s="520"/>
      <c r="K15" s="517"/>
      <c r="L15" s="6"/>
    </row>
    <row r="16" spans="1:16">
      <c r="A16" s="62"/>
      <c r="B16" s="516"/>
      <c r="C16" s="516"/>
      <c r="D16" s="502"/>
      <c r="E16" s="503"/>
      <c r="F16" s="62"/>
      <c r="G16" s="502"/>
      <c r="H16" s="504"/>
      <c r="I16" s="62">
        <f t="shared" si="0"/>
        <v>5</v>
      </c>
      <c r="J16" s="520"/>
      <c r="K16" s="517"/>
      <c r="L16" s="6"/>
      <c r="N16" t="s">
        <v>1660</v>
      </c>
    </row>
    <row r="17" spans="1:12">
      <c r="A17" s="62"/>
      <c r="B17" s="516"/>
      <c r="C17" s="516"/>
      <c r="D17" s="502"/>
      <c r="E17" s="503"/>
      <c r="F17" s="62"/>
      <c r="G17" s="502"/>
      <c r="H17" s="504"/>
      <c r="I17" s="62">
        <f t="shared" si="0"/>
        <v>6</v>
      </c>
      <c r="J17" s="520"/>
      <c r="K17" s="517"/>
      <c r="L17" s="6"/>
    </row>
    <row r="18" spans="1:12">
      <c r="A18" s="62"/>
      <c r="B18" s="516"/>
      <c r="C18" s="516"/>
      <c r="D18" s="502"/>
      <c r="E18" s="503"/>
      <c r="F18" s="62"/>
      <c r="G18" s="502"/>
      <c r="H18" s="504"/>
      <c r="I18" s="62">
        <f t="shared" si="0"/>
        <v>7</v>
      </c>
      <c r="J18" s="520"/>
      <c r="K18" s="517"/>
      <c r="L18" s="6"/>
    </row>
    <row r="19" spans="1:12">
      <c r="A19" s="62"/>
      <c r="B19" s="516"/>
      <c r="C19" s="516"/>
      <c r="D19" s="502"/>
      <c r="E19" s="503"/>
      <c r="F19" s="62"/>
      <c r="G19" s="502"/>
      <c r="H19" s="504"/>
      <c r="I19" s="62">
        <f t="shared" si="0"/>
        <v>8</v>
      </c>
      <c r="J19" s="520"/>
      <c r="K19" s="517"/>
      <c r="L19" s="6"/>
    </row>
    <row r="20" spans="1:12">
      <c r="A20" s="62"/>
      <c r="B20" s="516"/>
      <c r="C20" s="516"/>
      <c r="D20" s="502"/>
      <c r="E20" s="503"/>
      <c r="F20" s="62"/>
      <c r="G20" s="502"/>
      <c r="H20" s="504"/>
      <c r="I20" s="62">
        <v>4</v>
      </c>
      <c r="J20" s="509"/>
      <c r="K20" s="62"/>
    </row>
    <row r="21" spans="1:12">
      <c r="A21" s="62"/>
      <c r="B21" s="521"/>
      <c r="C21" s="516"/>
      <c r="D21" s="502"/>
      <c r="E21" s="503"/>
      <c r="F21" s="62"/>
      <c r="G21" s="502"/>
      <c r="H21" s="504"/>
      <c r="I21" s="62">
        <f>I20+1</f>
        <v>5</v>
      </c>
      <c r="J21" s="522"/>
      <c r="K21" s="516"/>
    </row>
    <row r="22" spans="1:12" ht="12" customHeight="1">
      <c r="A22" s="370"/>
      <c r="B22" s="370"/>
      <c r="C22" s="370"/>
      <c r="D22" s="370"/>
      <c r="E22" s="370"/>
      <c r="F22" s="370"/>
      <c r="G22" s="370"/>
      <c r="H22" s="70"/>
      <c r="I22" s="70"/>
    </row>
    <row r="23" spans="1:12" ht="15" thickBot="1">
      <c r="A23" s="6"/>
      <c r="B23" s="5">
        <f>COUNTA(B5:B22)</f>
        <v>1</v>
      </c>
      <c r="C23" s="5" t="s">
        <v>1058</v>
      </c>
      <c r="D23" s="2"/>
      <c r="E23" s="45">
        <f>SUM(E5:E22)</f>
        <v>60</v>
      </c>
      <c r="F23" s="5"/>
      <c r="G23" s="2"/>
      <c r="H23" s="496">
        <f>SUM(H5:H22)</f>
        <v>0</v>
      </c>
      <c r="I23" s="69">
        <v>0</v>
      </c>
    </row>
    <row r="24" spans="1:12">
      <c r="A24" s="6"/>
      <c r="E24" t="s">
        <v>1661</v>
      </c>
      <c r="F24" t="s">
        <v>1661</v>
      </c>
      <c r="G24" t="s">
        <v>1661</v>
      </c>
    </row>
    <row r="25" spans="1:12">
      <c r="A25" s="6"/>
      <c r="B25" s="180" t="s">
        <v>2186</v>
      </c>
      <c r="C25" s="120"/>
      <c r="D25" s="226">
        <v>2024</v>
      </c>
      <c r="E25" s="120"/>
      <c r="F25" s="121"/>
      <c r="G25" s="120"/>
      <c r="H25" s="120"/>
      <c r="I25" s="120"/>
    </row>
    <row r="26" spans="1:12">
      <c r="A26" s="6"/>
      <c r="B26" s="62" t="s">
        <v>1666</v>
      </c>
      <c r="C26" s="296" t="s">
        <v>1667</v>
      </c>
      <c r="D26" s="62" t="s">
        <v>1668</v>
      </c>
      <c r="F26" s="6"/>
    </row>
    <row r="27" spans="1:12" ht="9" customHeight="1">
      <c r="A27" s="6"/>
      <c r="B27" s="63"/>
      <c r="C27" s="63"/>
      <c r="D27" s="63"/>
      <c r="F27" s="6"/>
    </row>
    <row r="28" spans="1:12">
      <c r="A28" s="6"/>
      <c r="B28" s="72">
        <v>10</v>
      </c>
      <c r="C28" s="65">
        <v>0</v>
      </c>
      <c r="D28" s="318">
        <f>B28*C28</f>
        <v>0</v>
      </c>
      <c r="F28" s="6"/>
    </row>
    <row r="29" spans="1:12">
      <c r="A29" s="6"/>
      <c r="B29" s="72">
        <v>30</v>
      </c>
      <c r="C29" s="67"/>
      <c r="D29" s="319">
        <f>B29*C29</f>
        <v>0</v>
      </c>
      <c r="E29" s="84" t="s">
        <v>1751</v>
      </c>
      <c r="F29" s="6"/>
    </row>
    <row r="30" spans="1:12">
      <c r="A30" s="6"/>
      <c r="B30" s="72">
        <v>50</v>
      </c>
      <c r="C30" s="63">
        <v>0</v>
      </c>
      <c r="D30" s="318">
        <f>B30*C30</f>
        <v>0</v>
      </c>
      <c r="F30" s="6"/>
    </row>
    <row r="31" spans="1:12">
      <c r="A31" s="6"/>
      <c r="B31" s="72">
        <v>60</v>
      </c>
      <c r="C31" s="63">
        <v>1</v>
      </c>
      <c r="D31" s="318">
        <f>B31*C31</f>
        <v>60</v>
      </c>
      <c r="F31" s="6"/>
    </row>
    <row r="32" spans="1:12" ht="9.75" customHeight="1">
      <c r="A32" s="6"/>
      <c r="B32" s="63"/>
      <c r="C32" s="63"/>
      <c r="D32" s="63"/>
      <c r="F32" s="6"/>
    </row>
    <row r="33" spans="1:7" ht="15" thickBot="1">
      <c r="A33" s="6"/>
      <c r="B33" s="72" t="s">
        <v>2228</v>
      </c>
      <c r="C33" s="270">
        <f>SUM(C27:C32)</f>
        <v>1</v>
      </c>
      <c r="D33" s="64">
        <f>SUM(D27:D32)</f>
        <v>60</v>
      </c>
      <c r="E33" s="241" t="str">
        <f>IF(B23-C33=0," OK","* error*")</f>
        <v xml:space="preserve"> OK</v>
      </c>
      <c r="F33" s="6"/>
    </row>
    <row r="34" spans="1:7">
      <c r="A34" s="6"/>
      <c r="B34" s="53"/>
      <c r="C34" s="53"/>
      <c r="D34" s="53"/>
      <c r="F34" s="6"/>
    </row>
    <row r="35" spans="1:7">
      <c r="B35" s="2" t="s">
        <v>1660</v>
      </c>
      <c r="C35" s="2" t="s">
        <v>1660</v>
      </c>
      <c r="D35" s="2" t="s">
        <v>1660</v>
      </c>
      <c r="E35" s="1" t="s">
        <v>1660</v>
      </c>
    </row>
    <row r="36" spans="1:7" ht="18" customHeight="1">
      <c r="B36" t="s">
        <v>1660</v>
      </c>
    </row>
    <row r="37" spans="1:7">
      <c r="A37" s="625">
        <v>1121</v>
      </c>
      <c r="B37" s="350" t="s">
        <v>2838</v>
      </c>
      <c r="C37" s="350" t="s">
        <v>2100</v>
      </c>
      <c r="E37" s="626" t="s">
        <v>2999</v>
      </c>
      <c r="G37" s="288">
        <v>45308</v>
      </c>
    </row>
    <row r="41" spans="1:7" ht="18.75" customHeight="1"/>
    <row r="42" spans="1:7" ht="9.75" customHeight="1"/>
    <row r="45" spans="1:7">
      <c r="D45">
        <v>850</v>
      </c>
      <c r="F45">
        <v>625</v>
      </c>
    </row>
    <row r="46" spans="1:7">
      <c r="D46">
        <v>800</v>
      </c>
      <c r="F46">
        <v>1300</v>
      </c>
    </row>
    <row r="47" spans="1:7" ht="14.25" customHeight="1">
      <c r="D47">
        <v>725</v>
      </c>
      <c r="F47">
        <v>600</v>
      </c>
    </row>
    <row r="48" spans="1:7">
      <c r="D48">
        <v>3000</v>
      </c>
      <c r="F48">
        <v>3000</v>
      </c>
    </row>
    <row r="49" spans="4:7">
      <c r="D49">
        <f>SUM(D45:D48)</f>
        <v>5375</v>
      </c>
      <c r="F49">
        <f>SUM(F45:F48)</f>
        <v>5525</v>
      </c>
      <c r="G49">
        <f>D49-F49</f>
        <v>-150</v>
      </c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CC7EB-C3E4-4476-9A1B-923DF7B4CBA1}">
  <dimension ref="A1:P4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3" sqref="E3"/>
    </sheetView>
  </sheetViews>
  <sheetFormatPr defaultRowHeight="14.5"/>
  <cols>
    <col min="1" max="1" width="6.54296875" customWidth="1"/>
    <col min="2" max="2" width="14.54296875" customWidth="1"/>
    <col min="3" max="3" width="11" customWidth="1"/>
    <col min="4" max="4" width="14.08984375" customWidth="1"/>
    <col min="5" max="5" width="13.08984375" customWidth="1"/>
    <col min="6" max="6" width="11.08984375" customWidth="1"/>
    <col min="7" max="7" width="10.6328125" customWidth="1"/>
    <col min="8" max="8" width="4.90625" customWidth="1"/>
    <col min="9" max="9" width="5.453125" customWidth="1"/>
    <col min="10" max="10" width="10.6328125" customWidth="1"/>
    <col min="11" max="11" width="12.36328125" customWidth="1"/>
    <col min="12" max="12" width="6.08984375" customWidth="1"/>
    <col min="13" max="13" width="13.90625" customWidth="1"/>
    <col min="14" max="14" width="13.453125" customWidth="1"/>
  </cols>
  <sheetData>
    <row r="1" spans="1:16" ht="15.5">
      <c r="A1" s="6"/>
      <c r="C1" s="197">
        <v>45374</v>
      </c>
      <c r="D1" s="108" t="s">
        <v>2368</v>
      </c>
      <c r="E1" s="109"/>
      <c r="F1" s="90" t="s">
        <v>2020</v>
      </c>
      <c r="H1" s="109"/>
      <c r="I1" s="90"/>
    </row>
    <row r="2" spans="1:16" ht="19" thickBot="1">
      <c r="A2" s="86"/>
      <c r="B2" s="222" t="s">
        <v>2966</v>
      </c>
      <c r="C2" s="198" t="s">
        <v>1660</v>
      </c>
      <c r="D2" s="497" t="s">
        <v>1631</v>
      </c>
      <c r="E2" s="197">
        <v>45392</v>
      </c>
      <c r="F2" s="328" t="s">
        <v>2985</v>
      </c>
      <c r="G2" s="345"/>
      <c r="H2" s="49"/>
      <c r="I2" s="114"/>
    </row>
    <row r="3" spans="1:16" ht="16" thickBot="1">
      <c r="A3" s="248"/>
      <c r="B3" s="249">
        <f>B23</f>
        <v>2</v>
      </c>
      <c r="C3" s="250"/>
      <c r="D3" s="498" t="s">
        <v>2200</v>
      </c>
      <c r="E3" s="252">
        <f>E23</f>
        <v>120</v>
      </c>
      <c r="F3" s="253"/>
      <c r="G3" s="247" t="s">
        <v>1738</v>
      </c>
      <c r="H3" s="237" t="s">
        <v>1737</v>
      </c>
      <c r="I3" s="2"/>
    </row>
    <row r="4" spans="1:16" ht="15" thickBot="1">
      <c r="A4" s="254" t="s">
        <v>1677</v>
      </c>
      <c r="B4" s="113" t="s">
        <v>1052</v>
      </c>
      <c r="C4" s="113" t="s">
        <v>1053</v>
      </c>
      <c r="D4" s="499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</row>
    <row r="5" spans="1:16" ht="6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 s="6"/>
    </row>
    <row r="6" spans="1:16">
      <c r="A6" s="65">
        <v>1124</v>
      </c>
      <c r="B6" s="501" t="s">
        <v>2969</v>
      </c>
      <c r="C6" s="501" t="s">
        <v>56</v>
      </c>
      <c r="D6" s="502">
        <v>45391</v>
      </c>
      <c r="E6" s="503">
        <v>60</v>
      </c>
      <c r="F6" s="62">
        <v>3113</v>
      </c>
      <c r="G6" s="502">
        <v>45371</v>
      </c>
      <c r="H6" s="504"/>
      <c r="I6" s="62">
        <f>I5+1</f>
        <v>1</v>
      </c>
      <c r="J6" s="613"/>
      <c r="K6" s="597" t="s">
        <v>2949</v>
      </c>
      <c r="L6" t="s">
        <v>547</v>
      </c>
      <c r="O6" s="5">
        <v>258</v>
      </c>
    </row>
    <row r="7" spans="1:16">
      <c r="A7" s="65">
        <v>1125</v>
      </c>
      <c r="B7" s="516" t="s">
        <v>2970</v>
      </c>
      <c r="C7" s="516" t="s">
        <v>2454</v>
      </c>
      <c r="D7" s="502">
        <v>45391</v>
      </c>
      <c r="E7" s="503">
        <v>60</v>
      </c>
      <c r="F7" s="62">
        <v>486</v>
      </c>
      <c r="G7" s="502">
        <v>45371</v>
      </c>
      <c r="H7" s="504"/>
      <c r="I7" s="62">
        <f>I6+1</f>
        <v>2</v>
      </c>
      <c r="J7" t="s">
        <v>2971</v>
      </c>
      <c r="K7" s="597" t="s">
        <v>2949</v>
      </c>
      <c r="L7" t="s">
        <v>2995</v>
      </c>
      <c r="O7" s="5">
        <v>-1</v>
      </c>
      <c r="P7" t="s">
        <v>2992</v>
      </c>
    </row>
    <row r="8" spans="1:16">
      <c r="A8" s="622">
        <v>1114</v>
      </c>
      <c r="B8" s="58"/>
      <c r="C8" s="622" t="s">
        <v>202</v>
      </c>
      <c r="D8" s="622" t="s">
        <v>2456</v>
      </c>
      <c r="E8" s="623" t="s">
        <v>2790</v>
      </c>
      <c r="F8" s="62" t="s">
        <v>2986</v>
      </c>
      <c r="G8" s="502"/>
      <c r="H8" s="504"/>
      <c r="I8" s="62">
        <f>I7+1</f>
        <v>3</v>
      </c>
      <c r="J8" s="519"/>
      <c r="K8" s="516" t="s">
        <v>2984</v>
      </c>
      <c r="L8" s="433" t="s">
        <v>2991</v>
      </c>
      <c r="M8" s="433"/>
      <c r="N8" s="433"/>
      <c r="O8" s="5">
        <v>50</v>
      </c>
      <c r="P8" t="s">
        <v>2994</v>
      </c>
    </row>
    <row r="9" spans="1:16">
      <c r="A9" s="62"/>
      <c r="B9" s="516"/>
      <c r="C9" s="516"/>
      <c r="D9" s="502"/>
      <c r="E9" s="503"/>
      <c r="F9" s="62"/>
      <c r="G9" s="502"/>
      <c r="H9" s="504"/>
      <c r="I9" s="62">
        <f>I8+1</f>
        <v>4</v>
      </c>
      <c r="J9" s="614"/>
      <c r="K9" s="517"/>
      <c r="L9" s="6"/>
      <c r="O9" s="5">
        <v>2</v>
      </c>
      <c r="P9" t="s">
        <v>2993</v>
      </c>
    </row>
    <row r="10" spans="1:16">
      <c r="A10" s="62"/>
      <c r="B10" s="516"/>
      <c r="C10" s="516"/>
      <c r="D10" s="502"/>
      <c r="E10" s="503"/>
      <c r="F10" s="62"/>
      <c r="G10" s="502"/>
      <c r="H10" s="504"/>
      <c r="I10" s="62">
        <f>I9+1</f>
        <v>5</v>
      </c>
      <c r="J10" s="519"/>
      <c r="K10" s="517"/>
      <c r="L10" s="6"/>
      <c r="O10" s="5">
        <f>SUM(O6:O9)</f>
        <v>309</v>
      </c>
    </row>
    <row r="11" spans="1:16">
      <c r="A11" s="62"/>
      <c r="B11" s="516"/>
      <c r="C11" s="516"/>
      <c r="D11" s="502"/>
      <c r="E11" s="503"/>
      <c r="F11" s="62"/>
      <c r="G11" s="502"/>
      <c r="H11" s="62"/>
      <c r="I11" s="62">
        <v>3</v>
      </c>
      <c r="J11" s="520"/>
      <c r="K11" s="517"/>
      <c r="L11" s="6"/>
    </row>
    <row r="12" spans="1:16">
      <c r="A12" s="62"/>
      <c r="B12" s="516"/>
      <c r="C12" s="516"/>
      <c r="D12" s="502"/>
      <c r="E12" s="503"/>
      <c r="F12" s="62"/>
      <c r="G12" s="502"/>
      <c r="H12" s="504"/>
      <c r="I12" s="62">
        <v>1</v>
      </c>
      <c r="J12" s="520"/>
      <c r="K12" s="517"/>
      <c r="L12" s="6"/>
    </row>
    <row r="13" spans="1:16">
      <c r="A13" s="62"/>
      <c r="B13" s="516"/>
      <c r="C13" s="516"/>
      <c r="D13" s="502"/>
      <c r="E13" s="503"/>
      <c r="F13" s="62"/>
      <c r="G13" s="502"/>
      <c r="H13" s="504"/>
      <c r="I13" s="62">
        <v>2</v>
      </c>
      <c r="J13" s="520"/>
      <c r="K13" s="517"/>
      <c r="L13" s="6"/>
    </row>
    <row r="14" spans="1:16">
      <c r="A14" s="62"/>
      <c r="B14" s="516"/>
      <c r="C14" s="516"/>
      <c r="D14" s="502"/>
      <c r="E14" s="503"/>
      <c r="F14" s="62"/>
      <c r="G14" s="502"/>
      <c r="H14" s="504"/>
      <c r="I14" s="62">
        <f t="shared" ref="I14:I19" si="0">I13+1</f>
        <v>3</v>
      </c>
      <c r="J14" s="520"/>
      <c r="K14" s="517"/>
      <c r="L14" s="6"/>
    </row>
    <row r="15" spans="1:16">
      <c r="A15" s="62"/>
      <c r="B15" s="516"/>
      <c r="C15" s="516"/>
      <c r="D15" s="502"/>
      <c r="E15" s="503"/>
      <c r="F15" s="62"/>
      <c r="G15" s="502"/>
      <c r="H15" s="504"/>
      <c r="I15" s="62">
        <f t="shared" si="0"/>
        <v>4</v>
      </c>
      <c r="J15" s="520"/>
      <c r="K15" s="517"/>
      <c r="L15" s="6"/>
    </row>
    <row r="16" spans="1:16">
      <c r="A16" s="62"/>
      <c r="B16" s="516"/>
      <c r="C16" s="516"/>
      <c r="D16" s="502"/>
      <c r="E16" s="503"/>
      <c r="F16" s="62"/>
      <c r="G16" s="502"/>
      <c r="H16" s="504"/>
      <c r="I16" s="62">
        <f t="shared" si="0"/>
        <v>5</v>
      </c>
      <c r="J16" s="520"/>
      <c r="K16" s="517"/>
      <c r="L16" s="6"/>
      <c r="N16" t="s">
        <v>1660</v>
      </c>
    </row>
    <row r="17" spans="1:12">
      <c r="A17" s="62"/>
      <c r="B17" s="516"/>
      <c r="C17" s="516"/>
      <c r="D17" s="502"/>
      <c r="E17" s="503"/>
      <c r="F17" s="62"/>
      <c r="G17" s="502"/>
      <c r="H17" s="504"/>
      <c r="I17" s="62">
        <f t="shared" si="0"/>
        <v>6</v>
      </c>
      <c r="J17" s="520"/>
      <c r="K17" s="517"/>
      <c r="L17" s="6"/>
    </row>
    <row r="18" spans="1:12">
      <c r="A18" s="62"/>
      <c r="B18" s="516"/>
      <c r="C18" s="516"/>
      <c r="D18" s="502"/>
      <c r="E18" s="503"/>
      <c r="F18" s="62"/>
      <c r="G18" s="502"/>
      <c r="H18" s="504"/>
      <c r="I18" s="62">
        <f t="shared" si="0"/>
        <v>7</v>
      </c>
      <c r="J18" s="520"/>
      <c r="K18" s="517"/>
      <c r="L18" s="6"/>
    </row>
    <row r="19" spans="1:12">
      <c r="A19" s="62"/>
      <c r="B19" s="516"/>
      <c r="C19" s="516"/>
      <c r="D19" s="502"/>
      <c r="E19" s="503"/>
      <c r="F19" s="62"/>
      <c r="G19" s="502"/>
      <c r="H19" s="504"/>
      <c r="I19" s="62">
        <f t="shared" si="0"/>
        <v>8</v>
      </c>
      <c r="J19" s="520"/>
      <c r="K19" s="517"/>
      <c r="L19" s="6"/>
    </row>
    <row r="20" spans="1:12">
      <c r="A20" s="62"/>
      <c r="B20" s="516"/>
      <c r="C20" s="516"/>
      <c r="D20" s="502"/>
      <c r="E20" s="503"/>
      <c r="F20" s="62"/>
      <c r="G20" s="502"/>
      <c r="H20" s="504"/>
      <c r="I20" s="62">
        <v>4</v>
      </c>
      <c r="J20" s="509"/>
      <c r="K20" s="62"/>
    </row>
    <row r="21" spans="1:12">
      <c r="A21" s="62"/>
      <c r="B21" s="521"/>
      <c r="C21" s="516"/>
      <c r="D21" s="502"/>
      <c r="E21" s="503"/>
      <c r="F21" s="62"/>
      <c r="G21" s="502"/>
      <c r="H21" s="504"/>
      <c r="I21" s="62">
        <f>I20+1</f>
        <v>5</v>
      </c>
      <c r="J21" s="522"/>
      <c r="K21" s="516"/>
    </row>
    <row r="22" spans="1:12" ht="12" customHeight="1">
      <c r="A22" s="370"/>
      <c r="B22" s="370"/>
      <c r="C22" s="370"/>
      <c r="D22" s="370"/>
      <c r="E22" s="370"/>
      <c r="F22" s="370"/>
      <c r="G22" s="370"/>
      <c r="H22" s="70"/>
      <c r="I22" s="70"/>
    </row>
    <row r="23" spans="1:12" ht="15" thickBot="1">
      <c r="A23" s="6"/>
      <c r="B23" s="5">
        <f>COUNTA(B5:B22)</f>
        <v>2</v>
      </c>
      <c r="C23" s="5" t="s">
        <v>1058</v>
      </c>
      <c r="D23" s="2"/>
      <c r="E23" s="45">
        <f>SUM(E5:E22)</f>
        <v>120</v>
      </c>
      <c r="F23" s="5"/>
      <c r="G23" s="2"/>
      <c r="H23" s="496">
        <f>SUM(H5:H22)</f>
        <v>0</v>
      </c>
      <c r="I23" s="69">
        <v>0</v>
      </c>
    </row>
    <row r="24" spans="1:12">
      <c r="A24" s="6"/>
      <c r="E24" t="s">
        <v>1661</v>
      </c>
      <c r="F24" t="s">
        <v>1661</v>
      </c>
      <c r="G24" t="s">
        <v>1661</v>
      </c>
    </row>
    <row r="25" spans="1:12">
      <c r="A25" s="6"/>
      <c r="B25" s="180" t="s">
        <v>2186</v>
      </c>
      <c r="C25" s="120"/>
      <c r="D25" s="226">
        <v>2024</v>
      </c>
      <c r="E25" s="120"/>
      <c r="F25" s="121"/>
      <c r="G25" s="120"/>
      <c r="H25" s="120"/>
      <c r="I25" s="120"/>
    </row>
    <row r="26" spans="1:12">
      <c r="A26" s="6"/>
      <c r="B26" s="62" t="s">
        <v>1666</v>
      </c>
      <c r="C26" s="296" t="s">
        <v>1667</v>
      </c>
      <c r="D26" s="62" t="s">
        <v>1668</v>
      </c>
      <c r="F26" s="6"/>
    </row>
    <row r="27" spans="1:12" ht="9" customHeight="1">
      <c r="A27" s="6"/>
      <c r="B27" s="63"/>
      <c r="C27" s="63"/>
      <c r="D27" s="63"/>
      <c r="F27" s="6"/>
    </row>
    <row r="28" spans="1:12">
      <c r="A28" s="6"/>
      <c r="B28" s="72">
        <v>10</v>
      </c>
      <c r="C28" s="65">
        <v>0</v>
      </c>
      <c r="D28" s="318">
        <f>B28*C28</f>
        <v>0</v>
      </c>
      <c r="F28" s="6"/>
    </row>
    <row r="29" spans="1:12">
      <c r="A29" s="6"/>
      <c r="B29" s="72">
        <v>30</v>
      </c>
      <c r="C29" s="67"/>
      <c r="D29" s="319">
        <f>B29*C29</f>
        <v>0</v>
      </c>
      <c r="E29" s="84" t="s">
        <v>1751</v>
      </c>
      <c r="F29" s="6"/>
    </row>
    <row r="30" spans="1:12">
      <c r="A30" s="6"/>
      <c r="B30" s="72">
        <v>50</v>
      </c>
      <c r="C30" s="63">
        <v>0</v>
      </c>
      <c r="D30" s="318">
        <f>B30*C30</f>
        <v>0</v>
      </c>
      <c r="F30" s="6"/>
    </row>
    <row r="31" spans="1:12">
      <c r="A31" s="6"/>
      <c r="B31" s="72">
        <v>60</v>
      </c>
      <c r="C31" s="63"/>
      <c r="D31" s="318">
        <f>B31*C31</f>
        <v>0</v>
      </c>
      <c r="F31" s="6"/>
    </row>
    <row r="32" spans="1:12" ht="9.75" customHeight="1">
      <c r="A32" s="6"/>
      <c r="B32" s="63"/>
      <c r="C32" s="63"/>
      <c r="D32" s="63"/>
      <c r="F32" s="6"/>
    </row>
    <row r="33" spans="1:7" ht="15" thickBot="1">
      <c r="A33" s="6"/>
      <c r="B33" s="72" t="s">
        <v>2228</v>
      </c>
      <c r="C33" s="270">
        <f>SUM(C27:C32)</f>
        <v>0</v>
      </c>
      <c r="D33" s="64">
        <f>SUM(D27:D32)</f>
        <v>0</v>
      </c>
      <c r="E33" s="241" t="str">
        <f>IF(B23-C33=0," OK","* error*")</f>
        <v>* error*</v>
      </c>
      <c r="F33" s="6"/>
    </row>
    <row r="34" spans="1:7">
      <c r="A34" s="6"/>
      <c r="B34" s="53"/>
      <c r="C34" s="53"/>
      <c r="D34" s="53"/>
      <c r="F34" s="6"/>
    </row>
    <row r="35" spans="1:7">
      <c r="B35" s="2" t="s">
        <v>1660</v>
      </c>
      <c r="C35" s="2" t="s">
        <v>1660</v>
      </c>
      <c r="D35" s="2" t="s">
        <v>1660</v>
      </c>
      <c r="E35" s="1" t="s">
        <v>1660</v>
      </c>
    </row>
    <row r="36" spans="1:7" ht="18" customHeight="1">
      <c r="B36" t="s">
        <v>1660</v>
      </c>
    </row>
    <row r="37" spans="1:7" ht="18.5">
      <c r="A37" s="440">
        <v>1121</v>
      </c>
      <c r="B37" s="350" t="s">
        <v>2838</v>
      </c>
      <c r="C37" s="350" t="s">
        <v>2100</v>
      </c>
      <c r="E37" s="75" t="s">
        <v>2840</v>
      </c>
      <c r="G37" s="288">
        <v>45308</v>
      </c>
    </row>
    <row r="41" spans="1:7" ht="18.75" customHeight="1"/>
    <row r="42" spans="1:7" ht="9.75" customHeight="1"/>
    <row r="45" spans="1:7">
      <c r="D45">
        <v>850</v>
      </c>
      <c r="F45">
        <v>625</v>
      </c>
    </row>
    <row r="46" spans="1:7">
      <c r="D46">
        <v>800</v>
      </c>
      <c r="F46">
        <v>1300</v>
      </c>
    </row>
    <row r="47" spans="1:7" ht="14.25" customHeight="1">
      <c r="D47">
        <v>725</v>
      </c>
      <c r="F47">
        <v>600</v>
      </c>
    </row>
    <row r="48" spans="1:7">
      <c r="D48">
        <v>3000</v>
      </c>
      <c r="F48">
        <v>3000</v>
      </c>
    </row>
    <row r="49" spans="4:7">
      <c r="D49">
        <f>SUM(D45:D48)</f>
        <v>5375</v>
      </c>
      <c r="F49">
        <f>SUM(F45:F48)</f>
        <v>5525</v>
      </c>
      <c r="G49">
        <f>D49-F49</f>
        <v>-150</v>
      </c>
    </row>
  </sheetData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DA08-0EA1-4092-A819-AE35130A9F11}">
  <dimension ref="A1:M4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10" sqref="C10"/>
    </sheetView>
  </sheetViews>
  <sheetFormatPr defaultRowHeight="14.5"/>
  <cols>
    <col min="1" max="1" width="6.54296875" customWidth="1"/>
    <col min="2" max="2" width="14.54296875" customWidth="1"/>
    <col min="3" max="3" width="11" customWidth="1"/>
    <col min="4" max="4" width="14.08984375" customWidth="1"/>
    <col min="5" max="5" width="13.08984375" customWidth="1"/>
    <col min="6" max="6" width="11.08984375" customWidth="1"/>
    <col min="7" max="7" width="10.6328125" customWidth="1"/>
    <col min="8" max="8" width="4.90625" customWidth="1"/>
    <col min="9" max="9" width="5.453125" customWidth="1"/>
    <col min="10" max="10" width="10.6328125" customWidth="1"/>
    <col min="11" max="11" width="12.36328125" customWidth="1"/>
    <col min="12" max="12" width="6.08984375" customWidth="1"/>
    <col min="13" max="13" width="13.90625" customWidth="1"/>
    <col min="14" max="14" width="13.453125" customWidth="1"/>
  </cols>
  <sheetData>
    <row r="1" spans="1:13" ht="15.5">
      <c r="A1" s="6"/>
      <c r="C1" s="197">
        <v>45374</v>
      </c>
      <c r="D1" s="108" t="s">
        <v>2368</v>
      </c>
      <c r="E1" s="109"/>
      <c r="F1" s="90" t="s">
        <v>2020</v>
      </c>
      <c r="H1" s="109"/>
      <c r="I1" s="90"/>
    </row>
    <row r="2" spans="1:13" ht="19" thickBot="1">
      <c r="A2" s="86"/>
      <c r="B2" s="222" t="s">
        <v>2944</v>
      </c>
      <c r="C2" s="198" t="s">
        <v>1660</v>
      </c>
      <c r="D2" s="497" t="s">
        <v>1631</v>
      </c>
      <c r="E2" s="197">
        <v>45374</v>
      </c>
      <c r="F2" s="328" t="s">
        <v>2961</v>
      </c>
      <c r="G2" s="345"/>
      <c r="H2" s="49"/>
      <c r="I2" s="114"/>
    </row>
    <row r="3" spans="1:13" ht="16" thickBot="1">
      <c r="A3" s="248"/>
      <c r="B3" s="249">
        <f>B23</f>
        <v>3</v>
      </c>
      <c r="C3" s="250"/>
      <c r="D3" s="498" t="s">
        <v>2200</v>
      </c>
      <c r="E3" s="252">
        <f>E23</f>
        <v>180</v>
      </c>
      <c r="F3" s="253"/>
      <c r="G3" s="247" t="s">
        <v>1738</v>
      </c>
      <c r="H3" s="237" t="s">
        <v>1737</v>
      </c>
      <c r="I3" s="2"/>
    </row>
    <row r="4" spans="1:13" ht="15" thickBot="1">
      <c r="A4" s="254" t="s">
        <v>1677</v>
      </c>
      <c r="B4" s="113" t="s">
        <v>1052</v>
      </c>
      <c r="C4" s="113" t="s">
        <v>1053</v>
      </c>
      <c r="D4" s="499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</row>
    <row r="5" spans="1:13" ht="6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 s="6"/>
    </row>
    <row r="6" spans="1:13">
      <c r="A6" s="65">
        <v>1122</v>
      </c>
      <c r="B6" s="501" t="s">
        <v>2947</v>
      </c>
      <c r="C6" s="501" t="s">
        <v>2965</v>
      </c>
      <c r="D6" s="502">
        <v>45363</v>
      </c>
      <c r="E6" s="503">
        <v>60</v>
      </c>
      <c r="F6" s="62">
        <v>280</v>
      </c>
      <c r="G6" s="502">
        <v>45357</v>
      </c>
      <c r="H6" s="504"/>
      <c r="I6" s="62">
        <f>I5+1</f>
        <v>1</v>
      </c>
      <c r="J6" s="515" t="s">
        <v>2950</v>
      </c>
      <c r="K6" s="597" t="s">
        <v>2949</v>
      </c>
    </row>
    <row r="7" spans="1:13" ht="15.5">
      <c r="A7" s="65">
        <v>1123</v>
      </c>
      <c r="B7" s="516" t="s">
        <v>2946</v>
      </c>
      <c r="C7" s="516" t="s">
        <v>2945</v>
      </c>
      <c r="D7" s="502">
        <v>45363</v>
      </c>
      <c r="E7" s="503">
        <v>60</v>
      </c>
      <c r="F7" s="62">
        <v>129</v>
      </c>
      <c r="G7" s="502">
        <v>45363</v>
      </c>
      <c r="H7" s="504"/>
      <c r="I7" s="62">
        <f>I6+1</f>
        <v>2</v>
      </c>
      <c r="J7" s="505" t="s">
        <v>2948</v>
      </c>
      <c r="K7" s="597" t="s">
        <v>2949</v>
      </c>
    </row>
    <row r="8" spans="1:13">
      <c r="A8" s="62">
        <v>1014</v>
      </c>
      <c r="B8" s="516" t="s">
        <v>1531</v>
      </c>
      <c r="C8" s="516" t="s">
        <v>144</v>
      </c>
      <c r="D8" s="502">
        <v>45369</v>
      </c>
      <c r="E8" s="503">
        <v>60</v>
      </c>
      <c r="F8" s="62">
        <v>357</v>
      </c>
      <c r="G8" s="502"/>
      <c r="H8" s="504"/>
      <c r="I8" s="62">
        <f>I7+1</f>
        <v>3</v>
      </c>
      <c r="J8" s="519" t="s">
        <v>2846</v>
      </c>
      <c r="K8" s="516"/>
      <c r="M8">
        <v>339</v>
      </c>
    </row>
    <row r="9" spans="1:13">
      <c r="A9" s="62"/>
      <c r="B9" s="516"/>
      <c r="C9" s="516"/>
      <c r="D9" s="502"/>
      <c r="E9" s="503"/>
      <c r="F9" s="62"/>
      <c r="G9" s="502"/>
      <c r="H9" s="504"/>
      <c r="I9" s="62">
        <f>I8+1</f>
        <v>4</v>
      </c>
      <c r="J9" s="509"/>
      <c r="K9" s="517"/>
      <c r="L9" s="6"/>
      <c r="M9">
        <v>3</v>
      </c>
    </row>
    <row r="10" spans="1:13">
      <c r="A10" s="62"/>
      <c r="B10" s="516"/>
      <c r="C10" s="516"/>
      <c r="D10" s="502"/>
      <c r="E10" s="503"/>
      <c r="F10" s="62"/>
      <c r="G10" s="502"/>
      <c r="H10" s="504"/>
      <c r="I10" s="62">
        <f>I9+1</f>
        <v>5</v>
      </c>
      <c r="J10" s="520"/>
      <c r="K10" s="517"/>
      <c r="L10" s="6"/>
      <c r="M10">
        <v>-5</v>
      </c>
    </row>
    <row r="11" spans="1:13" ht="15.5">
      <c r="A11" s="62"/>
      <c r="B11" s="516"/>
      <c r="C11" s="516"/>
      <c r="D11" s="502"/>
      <c r="E11" s="503"/>
      <c r="F11" s="62"/>
      <c r="G11" s="502"/>
      <c r="H11" s="62"/>
      <c r="I11" s="62">
        <v>3</v>
      </c>
      <c r="J11" s="505"/>
      <c r="K11" s="506"/>
      <c r="L11" s="6"/>
      <c r="M11">
        <v>-32</v>
      </c>
    </row>
    <row r="12" spans="1:13" ht="15.5">
      <c r="A12" s="62"/>
      <c r="B12" s="516"/>
      <c r="C12" s="516"/>
      <c r="D12" s="502"/>
      <c r="E12" s="503"/>
      <c r="F12" s="62"/>
      <c r="G12" s="502"/>
      <c r="H12" s="504"/>
      <c r="I12" s="62">
        <v>1</v>
      </c>
      <c r="J12" s="505"/>
      <c r="K12" s="506"/>
      <c r="L12" s="6"/>
      <c r="M12">
        <f>SUM(M8:M11)</f>
        <v>305</v>
      </c>
    </row>
    <row r="13" spans="1:13" ht="15.5">
      <c r="A13" s="62"/>
      <c r="B13" s="516"/>
      <c r="C13" s="516"/>
      <c r="D13" s="502"/>
      <c r="E13" s="503"/>
      <c r="F13" s="62"/>
      <c r="G13" s="502"/>
      <c r="H13" s="504"/>
      <c r="I13" s="62">
        <v>2</v>
      </c>
      <c r="J13" s="505"/>
      <c r="K13" s="506"/>
      <c r="L13" s="6"/>
    </row>
    <row r="14" spans="1:13">
      <c r="A14" s="62"/>
      <c r="B14" s="516"/>
      <c r="C14" s="516"/>
      <c r="D14" s="502"/>
      <c r="E14" s="503"/>
      <c r="F14" s="62"/>
      <c r="G14" s="502"/>
      <c r="H14" s="504"/>
      <c r="I14" s="62">
        <f t="shared" ref="I14:I19" si="0">I13+1</f>
        <v>3</v>
      </c>
      <c r="J14" s="509"/>
      <c r="K14" s="512"/>
      <c r="L14" s="6"/>
    </row>
    <row r="15" spans="1:13">
      <c r="A15" s="62"/>
      <c r="B15" s="516"/>
      <c r="C15" s="516"/>
      <c r="D15" s="502"/>
      <c r="E15" s="503"/>
      <c r="F15" s="62"/>
      <c r="G15" s="502"/>
      <c r="H15" s="504"/>
      <c r="I15" s="62">
        <f t="shared" si="0"/>
        <v>4</v>
      </c>
      <c r="J15" s="509"/>
      <c r="K15" s="512"/>
      <c r="L15" s="6"/>
    </row>
    <row r="16" spans="1:13">
      <c r="A16" s="62"/>
      <c r="B16" s="516"/>
      <c r="C16" s="516"/>
      <c r="D16" s="502"/>
      <c r="E16" s="503"/>
      <c r="F16" s="62"/>
      <c r="G16" s="502"/>
      <c r="H16" s="504"/>
      <c r="I16" s="62">
        <f t="shared" si="0"/>
        <v>5</v>
      </c>
      <c r="J16" s="509"/>
      <c r="K16" s="512"/>
      <c r="L16" s="6"/>
    </row>
    <row r="17" spans="1:12">
      <c r="A17" s="62"/>
      <c r="B17" s="516"/>
      <c r="C17" s="516"/>
      <c r="D17" s="502"/>
      <c r="E17" s="503"/>
      <c r="F17" s="62"/>
      <c r="G17" s="502"/>
      <c r="H17" s="504"/>
      <c r="I17" s="62">
        <f t="shared" si="0"/>
        <v>6</v>
      </c>
      <c r="J17" s="518"/>
      <c r="K17" s="62"/>
      <c r="L17" s="6"/>
    </row>
    <row r="18" spans="1:12">
      <c r="A18" s="62"/>
      <c r="B18" s="516"/>
      <c r="C18" s="516"/>
      <c r="D18" s="502"/>
      <c r="E18" s="503"/>
      <c r="F18" s="62"/>
      <c r="G18" s="502"/>
      <c r="H18" s="504"/>
      <c r="I18" s="62">
        <f t="shared" si="0"/>
        <v>7</v>
      </c>
      <c r="J18" s="520"/>
      <c r="K18" s="516"/>
      <c r="L18" s="6"/>
    </row>
    <row r="19" spans="1:12">
      <c r="A19" s="62"/>
      <c r="B19" s="516"/>
      <c r="C19" s="516"/>
      <c r="D19" s="502"/>
      <c r="E19" s="503"/>
      <c r="F19" s="62"/>
      <c r="G19" s="502"/>
      <c r="H19" s="504"/>
      <c r="I19" s="62">
        <f t="shared" si="0"/>
        <v>8</v>
      </c>
      <c r="J19" s="509"/>
      <c r="K19" s="515"/>
      <c r="L19" s="6"/>
    </row>
    <row r="20" spans="1:12">
      <c r="A20" s="62"/>
      <c r="B20" s="516"/>
      <c r="C20" s="516"/>
      <c r="D20" s="502"/>
      <c r="E20" s="503"/>
      <c r="F20" s="62"/>
      <c r="G20" s="502"/>
      <c r="H20" s="504"/>
      <c r="I20" s="62">
        <v>4</v>
      </c>
      <c r="J20" s="509"/>
      <c r="K20" s="62"/>
    </row>
    <row r="21" spans="1:12">
      <c r="A21" s="62"/>
      <c r="B21" s="521"/>
      <c r="C21" s="516"/>
      <c r="D21" s="502"/>
      <c r="E21" s="503"/>
      <c r="F21" s="62"/>
      <c r="G21" s="502"/>
      <c r="H21" s="504"/>
      <c r="I21" s="62">
        <f>I20+1</f>
        <v>5</v>
      </c>
      <c r="J21" s="522"/>
      <c r="K21" s="516"/>
    </row>
    <row r="22" spans="1:12" ht="12" customHeight="1">
      <c r="A22" s="370"/>
      <c r="B22" s="370"/>
      <c r="C22" s="370"/>
      <c r="D22" s="370"/>
      <c r="E22" s="370"/>
      <c r="F22" s="370"/>
      <c r="G22" s="370"/>
      <c r="H22" s="70"/>
      <c r="I22" s="70"/>
    </row>
    <row r="23" spans="1:12" ht="15" thickBot="1">
      <c r="A23" s="6"/>
      <c r="B23" s="5">
        <f>COUNTA(B5:B22)</f>
        <v>3</v>
      </c>
      <c r="C23" s="5" t="s">
        <v>1058</v>
      </c>
      <c r="D23" s="2"/>
      <c r="E23" s="45">
        <f>SUM(E5:E22)</f>
        <v>180</v>
      </c>
      <c r="F23" s="5"/>
      <c r="G23" s="2"/>
      <c r="H23" s="496">
        <f>SUM(H5:H22)</f>
        <v>0</v>
      </c>
      <c r="I23" s="69">
        <v>0</v>
      </c>
    </row>
    <row r="24" spans="1:12">
      <c r="A24" s="6"/>
      <c r="E24" t="s">
        <v>1661</v>
      </c>
      <c r="F24" t="s">
        <v>1661</v>
      </c>
      <c r="G24" t="s">
        <v>1661</v>
      </c>
    </row>
    <row r="25" spans="1:12">
      <c r="A25" s="6"/>
      <c r="B25" s="180" t="s">
        <v>2186</v>
      </c>
      <c r="C25" s="120"/>
      <c r="D25" s="226">
        <v>2024</v>
      </c>
      <c r="E25" s="120"/>
      <c r="F25" s="121"/>
      <c r="G25" s="120"/>
      <c r="H25" s="120"/>
      <c r="I25" s="120"/>
    </row>
    <row r="26" spans="1:12">
      <c r="A26" s="6"/>
      <c r="B26" s="62" t="s">
        <v>1666</v>
      </c>
      <c r="C26" s="296" t="s">
        <v>1667</v>
      </c>
      <c r="D26" s="62" t="s">
        <v>1668</v>
      </c>
      <c r="F26" s="6"/>
    </row>
    <row r="27" spans="1:12" ht="9" customHeight="1">
      <c r="A27" s="6"/>
      <c r="B27" s="63"/>
      <c r="C27" s="63"/>
      <c r="D27" s="63"/>
      <c r="F27" s="6"/>
    </row>
    <row r="28" spans="1:12">
      <c r="A28" s="6"/>
      <c r="B28" s="72">
        <v>10</v>
      </c>
      <c r="C28" s="65">
        <v>0</v>
      </c>
      <c r="D28" s="318">
        <f>B28*C28</f>
        <v>0</v>
      </c>
      <c r="F28" s="6"/>
    </row>
    <row r="29" spans="1:12">
      <c r="A29" s="6"/>
      <c r="B29" s="72">
        <v>30</v>
      </c>
      <c r="C29" s="67">
        <v>0</v>
      </c>
      <c r="D29" s="319">
        <f>B29*C29</f>
        <v>0</v>
      </c>
      <c r="E29" s="84" t="s">
        <v>1751</v>
      </c>
      <c r="F29" s="6"/>
    </row>
    <row r="30" spans="1:12">
      <c r="A30" s="6"/>
      <c r="B30" s="72">
        <v>50</v>
      </c>
      <c r="C30" s="63">
        <v>0</v>
      </c>
      <c r="D30" s="318">
        <f>B30*C30</f>
        <v>0</v>
      </c>
      <c r="F30" s="6"/>
    </row>
    <row r="31" spans="1:12">
      <c r="A31" s="6"/>
      <c r="B31" s="72">
        <v>60</v>
      </c>
      <c r="C31" s="63">
        <v>3</v>
      </c>
      <c r="D31" s="318">
        <f>B31*C31</f>
        <v>180</v>
      </c>
      <c r="F31" s="6"/>
    </row>
    <row r="32" spans="1:12" ht="9.75" customHeight="1">
      <c r="A32" s="6"/>
      <c r="B32" s="63"/>
      <c r="C32" s="63"/>
      <c r="D32" s="63"/>
      <c r="F32" s="6"/>
    </row>
    <row r="33" spans="1:7" ht="15" thickBot="1">
      <c r="A33" s="6"/>
      <c r="B33" s="72" t="s">
        <v>2228</v>
      </c>
      <c r="C33" s="270">
        <f>SUM(C27:C32)</f>
        <v>3</v>
      </c>
      <c r="D33" s="64">
        <f>SUM(D27:D32)</f>
        <v>180</v>
      </c>
      <c r="E33" s="241" t="str">
        <f>IF(B23-C33=0," OK","* error*")</f>
        <v xml:space="preserve"> OK</v>
      </c>
      <c r="F33" s="6"/>
    </row>
    <row r="34" spans="1:7">
      <c r="A34" s="6"/>
      <c r="B34" s="53"/>
      <c r="C34" s="53"/>
      <c r="D34" s="53"/>
      <c r="F34" s="6"/>
    </row>
    <row r="35" spans="1:7">
      <c r="B35" s="2" t="s">
        <v>1660</v>
      </c>
      <c r="C35" s="2" t="s">
        <v>1660</v>
      </c>
      <c r="D35" s="2" t="s">
        <v>1660</v>
      </c>
      <c r="E35" s="1" t="s">
        <v>1660</v>
      </c>
    </row>
    <row r="36" spans="1:7" ht="18" customHeight="1">
      <c r="B36" t="s">
        <v>1660</v>
      </c>
    </row>
    <row r="37" spans="1:7" ht="18.5">
      <c r="A37" s="440">
        <v>1121</v>
      </c>
      <c r="B37" s="350" t="s">
        <v>2838</v>
      </c>
      <c r="C37" s="350" t="s">
        <v>2100</v>
      </c>
      <c r="E37" s="75" t="s">
        <v>2840</v>
      </c>
      <c r="G37" s="288">
        <v>45308</v>
      </c>
    </row>
    <row r="41" spans="1:7" ht="18.75" customHeight="1"/>
    <row r="42" spans="1:7" ht="9.75" customHeight="1"/>
    <row r="45" spans="1:7">
      <c r="D45">
        <v>850</v>
      </c>
      <c r="F45">
        <v>625</v>
      </c>
    </row>
    <row r="46" spans="1:7">
      <c r="D46">
        <v>800</v>
      </c>
      <c r="F46">
        <v>1300</v>
      </c>
    </row>
    <row r="47" spans="1:7" ht="14.25" customHeight="1">
      <c r="D47">
        <v>725</v>
      </c>
      <c r="F47">
        <v>600</v>
      </c>
    </row>
    <row r="48" spans="1:7">
      <c r="D48">
        <v>3000</v>
      </c>
      <c r="F48">
        <v>3000</v>
      </c>
    </row>
    <row r="49" spans="4:7">
      <c r="D49">
        <f>SUM(D45:D48)</f>
        <v>5375</v>
      </c>
      <c r="F49">
        <f>SUM(F45:F48)</f>
        <v>5525</v>
      </c>
      <c r="G49">
        <f>D49-F49</f>
        <v>-150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6"/>
  <sheetViews>
    <sheetView zoomScale="120" zoomScaleNormal="120" workbookViewId="0">
      <pane xSplit="1" ySplit="4" topLeftCell="B28" activePane="bottomRight" state="frozen"/>
      <selection pane="topRight" activeCell="B1" sqref="B1"/>
      <selection pane="bottomLeft" activeCell="A5" sqref="A5"/>
      <selection pane="bottomRight" activeCell="B3" sqref="B3"/>
    </sheetView>
  </sheetViews>
  <sheetFormatPr defaultColWidth="8.90625" defaultRowHeight="14.5"/>
  <cols>
    <col min="2" max="2" width="11.08984375" customWidth="1"/>
    <col min="3" max="3" width="14" customWidth="1"/>
    <col min="4" max="4" width="9.90625" customWidth="1"/>
    <col min="5" max="5" width="10.90625" customWidth="1"/>
    <col min="6" max="6" width="21.90625" customWidth="1"/>
    <col min="7" max="8" width="10.36328125" customWidth="1"/>
    <col min="9" max="9" width="15.08984375" customWidth="1"/>
    <col min="10" max="10" width="10.54296875" bestFit="1" customWidth="1"/>
    <col min="15" max="15" width="11.08984375" customWidth="1"/>
    <col min="16" max="16" width="14" customWidth="1"/>
    <col min="17" max="17" width="9.90625" customWidth="1"/>
    <col min="18" max="18" width="10.90625" customWidth="1"/>
    <col min="19" max="19" width="21.90625" customWidth="1"/>
    <col min="20" max="21" width="10.36328125" customWidth="1"/>
    <col min="22" max="22" width="15.08984375" customWidth="1"/>
    <col min="24" max="24" width="11.08984375" customWidth="1"/>
    <col min="25" max="25" width="12.6328125" customWidth="1"/>
    <col min="26" max="26" width="9.90625" customWidth="1"/>
    <col min="27" max="27" width="10.90625" customWidth="1"/>
    <col min="29" max="29" width="11.90625" customWidth="1"/>
    <col min="30" max="30" width="17.453125" bestFit="1" customWidth="1"/>
    <col min="31" max="31" width="11.453125" bestFit="1" customWidth="1"/>
    <col min="32" max="32" width="10.6328125" customWidth="1"/>
    <col min="33" max="33" width="11" customWidth="1"/>
  </cols>
  <sheetData>
    <row r="1" spans="1:33" s="2" customFormat="1">
      <c r="A1" s="2" t="s">
        <v>2374</v>
      </c>
      <c r="F1" s="2" t="s">
        <v>2877</v>
      </c>
      <c r="I1" s="2">
        <f>339-55-1-1+2-3-1-1+1</f>
        <v>280</v>
      </c>
      <c r="N1" s="2" t="s">
        <v>2023</v>
      </c>
      <c r="W1" s="2" t="s">
        <v>1620</v>
      </c>
    </row>
    <row r="2" spans="1:33" s="2" customFormat="1" ht="15" thickBot="1">
      <c r="B2" s="199">
        <v>45564</v>
      </c>
      <c r="C2" s="108" t="s">
        <v>2368</v>
      </c>
      <c r="D2" s="109"/>
      <c r="E2" s="109"/>
      <c r="F2" s="2" t="s">
        <v>2727</v>
      </c>
      <c r="I2" s="109">
        <f>235+2+6+9+8+2+1+1</f>
        <v>264</v>
      </c>
      <c r="J2" s="2" t="s">
        <v>2881</v>
      </c>
      <c r="O2" s="199">
        <v>45204</v>
      </c>
      <c r="P2" s="108" t="s">
        <v>2022</v>
      </c>
      <c r="Q2" s="109"/>
      <c r="R2" s="109"/>
      <c r="X2" s="87">
        <v>44835</v>
      </c>
      <c r="Y2" s="108" t="s">
        <v>2022</v>
      </c>
      <c r="Z2" s="109"/>
      <c r="AA2" s="109"/>
    </row>
    <row r="3" spans="1:33" s="2" customFormat="1" ht="19" thickBot="1">
      <c r="A3" s="2" t="s">
        <v>2375</v>
      </c>
      <c r="C3" s="156">
        <f>C37</f>
        <v>16320</v>
      </c>
      <c r="D3" s="157">
        <f>+D37</f>
        <v>275</v>
      </c>
      <c r="F3" s="2" t="s">
        <v>2868</v>
      </c>
      <c r="I3" s="492">
        <f>I1-I2</f>
        <v>16</v>
      </c>
      <c r="J3" s="212" t="s">
        <v>2694</v>
      </c>
      <c r="N3" s="2" t="s">
        <v>2092</v>
      </c>
      <c r="P3" s="156">
        <v>14420</v>
      </c>
      <c r="Q3" s="157">
        <v>290</v>
      </c>
      <c r="W3" s="755" t="s">
        <v>1619</v>
      </c>
      <c r="X3" s="756"/>
      <c r="Y3" s="756"/>
      <c r="Z3" s="756"/>
      <c r="AA3" s="757"/>
      <c r="AC3" s="755">
        <v>2021</v>
      </c>
      <c r="AD3" s="756"/>
      <c r="AE3" s="756"/>
      <c r="AF3" s="756"/>
      <c r="AG3" s="757"/>
    </row>
    <row r="4" spans="1:33" s="2" customFormat="1" ht="29.5" thickBot="1">
      <c r="A4" s="83" t="s">
        <v>1060</v>
      </c>
      <c r="B4" s="103" t="s">
        <v>1651</v>
      </c>
      <c r="C4" s="3" t="s">
        <v>1062</v>
      </c>
      <c r="D4" s="28" t="s">
        <v>1063</v>
      </c>
      <c r="E4" s="57" t="s">
        <v>1076</v>
      </c>
      <c r="H4" s="227" t="s">
        <v>2414</v>
      </c>
      <c r="I4" s="494">
        <v>16</v>
      </c>
      <c r="J4" s="493" t="s">
        <v>2964</v>
      </c>
      <c r="N4" s="83" t="s">
        <v>1060</v>
      </c>
      <c r="O4" s="103" t="s">
        <v>1651</v>
      </c>
      <c r="P4" s="3" t="s">
        <v>1062</v>
      </c>
      <c r="Q4" s="28" t="s">
        <v>1063</v>
      </c>
      <c r="R4" s="57" t="s">
        <v>1076</v>
      </c>
      <c r="W4" s="83" t="s">
        <v>1060</v>
      </c>
      <c r="X4" s="103" t="s">
        <v>1651</v>
      </c>
      <c r="Y4" s="3" t="s">
        <v>1062</v>
      </c>
      <c r="Z4" s="28" t="s">
        <v>1063</v>
      </c>
      <c r="AA4" s="57" t="s">
        <v>1076</v>
      </c>
      <c r="AC4" s="13" t="s">
        <v>1059</v>
      </c>
      <c r="AD4" s="14" t="s">
        <v>1061</v>
      </c>
      <c r="AE4" s="15" t="s">
        <v>1056</v>
      </c>
      <c r="AF4" s="15" t="s">
        <v>1072</v>
      </c>
      <c r="AG4" s="28" t="s">
        <v>1076</v>
      </c>
    </row>
    <row r="5" spans="1:33" s="2" customFormat="1">
      <c r="A5" s="4">
        <v>1</v>
      </c>
      <c r="B5" s="60">
        <v>45215</v>
      </c>
      <c r="C5" s="238">
        <v>900</v>
      </c>
      <c r="D5" s="70">
        <v>15</v>
      </c>
      <c r="E5" s="16">
        <f>D5</f>
        <v>15</v>
      </c>
      <c r="G5" s="2">
        <f>15+9+15+16</f>
        <v>55</v>
      </c>
      <c r="H5" s="2">
        <v>60</v>
      </c>
      <c r="N5" s="4">
        <v>1</v>
      </c>
      <c r="O5" s="60">
        <v>45199</v>
      </c>
      <c r="P5" s="92">
        <v>350</v>
      </c>
      <c r="Q5" s="6">
        <v>7</v>
      </c>
      <c r="R5" s="16">
        <f>Q5</f>
        <v>7</v>
      </c>
      <c r="S5" s="159" t="s">
        <v>2044</v>
      </c>
      <c r="T5" s="159"/>
      <c r="W5" s="4" t="s">
        <v>1626</v>
      </c>
      <c r="X5" s="39" t="s">
        <v>1627</v>
      </c>
      <c r="Y5" s="40">
        <v>1230</v>
      </c>
      <c r="Z5" s="6">
        <v>41</v>
      </c>
      <c r="AA5" s="16">
        <f>Z5</f>
        <v>41</v>
      </c>
      <c r="AC5" s="4">
        <v>1</v>
      </c>
      <c r="AD5" s="1">
        <v>44158</v>
      </c>
      <c r="AE5" s="10">
        <v>2820</v>
      </c>
      <c r="AF5" s="43">
        <v>92</v>
      </c>
      <c r="AG5" s="16">
        <v>92</v>
      </c>
    </row>
    <row r="6" spans="1:33" ht="15.5">
      <c r="A6" s="4">
        <f>A5+1</f>
        <v>2</v>
      </c>
      <c r="B6" s="60">
        <v>45229</v>
      </c>
      <c r="C6" s="92">
        <v>540</v>
      </c>
      <c r="D6" s="6">
        <v>9</v>
      </c>
      <c r="E6" s="16">
        <f>E5+D6</f>
        <v>24</v>
      </c>
      <c r="F6" s="2"/>
      <c r="G6" s="2">
        <v>1</v>
      </c>
      <c r="H6">
        <v>30</v>
      </c>
      <c r="N6" s="4">
        <f>N5+1</f>
        <v>2</v>
      </c>
      <c r="O6" s="60">
        <v>45230</v>
      </c>
      <c r="P6" s="92">
        <v>2870</v>
      </c>
      <c r="Q6" s="6">
        <v>58</v>
      </c>
      <c r="R6" s="16">
        <f>R5+Q6</f>
        <v>65</v>
      </c>
      <c r="S6" s="151"/>
      <c r="W6" s="4"/>
      <c r="X6" s="78" t="s">
        <v>1729</v>
      </c>
      <c r="Y6" s="79">
        <v>-330</v>
      </c>
      <c r="Z6" s="85">
        <v>-7</v>
      </c>
      <c r="AA6" s="16">
        <f t="shared" ref="AA6:AA36" si="0">AA5+Z6</f>
        <v>34</v>
      </c>
      <c r="AC6" s="4">
        <v>2</v>
      </c>
      <c r="AD6" s="1">
        <v>44165</v>
      </c>
      <c r="AE6" s="10">
        <v>1970</v>
      </c>
      <c r="AF6" s="43">
        <v>65</v>
      </c>
      <c r="AG6" s="16">
        <f t="shared" ref="AG6:AG28" si="1">AG5+AF6</f>
        <v>157</v>
      </c>
    </row>
    <row r="7" spans="1:33">
      <c r="A7" s="4">
        <v>3</v>
      </c>
      <c r="B7" s="158">
        <v>45243</v>
      </c>
      <c r="C7" s="42">
        <v>940</v>
      </c>
      <c r="D7" s="6">
        <v>17</v>
      </c>
      <c r="E7" s="16">
        <f t="shared" ref="E7:E36" si="2">E6+D7</f>
        <v>41</v>
      </c>
      <c r="F7" s="488" t="s">
        <v>2876</v>
      </c>
      <c r="G7">
        <f>SUM(G5:G6)</f>
        <v>56</v>
      </c>
      <c r="J7" s="6">
        <v>334</v>
      </c>
      <c r="K7" t="s">
        <v>2884</v>
      </c>
      <c r="N7" s="4">
        <v>3</v>
      </c>
      <c r="O7" s="158">
        <v>45248</v>
      </c>
      <c r="P7" s="42">
        <v>3375</v>
      </c>
      <c r="Q7" s="6">
        <v>68</v>
      </c>
      <c r="R7" s="16">
        <f t="shared" ref="R7:R36" si="3">R6+Q7</f>
        <v>133</v>
      </c>
      <c r="S7" t="s">
        <v>2120</v>
      </c>
      <c r="W7" s="4"/>
      <c r="X7" s="41" t="s">
        <v>1628</v>
      </c>
      <c r="Y7" s="42">
        <v>210</v>
      </c>
      <c r="Z7" s="6">
        <v>7</v>
      </c>
      <c r="AA7" s="16">
        <f t="shared" si="0"/>
        <v>41</v>
      </c>
      <c r="AC7" s="4">
        <v>3</v>
      </c>
      <c r="AD7" s="1">
        <v>44179</v>
      </c>
      <c r="AE7" s="10">
        <v>1667</v>
      </c>
      <c r="AF7" s="43">
        <v>55</v>
      </c>
      <c r="AG7" s="16">
        <f t="shared" si="1"/>
        <v>212</v>
      </c>
    </row>
    <row r="8" spans="1:33">
      <c r="A8" s="4">
        <v>4</v>
      </c>
      <c r="B8" s="59">
        <v>45248</v>
      </c>
      <c r="C8" s="42">
        <v>950</v>
      </c>
      <c r="D8" s="6">
        <v>15</v>
      </c>
      <c r="E8" s="76">
        <f t="shared" si="2"/>
        <v>56</v>
      </c>
      <c r="F8" s="2"/>
      <c r="J8" s="6"/>
      <c r="K8" t="s">
        <v>2882</v>
      </c>
      <c r="N8" s="4">
        <v>4</v>
      </c>
      <c r="O8" s="59">
        <v>45259</v>
      </c>
      <c r="P8" s="42">
        <v>1500</v>
      </c>
      <c r="Q8" s="6">
        <v>30</v>
      </c>
      <c r="R8" s="16">
        <f t="shared" si="3"/>
        <v>163</v>
      </c>
      <c r="W8" s="4" t="s">
        <v>1662</v>
      </c>
      <c r="X8" s="59"/>
      <c r="Y8" s="42">
        <v>50</v>
      </c>
      <c r="Z8" s="6">
        <v>1</v>
      </c>
      <c r="AA8" s="16">
        <f t="shared" si="0"/>
        <v>42</v>
      </c>
      <c r="AC8" s="4" t="s">
        <v>1621</v>
      </c>
      <c r="AD8" s="1" t="s">
        <v>1622</v>
      </c>
      <c r="AE8" s="10">
        <v>58</v>
      </c>
      <c r="AF8" s="43">
        <v>0</v>
      </c>
      <c r="AG8" s="16">
        <f t="shared" si="1"/>
        <v>212</v>
      </c>
    </row>
    <row r="9" spans="1:33">
      <c r="A9" s="4">
        <v>5</v>
      </c>
      <c r="B9" s="59">
        <v>45264</v>
      </c>
      <c r="C9" s="92">
        <v>360</v>
      </c>
      <c r="D9" s="6">
        <v>6</v>
      </c>
      <c r="E9" s="76">
        <f t="shared" si="2"/>
        <v>62</v>
      </c>
      <c r="F9" s="2"/>
      <c r="I9" s="5" t="s">
        <v>1660</v>
      </c>
      <c r="J9" s="6">
        <v>10</v>
      </c>
      <c r="K9" t="s">
        <v>2785</v>
      </c>
      <c r="N9" s="4">
        <v>5</v>
      </c>
      <c r="O9" s="59">
        <v>45290</v>
      </c>
      <c r="P9" s="92">
        <v>2725</v>
      </c>
      <c r="Q9" s="6">
        <v>55</v>
      </c>
      <c r="R9" s="76">
        <f t="shared" si="3"/>
        <v>218</v>
      </c>
      <c r="S9" t="s">
        <v>2118</v>
      </c>
      <c r="V9" s="5">
        <v>316</v>
      </c>
      <c r="W9" s="4">
        <v>1</v>
      </c>
      <c r="X9" s="59">
        <v>44485</v>
      </c>
      <c r="Y9" s="92">
        <v>430</v>
      </c>
      <c r="Z9" s="6">
        <v>9</v>
      </c>
      <c r="AA9" s="16">
        <f t="shared" si="0"/>
        <v>51</v>
      </c>
      <c r="AC9" s="4">
        <v>4</v>
      </c>
      <c r="AD9" s="46">
        <v>44196</v>
      </c>
      <c r="AE9" s="10">
        <v>600</v>
      </c>
      <c r="AF9" s="43">
        <v>20</v>
      </c>
      <c r="AG9" s="16">
        <f t="shared" si="1"/>
        <v>232</v>
      </c>
    </row>
    <row r="10" spans="1:33">
      <c r="A10" s="4">
        <v>6</v>
      </c>
      <c r="B10" s="60">
        <v>45272</v>
      </c>
      <c r="C10" s="92">
        <v>1320</v>
      </c>
      <c r="D10" s="6">
        <v>22</v>
      </c>
      <c r="E10" s="16">
        <f t="shared" si="2"/>
        <v>84</v>
      </c>
      <c r="G10" s="12" t="s">
        <v>2104</v>
      </c>
      <c r="H10" s="12" t="s">
        <v>2388</v>
      </c>
      <c r="J10" s="6">
        <v>2</v>
      </c>
      <c r="K10" t="s">
        <v>2883</v>
      </c>
      <c r="N10" s="4">
        <v>6</v>
      </c>
      <c r="O10" s="60">
        <v>44940</v>
      </c>
      <c r="P10" s="92">
        <v>1100</v>
      </c>
      <c r="Q10" s="6">
        <v>22</v>
      </c>
      <c r="R10" s="115">
        <f t="shared" si="3"/>
        <v>240</v>
      </c>
      <c r="T10" s="12" t="s">
        <v>1619</v>
      </c>
      <c r="U10" s="12" t="s">
        <v>2104</v>
      </c>
      <c r="W10" s="4">
        <f>W9+1</f>
        <v>2</v>
      </c>
      <c r="X10" s="60">
        <v>44491</v>
      </c>
      <c r="Y10" s="92">
        <v>50</v>
      </c>
      <c r="Z10" s="6">
        <v>1</v>
      </c>
      <c r="AA10" s="76">
        <f t="shared" si="0"/>
        <v>52</v>
      </c>
      <c r="AC10" s="4">
        <v>5</v>
      </c>
      <c r="AD10" s="1">
        <v>44208</v>
      </c>
      <c r="AE10" s="10">
        <v>680</v>
      </c>
      <c r="AF10" s="43">
        <v>22</v>
      </c>
      <c r="AG10" s="16">
        <f t="shared" si="1"/>
        <v>254</v>
      </c>
    </row>
    <row r="11" spans="1:33">
      <c r="A11" s="4">
        <v>7</v>
      </c>
      <c r="B11" s="60">
        <v>45276</v>
      </c>
      <c r="C11" s="92">
        <v>2640</v>
      </c>
      <c r="D11" s="6">
        <v>44</v>
      </c>
      <c r="E11" s="16">
        <f t="shared" si="2"/>
        <v>128</v>
      </c>
      <c r="F11" s="47" t="s">
        <v>1660</v>
      </c>
      <c r="G11" s="162"/>
      <c r="H11" s="168"/>
      <c r="I11" s="169">
        <f>H11/$V$9</f>
        <v>0</v>
      </c>
      <c r="J11" s="6">
        <f>J7-J8-J9-J10</f>
        <v>322</v>
      </c>
      <c r="N11" s="4">
        <v>7</v>
      </c>
      <c r="O11" s="60">
        <v>44953</v>
      </c>
      <c r="P11" s="92">
        <v>500</v>
      </c>
      <c r="Q11" s="6">
        <v>10</v>
      </c>
      <c r="R11" s="16">
        <f t="shared" si="3"/>
        <v>250</v>
      </c>
      <c r="S11" s="47">
        <v>44865</v>
      </c>
      <c r="T11" s="162">
        <f>AA10</f>
        <v>52</v>
      </c>
      <c r="U11" s="168">
        <f>R7</f>
        <v>133</v>
      </c>
      <c r="V11" s="169">
        <f>U11/$V$9</f>
        <v>0.42088607594936711</v>
      </c>
      <c r="W11" s="4">
        <f t="shared" ref="W11:W17" si="4">W10+1</f>
        <v>3</v>
      </c>
      <c r="X11" s="60">
        <v>44501</v>
      </c>
      <c r="Y11" s="92">
        <v>200</v>
      </c>
      <c r="Z11" s="6">
        <v>4</v>
      </c>
      <c r="AA11" s="76">
        <f t="shared" si="0"/>
        <v>56</v>
      </c>
      <c r="AC11" s="4">
        <v>6</v>
      </c>
      <c r="AD11" s="1">
        <v>44226</v>
      </c>
      <c r="AE11" s="10">
        <v>210</v>
      </c>
      <c r="AF11" s="43">
        <v>7</v>
      </c>
      <c r="AG11" s="16">
        <f t="shared" si="1"/>
        <v>261</v>
      </c>
    </row>
    <row r="12" spans="1:33">
      <c r="A12" s="4">
        <v>8</v>
      </c>
      <c r="B12" s="60">
        <v>45283</v>
      </c>
      <c r="C12" s="92">
        <v>1200</v>
      </c>
      <c r="D12" s="77">
        <v>20</v>
      </c>
      <c r="E12" s="16">
        <f t="shared" si="2"/>
        <v>148</v>
      </c>
      <c r="F12" s="47" t="s">
        <v>1660</v>
      </c>
      <c r="G12" s="163"/>
      <c r="H12" s="168"/>
      <c r="I12" s="169">
        <f t="shared" ref="I12:I14" si="5">H12/$V$9</f>
        <v>0</v>
      </c>
      <c r="N12" s="4" t="s">
        <v>2191</v>
      </c>
      <c r="O12" s="60">
        <v>44957</v>
      </c>
      <c r="P12" s="92">
        <v>-150</v>
      </c>
      <c r="Q12" s="77">
        <v>-3</v>
      </c>
      <c r="R12" s="76">
        <f t="shared" si="3"/>
        <v>247</v>
      </c>
      <c r="S12" s="47">
        <v>44895</v>
      </c>
      <c r="T12" s="163">
        <f>AA14</f>
        <v>142</v>
      </c>
      <c r="U12" s="168">
        <f>R8</f>
        <v>163</v>
      </c>
      <c r="V12" s="169">
        <f t="shared" ref="V12:V14" si="6">U12/$V$9</f>
        <v>0.51582278481012656</v>
      </c>
      <c r="W12" s="4">
        <f t="shared" si="4"/>
        <v>4</v>
      </c>
      <c r="X12" s="60">
        <v>44512</v>
      </c>
      <c r="Y12" s="92">
        <v>560</v>
      </c>
      <c r="Z12" s="77">
        <v>14</v>
      </c>
      <c r="AA12" s="76">
        <f t="shared" si="0"/>
        <v>70</v>
      </c>
      <c r="AC12" s="4">
        <v>7</v>
      </c>
      <c r="AD12" s="1">
        <v>44237</v>
      </c>
      <c r="AE12" s="10">
        <v>150</v>
      </c>
      <c r="AF12" s="43">
        <v>5</v>
      </c>
      <c r="AG12" s="16">
        <f t="shared" si="1"/>
        <v>266</v>
      </c>
    </row>
    <row r="13" spans="1:33" ht="15.5">
      <c r="A13" s="4">
        <v>9</v>
      </c>
      <c r="B13" s="60">
        <v>45290</v>
      </c>
      <c r="C13" s="122">
        <v>1650</v>
      </c>
      <c r="D13" s="123">
        <v>28</v>
      </c>
      <c r="E13" s="76">
        <f t="shared" si="2"/>
        <v>176</v>
      </c>
      <c r="F13" s="481" t="s">
        <v>2874</v>
      </c>
      <c r="G13" s="163"/>
      <c r="H13" s="165"/>
      <c r="I13" s="169">
        <f t="shared" si="5"/>
        <v>0</v>
      </c>
      <c r="N13" s="4">
        <v>8</v>
      </c>
      <c r="O13" s="60">
        <v>44960</v>
      </c>
      <c r="P13" s="122">
        <v>700</v>
      </c>
      <c r="Q13" s="123">
        <v>14</v>
      </c>
      <c r="R13" s="16">
        <f t="shared" si="3"/>
        <v>261</v>
      </c>
      <c r="S13" s="167">
        <v>44924</v>
      </c>
      <c r="T13" s="163">
        <f>AA17</f>
        <v>228</v>
      </c>
      <c r="U13" s="165">
        <f>R9</f>
        <v>218</v>
      </c>
      <c r="V13" s="169">
        <f t="shared" si="6"/>
        <v>0.689873417721519</v>
      </c>
      <c r="W13" s="4">
        <f t="shared" si="4"/>
        <v>5</v>
      </c>
      <c r="X13" s="60">
        <v>44524</v>
      </c>
      <c r="Y13" s="92">
        <v>750</v>
      </c>
      <c r="Z13" s="77">
        <v>17</v>
      </c>
      <c r="AA13" s="16">
        <f t="shared" si="0"/>
        <v>87</v>
      </c>
      <c r="AC13" s="4" t="s">
        <v>1623</v>
      </c>
      <c r="AD13" s="1">
        <v>44242</v>
      </c>
      <c r="AE13" s="10">
        <v>30</v>
      </c>
      <c r="AF13" s="43">
        <v>-1</v>
      </c>
      <c r="AG13" s="16">
        <f t="shared" si="1"/>
        <v>265</v>
      </c>
    </row>
    <row r="14" spans="1:33">
      <c r="A14" s="4">
        <v>10</v>
      </c>
      <c r="B14" s="158">
        <v>45304</v>
      </c>
      <c r="C14" s="122">
        <v>1900</v>
      </c>
      <c r="D14" s="123">
        <v>32</v>
      </c>
      <c r="E14" s="76">
        <f t="shared" si="2"/>
        <v>208</v>
      </c>
      <c r="F14" s="47" t="s">
        <v>2844</v>
      </c>
      <c r="G14" s="163"/>
      <c r="H14" s="164"/>
      <c r="I14" s="169">
        <f t="shared" si="5"/>
        <v>0</v>
      </c>
      <c r="N14" s="4">
        <v>9</v>
      </c>
      <c r="O14" s="158">
        <v>44967</v>
      </c>
      <c r="P14" s="122">
        <v>300</v>
      </c>
      <c r="Q14" s="123">
        <v>6</v>
      </c>
      <c r="R14" s="76">
        <f t="shared" si="3"/>
        <v>267</v>
      </c>
      <c r="S14" s="47">
        <v>44957</v>
      </c>
      <c r="T14" s="163">
        <f>AA20</f>
        <v>249</v>
      </c>
      <c r="U14" s="164"/>
      <c r="V14" s="169">
        <f t="shared" si="6"/>
        <v>0</v>
      </c>
      <c r="W14" s="80">
        <f t="shared" si="4"/>
        <v>6</v>
      </c>
      <c r="X14" s="60">
        <v>44532</v>
      </c>
      <c r="Y14" s="92">
        <v>2765</v>
      </c>
      <c r="Z14" s="95">
        <v>55</v>
      </c>
      <c r="AA14" s="16">
        <f t="shared" si="0"/>
        <v>142</v>
      </c>
      <c r="AC14" s="4">
        <v>8</v>
      </c>
      <c r="AD14" s="11"/>
      <c r="AE14" s="8"/>
      <c r="AF14" s="6"/>
      <c r="AG14" s="16">
        <f t="shared" si="1"/>
        <v>265</v>
      </c>
    </row>
    <row r="15" spans="1:33">
      <c r="A15" s="4">
        <v>11</v>
      </c>
      <c r="B15" s="158">
        <v>45322</v>
      </c>
      <c r="C15" s="122">
        <v>1220</v>
      </c>
      <c r="D15" s="453">
        <v>20</v>
      </c>
      <c r="E15" s="76">
        <f t="shared" si="2"/>
        <v>228</v>
      </c>
      <c r="F15" s="452" t="s">
        <v>2852</v>
      </c>
      <c r="N15" s="4">
        <v>10</v>
      </c>
      <c r="O15" s="158">
        <v>44986</v>
      </c>
      <c r="P15" s="122">
        <v>250</v>
      </c>
      <c r="Q15" s="123">
        <v>5</v>
      </c>
      <c r="R15" s="16">
        <f t="shared" si="3"/>
        <v>272</v>
      </c>
      <c r="W15" s="4">
        <f t="shared" si="4"/>
        <v>7</v>
      </c>
      <c r="X15" s="60">
        <v>44540</v>
      </c>
      <c r="Y15" s="92">
        <v>2430</v>
      </c>
      <c r="Z15" s="77">
        <v>50</v>
      </c>
      <c r="AA15" s="16">
        <f t="shared" si="0"/>
        <v>192</v>
      </c>
      <c r="AC15" s="4">
        <v>9</v>
      </c>
      <c r="AD15" s="11"/>
      <c r="AE15" s="8"/>
      <c r="AF15" s="6"/>
      <c r="AG15" s="16">
        <f t="shared" si="1"/>
        <v>265</v>
      </c>
    </row>
    <row r="16" spans="1:33">
      <c r="A16" s="4" t="s">
        <v>2982</v>
      </c>
      <c r="B16" s="158">
        <v>45309</v>
      </c>
      <c r="C16" s="122">
        <v>-60</v>
      </c>
      <c r="D16" s="123">
        <v>-1</v>
      </c>
      <c r="E16" s="16">
        <f t="shared" si="2"/>
        <v>227</v>
      </c>
      <c r="F16" s="47" t="s">
        <v>2857</v>
      </c>
      <c r="I16" s="417">
        <f>60*204</f>
        <v>12240</v>
      </c>
      <c r="J16" t="s">
        <v>2814</v>
      </c>
      <c r="L16">
        <f>204</f>
        <v>204</v>
      </c>
      <c r="N16" s="4">
        <v>11</v>
      </c>
      <c r="O16" s="158">
        <v>45001</v>
      </c>
      <c r="P16" s="122">
        <v>100</v>
      </c>
      <c r="Q16" s="123">
        <v>2</v>
      </c>
      <c r="R16" s="16">
        <f t="shared" si="3"/>
        <v>274</v>
      </c>
      <c r="W16" s="4">
        <f t="shared" si="4"/>
        <v>8</v>
      </c>
      <c r="X16" s="60">
        <v>44550</v>
      </c>
      <c r="Y16" s="111">
        <v>700</v>
      </c>
      <c r="Z16" s="77">
        <v>14</v>
      </c>
      <c r="AA16" s="16">
        <f t="shared" si="0"/>
        <v>206</v>
      </c>
      <c r="AC16" s="4">
        <v>10</v>
      </c>
      <c r="AD16" s="11"/>
      <c r="AE16" s="8"/>
      <c r="AF16" s="6"/>
      <c r="AG16" s="16">
        <f t="shared" si="1"/>
        <v>265</v>
      </c>
    </row>
    <row r="17" spans="1:33">
      <c r="A17" s="4">
        <v>12</v>
      </c>
      <c r="B17" s="158">
        <v>45339</v>
      </c>
      <c r="C17" s="122">
        <v>570</v>
      </c>
      <c r="D17" s="123">
        <v>10</v>
      </c>
      <c r="E17" s="76">
        <f t="shared" si="2"/>
        <v>237</v>
      </c>
      <c r="F17" s="481" t="s">
        <v>2869</v>
      </c>
      <c r="I17" s="152">
        <f>2*30</f>
        <v>60</v>
      </c>
      <c r="J17" t="s">
        <v>2815</v>
      </c>
      <c r="L17">
        <f>2</f>
        <v>2</v>
      </c>
      <c r="N17" s="4">
        <v>12</v>
      </c>
      <c r="O17" s="158">
        <v>45021</v>
      </c>
      <c r="P17" s="122">
        <v>150</v>
      </c>
      <c r="Q17" s="123">
        <v>3</v>
      </c>
      <c r="R17" s="16">
        <f t="shared" si="3"/>
        <v>277</v>
      </c>
      <c r="W17" s="80">
        <f t="shared" si="4"/>
        <v>9</v>
      </c>
      <c r="X17" s="60">
        <v>44560</v>
      </c>
      <c r="Y17" s="92">
        <v>1080</v>
      </c>
      <c r="Z17" s="95">
        <v>22</v>
      </c>
      <c r="AA17" s="16">
        <f t="shared" si="0"/>
        <v>228</v>
      </c>
      <c r="AC17" s="4">
        <v>11</v>
      </c>
      <c r="AD17" s="11"/>
      <c r="AE17" s="8"/>
      <c r="AF17" s="6"/>
      <c r="AG17" s="16">
        <f t="shared" si="1"/>
        <v>265</v>
      </c>
    </row>
    <row r="18" spans="1:33">
      <c r="A18" s="4">
        <v>13</v>
      </c>
      <c r="B18" s="158">
        <v>45351</v>
      </c>
      <c r="C18" s="122">
        <v>870</v>
      </c>
      <c r="D18" s="124">
        <v>15</v>
      </c>
      <c r="E18" s="76">
        <f t="shared" si="2"/>
        <v>252</v>
      </c>
      <c r="F18" s="481" t="s">
        <v>2875</v>
      </c>
      <c r="H18" s="73">
        <v>1121</v>
      </c>
      <c r="I18" s="152">
        <v>0</v>
      </c>
      <c r="J18" t="s">
        <v>2816</v>
      </c>
      <c r="L18">
        <v>0</v>
      </c>
      <c r="N18" s="4">
        <v>13</v>
      </c>
      <c r="O18" s="158">
        <v>45036</v>
      </c>
      <c r="P18" s="122">
        <v>50</v>
      </c>
      <c r="Q18" s="124">
        <v>1</v>
      </c>
      <c r="R18" s="16">
        <f t="shared" si="3"/>
        <v>278</v>
      </c>
      <c r="W18" s="4">
        <v>10</v>
      </c>
      <c r="X18" s="93">
        <v>44575</v>
      </c>
      <c r="Y18" s="92">
        <v>850</v>
      </c>
      <c r="Z18" s="91">
        <v>17</v>
      </c>
      <c r="AA18" s="16">
        <f t="shared" si="0"/>
        <v>245</v>
      </c>
      <c r="AC18" s="4">
        <v>12</v>
      </c>
      <c r="AD18" s="11"/>
      <c r="AE18" s="8"/>
      <c r="AF18" s="6"/>
      <c r="AG18" s="16">
        <f t="shared" si="1"/>
        <v>265</v>
      </c>
    </row>
    <row r="19" spans="1:33">
      <c r="A19" s="4">
        <v>14</v>
      </c>
      <c r="B19" s="158">
        <v>45359</v>
      </c>
      <c r="C19" s="125">
        <v>60</v>
      </c>
      <c r="D19" s="126">
        <v>1</v>
      </c>
      <c r="E19" s="16">
        <f t="shared" si="2"/>
        <v>253</v>
      </c>
      <c r="I19" s="419">
        <f>2*50</f>
        <v>100</v>
      </c>
      <c r="J19" t="s">
        <v>2825</v>
      </c>
      <c r="L19" s="420">
        <v>2</v>
      </c>
      <c r="N19" s="4">
        <v>14</v>
      </c>
      <c r="O19" s="158">
        <v>45057</v>
      </c>
      <c r="P19" s="125">
        <v>50</v>
      </c>
      <c r="Q19" s="126">
        <v>1</v>
      </c>
      <c r="R19" s="76">
        <f t="shared" si="3"/>
        <v>279</v>
      </c>
      <c r="W19" s="4" t="s">
        <v>1732</v>
      </c>
      <c r="X19" s="78" t="s">
        <v>1731</v>
      </c>
      <c r="Y19" s="79">
        <v>-430</v>
      </c>
      <c r="Z19" s="85">
        <v>-7</v>
      </c>
      <c r="AA19" s="102">
        <f t="shared" ref="AA19" si="7">AA18+Z19</f>
        <v>238</v>
      </c>
      <c r="AC19" s="4">
        <v>13</v>
      </c>
      <c r="AD19" s="11"/>
      <c r="AE19" s="8"/>
      <c r="AF19" s="6"/>
      <c r="AG19" s="16">
        <f t="shared" si="1"/>
        <v>265</v>
      </c>
    </row>
    <row r="20" spans="1:33">
      <c r="A20" s="4">
        <v>15</v>
      </c>
      <c r="B20" s="158">
        <v>45374</v>
      </c>
      <c r="C20" s="127">
        <v>180</v>
      </c>
      <c r="D20" s="128">
        <v>3</v>
      </c>
      <c r="E20" s="16">
        <f t="shared" si="2"/>
        <v>256</v>
      </c>
      <c r="F20" s="47"/>
      <c r="H20" s="75" t="s">
        <v>2983</v>
      </c>
      <c r="I20" s="418">
        <f>SUM(I16:I19)</f>
        <v>12400</v>
      </c>
      <c r="L20">
        <f>SUM(L16:L19)</f>
        <v>208</v>
      </c>
      <c r="N20" s="4">
        <v>15</v>
      </c>
      <c r="O20" s="158">
        <v>45076</v>
      </c>
      <c r="P20" s="127">
        <v>100</v>
      </c>
      <c r="Q20" s="128">
        <v>2</v>
      </c>
      <c r="R20" s="16">
        <f t="shared" si="3"/>
        <v>281</v>
      </c>
      <c r="S20" s="47"/>
      <c r="W20" s="4">
        <v>11</v>
      </c>
      <c r="X20" s="52">
        <v>44589</v>
      </c>
      <c r="Y20" s="100">
        <v>550</v>
      </c>
      <c r="Z20" s="101">
        <v>11</v>
      </c>
      <c r="AA20" s="16">
        <f t="shared" si="0"/>
        <v>249</v>
      </c>
      <c r="AC20" s="4">
        <v>14</v>
      </c>
      <c r="AD20" s="11"/>
      <c r="AE20" s="17"/>
      <c r="AF20" s="6"/>
      <c r="AG20" s="16">
        <f t="shared" si="1"/>
        <v>265</v>
      </c>
    </row>
    <row r="21" spans="1:33">
      <c r="A21" s="4">
        <v>16</v>
      </c>
      <c r="B21" s="158">
        <v>45392</v>
      </c>
      <c r="C21" s="122">
        <v>120</v>
      </c>
      <c r="D21" s="124">
        <v>2</v>
      </c>
      <c r="E21" s="76">
        <f t="shared" si="2"/>
        <v>258</v>
      </c>
      <c r="F21" t="s">
        <v>2977</v>
      </c>
      <c r="H21" s="73">
        <v>1124</v>
      </c>
      <c r="J21" t="s">
        <v>2247</v>
      </c>
      <c r="K21">
        <v>267</v>
      </c>
      <c r="N21" s="4">
        <v>16</v>
      </c>
      <c r="O21" s="158">
        <v>45097</v>
      </c>
      <c r="P21" s="122">
        <v>100</v>
      </c>
      <c r="Q21" s="124">
        <v>2</v>
      </c>
      <c r="R21" s="76">
        <f t="shared" si="3"/>
        <v>283</v>
      </c>
      <c r="W21" s="4">
        <v>12</v>
      </c>
      <c r="X21" s="52">
        <v>44603</v>
      </c>
      <c r="Y21" s="92">
        <v>650</v>
      </c>
      <c r="Z21" s="91">
        <v>13</v>
      </c>
      <c r="AA21" s="16">
        <f t="shared" si="0"/>
        <v>262</v>
      </c>
      <c r="AC21" s="4">
        <v>15</v>
      </c>
      <c r="AD21" s="11"/>
      <c r="AE21" s="17"/>
      <c r="AF21" s="6"/>
      <c r="AG21" s="16">
        <f t="shared" si="1"/>
        <v>265</v>
      </c>
    </row>
    <row r="22" spans="1:33">
      <c r="A22" s="4">
        <v>17</v>
      </c>
      <c r="B22" s="158">
        <v>45408</v>
      </c>
      <c r="C22" s="122">
        <v>60</v>
      </c>
      <c r="D22" s="9">
        <v>1</v>
      </c>
      <c r="E22" s="16">
        <f t="shared" si="2"/>
        <v>259</v>
      </c>
      <c r="J22" t="s">
        <v>2987</v>
      </c>
      <c r="K22">
        <v>-3</v>
      </c>
      <c r="N22" s="4">
        <v>17</v>
      </c>
      <c r="O22" s="158">
        <v>45119</v>
      </c>
      <c r="P22" s="122">
        <v>100</v>
      </c>
      <c r="Q22" s="9">
        <v>2</v>
      </c>
      <c r="R22" s="16">
        <f t="shared" si="3"/>
        <v>285</v>
      </c>
      <c r="W22" s="4">
        <v>13</v>
      </c>
      <c r="X22" s="52">
        <v>44617</v>
      </c>
      <c r="Y22" s="92">
        <v>1300</v>
      </c>
      <c r="Z22" s="9">
        <v>26</v>
      </c>
      <c r="AA22" s="16">
        <f t="shared" si="0"/>
        <v>288</v>
      </c>
      <c r="AC22" s="4">
        <v>16</v>
      </c>
      <c r="AD22" s="11"/>
      <c r="AE22" s="17"/>
      <c r="AF22" s="6"/>
      <c r="AG22" s="16">
        <f t="shared" si="1"/>
        <v>265</v>
      </c>
    </row>
    <row r="23" spans="1:33">
      <c r="A23" s="4">
        <v>18</v>
      </c>
      <c r="B23" s="158">
        <v>45451</v>
      </c>
      <c r="C23" s="122">
        <v>240</v>
      </c>
      <c r="D23" s="124">
        <v>4</v>
      </c>
      <c r="E23" s="16">
        <f t="shared" si="2"/>
        <v>263</v>
      </c>
      <c r="J23" s="12" t="s">
        <v>2988</v>
      </c>
      <c r="K23">
        <v>50</v>
      </c>
      <c r="N23" s="4">
        <v>18</v>
      </c>
      <c r="O23" s="158">
        <v>45139</v>
      </c>
      <c r="P23" s="122">
        <v>100</v>
      </c>
      <c r="Q23" s="124">
        <v>2</v>
      </c>
      <c r="R23" s="76">
        <f t="shared" si="3"/>
        <v>287</v>
      </c>
      <c r="W23" s="4">
        <v>14</v>
      </c>
      <c r="X23" s="52">
        <v>44631</v>
      </c>
      <c r="Y23" s="92">
        <v>500</v>
      </c>
      <c r="Z23" s="91">
        <v>10</v>
      </c>
      <c r="AA23" s="16">
        <f t="shared" si="0"/>
        <v>298</v>
      </c>
      <c r="AC23" s="4">
        <v>17</v>
      </c>
      <c r="AD23" s="11"/>
      <c r="AE23" s="17"/>
      <c r="AF23" s="6"/>
      <c r="AG23" s="16">
        <f t="shared" si="1"/>
        <v>265</v>
      </c>
    </row>
    <row r="24" spans="1:33">
      <c r="A24" s="4">
        <v>19</v>
      </c>
      <c r="B24" s="158">
        <v>45454</v>
      </c>
      <c r="C24" s="122">
        <v>120</v>
      </c>
      <c r="D24" s="124">
        <v>2</v>
      </c>
      <c r="E24" s="640">
        <f t="shared" si="2"/>
        <v>265</v>
      </c>
      <c r="J24" t="s">
        <v>2989</v>
      </c>
      <c r="K24">
        <v>2</v>
      </c>
      <c r="N24" s="4">
        <v>19</v>
      </c>
      <c r="O24" s="158">
        <v>45169</v>
      </c>
      <c r="P24" s="122">
        <v>50</v>
      </c>
      <c r="Q24" s="124">
        <v>1</v>
      </c>
      <c r="R24" s="16">
        <f t="shared" si="3"/>
        <v>288</v>
      </c>
      <c r="W24" s="4">
        <v>15</v>
      </c>
      <c r="X24" s="52">
        <v>44645</v>
      </c>
      <c r="Y24" s="92">
        <v>250</v>
      </c>
      <c r="Z24" s="91">
        <v>5</v>
      </c>
      <c r="AA24" s="16">
        <f t="shared" si="0"/>
        <v>303</v>
      </c>
      <c r="AC24" s="4" t="s">
        <v>1073</v>
      </c>
      <c r="AD24" s="11"/>
      <c r="AE24" s="17"/>
      <c r="AF24" s="6"/>
      <c r="AG24" s="16">
        <f t="shared" si="1"/>
        <v>265</v>
      </c>
    </row>
    <row r="25" spans="1:33">
      <c r="A25" s="4">
        <v>20</v>
      </c>
      <c r="B25" s="158">
        <v>45463</v>
      </c>
      <c r="C25" s="122">
        <v>60</v>
      </c>
      <c r="D25" s="124">
        <v>1</v>
      </c>
      <c r="E25" s="16">
        <f t="shared" si="2"/>
        <v>266</v>
      </c>
      <c r="I25" s="624">
        <v>45391</v>
      </c>
      <c r="J25" t="s">
        <v>2990</v>
      </c>
      <c r="K25" s="5">
        <f>SUM(K21:K24)</f>
        <v>316</v>
      </c>
      <c r="N25" s="4">
        <v>20</v>
      </c>
      <c r="O25" s="158">
        <v>45180</v>
      </c>
      <c r="P25" s="122">
        <v>50</v>
      </c>
      <c r="Q25" s="124">
        <v>1</v>
      </c>
      <c r="R25" s="16">
        <f t="shared" si="3"/>
        <v>289</v>
      </c>
      <c r="W25" s="4">
        <v>16</v>
      </c>
      <c r="X25" s="52">
        <v>44667</v>
      </c>
      <c r="Y25" s="92">
        <v>250</v>
      </c>
      <c r="Z25" s="91">
        <v>5</v>
      </c>
      <c r="AA25" s="16">
        <f t="shared" si="0"/>
        <v>308</v>
      </c>
      <c r="AC25" s="4">
        <v>18</v>
      </c>
      <c r="AD25" s="11"/>
      <c r="AE25" s="17"/>
      <c r="AF25" s="6"/>
      <c r="AG25" s="16">
        <f t="shared" si="1"/>
        <v>265</v>
      </c>
    </row>
    <row r="26" spans="1:33">
      <c r="A26" s="4">
        <v>21</v>
      </c>
      <c r="B26" s="158">
        <v>45483</v>
      </c>
      <c r="C26" s="122">
        <v>60</v>
      </c>
      <c r="D26" s="124">
        <v>1</v>
      </c>
      <c r="E26" s="16">
        <f t="shared" si="2"/>
        <v>267</v>
      </c>
      <c r="N26" s="4">
        <v>21</v>
      </c>
      <c r="O26" s="158">
        <v>45195</v>
      </c>
      <c r="P26" s="122">
        <v>50</v>
      </c>
      <c r="Q26" s="124">
        <v>1</v>
      </c>
      <c r="R26" s="16">
        <f t="shared" si="3"/>
        <v>290</v>
      </c>
      <c r="W26" s="4" t="s">
        <v>1743</v>
      </c>
      <c r="X26" s="52">
        <v>44667</v>
      </c>
      <c r="Y26" s="92">
        <v>-50</v>
      </c>
      <c r="Z26" s="118">
        <v>-1</v>
      </c>
      <c r="AA26" s="115">
        <f t="shared" si="0"/>
        <v>307</v>
      </c>
      <c r="AC26" s="4">
        <v>19</v>
      </c>
      <c r="AD26" s="11"/>
      <c r="AE26" s="17"/>
      <c r="AF26" s="6"/>
      <c r="AG26" s="16">
        <f t="shared" si="1"/>
        <v>265</v>
      </c>
    </row>
    <row r="27" spans="1:33">
      <c r="A27" s="4">
        <v>22</v>
      </c>
      <c r="B27" s="158">
        <v>45507</v>
      </c>
      <c r="C27" s="122">
        <v>60</v>
      </c>
      <c r="D27" s="124">
        <v>1</v>
      </c>
      <c r="E27" s="16">
        <f t="shared" si="2"/>
        <v>268</v>
      </c>
      <c r="N27" s="4"/>
      <c r="O27" s="158" t="s">
        <v>1660</v>
      </c>
      <c r="P27" s="122"/>
      <c r="Q27" s="124"/>
      <c r="R27" s="16">
        <f t="shared" si="3"/>
        <v>290</v>
      </c>
      <c r="W27" s="4">
        <v>17</v>
      </c>
      <c r="X27" s="52">
        <v>44690</v>
      </c>
      <c r="Y27" s="92">
        <v>150</v>
      </c>
      <c r="Z27" s="91">
        <v>3</v>
      </c>
      <c r="AA27" s="16">
        <f t="shared" si="0"/>
        <v>310</v>
      </c>
      <c r="AC27" s="4">
        <v>20</v>
      </c>
      <c r="AD27" s="11"/>
      <c r="AE27" s="17"/>
      <c r="AF27" s="6"/>
      <c r="AG27" s="16">
        <f t="shared" si="1"/>
        <v>265</v>
      </c>
    </row>
    <row r="28" spans="1:33">
      <c r="A28" s="4">
        <v>23</v>
      </c>
      <c r="B28" s="158">
        <v>45517</v>
      </c>
      <c r="C28" s="122">
        <v>60</v>
      </c>
      <c r="D28" s="124">
        <v>1</v>
      </c>
      <c r="E28" s="16">
        <f t="shared" si="2"/>
        <v>269</v>
      </c>
      <c r="N28" s="4"/>
      <c r="O28" s="158"/>
      <c r="P28" s="122"/>
      <c r="Q28" s="124"/>
      <c r="R28" s="16">
        <f t="shared" si="3"/>
        <v>290</v>
      </c>
      <c r="W28" s="4">
        <v>18</v>
      </c>
      <c r="X28" s="52">
        <v>44694</v>
      </c>
      <c r="Y28" s="92">
        <v>150</v>
      </c>
      <c r="Z28" s="91">
        <v>3</v>
      </c>
      <c r="AA28" s="115">
        <f t="shared" si="0"/>
        <v>313</v>
      </c>
      <c r="AC28" s="4">
        <v>21</v>
      </c>
      <c r="AD28" s="11"/>
      <c r="AE28" s="17"/>
      <c r="AF28" s="6"/>
      <c r="AG28" s="16">
        <f t="shared" si="1"/>
        <v>265</v>
      </c>
    </row>
    <row r="29" spans="1:33">
      <c r="A29" s="4">
        <v>24</v>
      </c>
      <c r="B29" s="52">
        <v>45523</v>
      </c>
      <c r="C29" s="92">
        <v>120</v>
      </c>
      <c r="D29" s="91">
        <v>2</v>
      </c>
      <c r="E29" s="16">
        <f t="shared" si="2"/>
        <v>271</v>
      </c>
      <c r="N29" s="4"/>
      <c r="O29" s="52"/>
      <c r="P29" s="92"/>
      <c r="Q29" s="91"/>
      <c r="R29" s="16">
        <f t="shared" si="3"/>
        <v>290</v>
      </c>
      <c r="W29" s="4">
        <v>19</v>
      </c>
      <c r="X29" s="52">
        <v>44709</v>
      </c>
      <c r="Y29" s="92">
        <v>150</v>
      </c>
      <c r="Z29" s="91">
        <v>3</v>
      </c>
      <c r="AA29" s="16">
        <f t="shared" si="0"/>
        <v>316</v>
      </c>
      <c r="AC29" s="4">
        <v>22</v>
      </c>
      <c r="AD29" s="11"/>
      <c r="AE29" s="8"/>
      <c r="AF29" s="6"/>
      <c r="AG29" s="16">
        <f>AG28+AF29</f>
        <v>265</v>
      </c>
    </row>
    <row r="30" spans="1:33">
      <c r="A30" s="4">
        <v>25</v>
      </c>
      <c r="B30" s="52">
        <v>45527</v>
      </c>
      <c r="C30" s="92">
        <v>60</v>
      </c>
      <c r="D30" s="91">
        <v>1</v>
      </c>
      <c r="E30" s="16">
        <f t="shared" si="2"/>
        <v>272</v>
      </c>
      <c r="N30" s="4"/>
      <c r="O30" s="52"/>
      <c r="P30" s="92"/>
      <c r="Q30" s="91"/>
      <c r="R30" s="16">
        <f t="shared" si="3"/>
        <v>290</v>
      </c>
      <c r="W30" s="4">
        <v>20</v>
      </c>
      <c r="X30" s="52">
        <v>44736</v>
      </c>
      <c r="Y30" s="92">
        <v>100</v>
      </c>
      <c r="Z30" s="91">
        <v>2</v>
      </c>
      <c r="AA30" s="16">
        <f t="shared" si="0"/>
        <v>318</v>
      </c>
      <c r="AC30" s="4"/>
      <c r="AD30" s="11"/>
      <c r="AE30" s="17"/>
      <c r="AF30" s="6"/>
      <c r="AG30" s="16"/>
    </row>
    <row r="31" spans="1:33">
      <c r="A31" s="4">
        <v>26</v>
      </c>
      <c r="B31" s="52">
        <v>45545</v>
      </c>
      <c r="C31" s="92">
        <v>60</v>
      </c>
      <c r="D31" s="91">
        <v>2</v>
      </c>
      <c r="E31" s="76">
        <f t="shared" si="2"/>
        <v>274</v>
      </c>
      <c r="N31" s="4"/>
      <c r="O31" s="52"/>
      <c r="P31" s="92"/>
      <c r="Q31" s="91"/>
      <c r="R31" s="16">
        <f t="shared" si="3"/>
        <v>290</v>
      </c>
      <c r="W31" s="4">
        <v>21</v>
      </c>
      <c r="X31" s="52">
        <v>44745</v>
      </c>
      <c r="Y31" s="92">
        <v>100</v>
      </c>
      <c r="Z31" s="91">
        <v>2</v>
      </c>
      <c r="AA31" s="16">
        <f t="shared" si="0"/>
        <v>320</v>
      </c>
      <c r="AC31" s="4"/>
      <c r="AD31" s="11"/>
      <c r="AE31" s="17"/>
      <c r="AF31" s="6"/>
      <c r="AG31" s="16"/>
    </row>
    <row r="32" spans="1:33">
      <c r="A32" s="4">
        <v>27</v>
      </c>
      <c r="B32" s="52">
        <v>45558</v>
      </c>
      <c r="C32" s="92">
        <v>60</v>
      </c>
      <c r="D32" s="91">
        <v>1</v>
      </c>
      <c r="E32" s="16">
        <f t="shared" si="2"/>
        <v>275</v>
      </c>
      <c r="N32" s="4"/>
      <c r="O32" s="52"/>
      <c r="P32" s="92"/>
      <c r="Q32" s="91"/>
      <c r="R32" s="16">
        <f t="shared" si="3"/>
        <v>290</v>
      </c>
      <c r="W32" s="4">
        <v>22</v>
      </c>
      <c r="X32" s="52">
        <v>44778</v>
      </c>
      <c r="Y32" s="92">
        <v>50</v>
      </c>
      <c r="Z32" s="91">
        <v>1</v>
      </c>
      <c r="AA32" s="16">
        <f t="shared" si="0"/>
        <v>321</v>
      </c>
      <c r="AC32" s="4"/>
      <c r="AD32" s="11"/>
      <c r="AE32" s="17"/>
      <c r="AF32" s="6"/>
      <c r="AG32" s="16"/>
    </row>
    <row r="33" spans="1:33">
      <c r="A33" s="4">
        <v>28</v>
      </c>
      <c r="B33" s="52"/>
      <c r="C33" s="92"/>
      <c r="D33" s="91"/>
      <c r="E33" s="16">
        <f t="shared" si="2"/>
        <v>275</v>
      </c>
      <c r="N33" s="4"/>
      <c r="O33" s="52"/>
      <c r="P33" s="92"/>
      <c r="Q33" s="91"/>
      <c r="R33" s="16">
        <f t="shared" si="3"/>
        <v>290</v>
      </c>
      <c r="W33" s="4">
        <v>23</v>
      </c>
      <c r="X33" s="52">
        <v>44792</v>
      </c>
      <c r="Y33" s="92">
        <v>50</v>
      </c>
      <c r="Z33" s="91">
        <v>1</v>
      </c>
      <c r="AA33" s="16">
        <f t="shared" si="0"/>
        <v>322</v>
      </c>
      <c r="AC33" s="6"/>
      <c r="AD33" s="11"/>
      <c r="AE33" s="17"/>
      <c r="AF33" s="6"/>
      <c r="AG33" s="6"/>
    </row>
    <row r="34" spans="1:33">
      <c r="A34" s="4">
        <v>29</v>
      </c>
      <c r="B34" s="52"/>
      <c r="C34" s="92"/>
      <c r="D34" s="91"/>
      <c r="E34" s="16">
        <f t="shared" si="2"/>
        <v>275</v>
      </c>
      <c r="N34" s="4"/>
      <c r="O34" s="52"/>
      <c r="P34" s="92"/>
      <c r="Q34" s="91"/>
      <c r="R34" s="16">
        <f t="shared" si="3"/>
        <v>290</v>
      </c>
      <c r="W34" s="4">
        <v>24</v>
      </c>
      <c r="X34" s="52"/>
      <c r="Y34" s="92"/>
      <c r="Z34" s="91"/>
      <c r="AA34" s="16">
        <f t="shared" si="0"/>
        <v>322</v>
      </c>
      <c r="AC34" s="6"/>
      <c r="AD34" s="11"/>
      <c r="AE34" s="17"/>
      <c r="AF34" s="6"/>
      <c r="AG34" s="6"/>
    </row>
    <row r="35" spans="1:33">
      <c r="A35" s="4">
        <v>30</v>
      </c>
      <c r="B35" s="52"/>
      <c r="C35" s="92"/>
      <c r="D35" s="91"/>
      <c r="E35" s="16">
        <f t="shared" si="2"/>
        <v>275</v>
      </c>
      <c r="N35" s="4"/>
      <c r="O35" s="52"/>
      <c r="P35" s="92"/>
      <c r="Q35" s="91"/>
      <c r="R35" s="16">
        <f t="shared" si="3"/>
        <v>290</v>
      </c>
      <c r="W35" s="4">
        <v>25</v>
      </c>
      <c r="X35" s="52"/>
      <c r="Y35" s="92"/>
      <c r="Z35" s="91"/>
      <c r="AA35" s="16">
        <f t="shared" si="0"/>
        <v>322</v>
      </c>
      <c r="AC35" s="6"/>
      <c r="AD35" s="11"/>
      <c r="AE35" s="17"/>
      <c r="AF35" s="6"/>
      <c r="AG35" s="6"/>
    </row>
    <row r="36" spans="1:33" ht="15" thickBot="1">
      <c r="A36" s="4"/>
      <c r="B36" s="52"/>
      <c r="C36" s="92" t="s">
        <v>1660</v>
      </c>
      <c r="D36" s="91"/>
      <c r="E36" s="16">
        <f t="shared" si="2"/>
        <v>275</v>
      </c>
      <c r="N36" s="4"/>
      <c r="O36" s="52"/>
      <c r="P36" s="92" t="s">
        <v>1660</v>
      </c>
      <c r="Q36" s="91"/>
      <c r="R36" s="16">
        <f t="shared" si="3"/>
        <v>290</v>
      </c>
      <c r="W36" s="4"/>
      <c r="X36" s="52"/>
      <c r="Y36" s="92" t="s">
        <v>1660</v>
      </c>
      <c r="Z36" s="91"/>
      <c r="AA36" s="16">
        <f t="shared" si="0"/>
        <v>322</v>
      </c>
    </row>
    <row r="37" spans="1:33" ht="15" thickBot="1">
      <c r="A37" s="34" t="s">
        <v>1064</v>
      </c>
      <c r="B37" s="33"/>
      <c r="C37" s="117">
        <f>SUM(C5:C36)</f>
        <v>16320</v>
      </c>
      <c r="D37" s="98">
        <f>SUM(D5:D36)</f>
        <v>275</v>
      </c>
      <c r="E37" s="36"/>
      <c r="N37" s="34" t="s">
        <v>1064</v>
      </c>
      <c r="O37" s="33"/>
      <c r="P37" s="117">
        <f>SUM(P5:P36)</f>
        <v>14420</v>
      </c>
      <c r="Q37" s="98">
        <f>SUM(Q5:Q36)</f>
        <v>290</v>
      </c>
      <c r="R37" s="36"/>
      <c r="W37" s="34" t="s">
        <v>1064</v>
      </c>
      <c r="X37" s="33"/>
      <c r="Y37" s="117">
        <v>12745</v>
      </c>
      <c r="Z37" s="98">
        <f>SUM(Z5:Z36)</f>
        <v>322</v>
      </c>
      <c r="AA37" s="36"/>
      <c r="AC37" s="30"/>
      <c r="AF37" s="6"/>
      <c r="AG37" s="29"/>
    </row>
    <row r="38" spans="1:33" ht="15" thickBot="1">
      <c r="A38" s="25" t="s">
        <v>1075</v>
      </c>
      <c r="B38" s="32"/>
      <c r="C38" s="37">
        <f>C37/C39</f>
        <v>0.92203389830508475</v>
      </c>
      <c r="D38" s="37"/>
      <c r="E38" s="38"/>
      <c r="N38" s="25" t="s">
        <v>1075</v>
      </c>
      <c r="O38" s="32"/>
      <c r="P38" s="37">
        <f>P37/P39</f>
        <v>0.94248366013071894</v>
      </c>
      <c r="Q38" s="37"/>
      <c r="R38" s="38"/>
      <c r="W38" s="25" t="s">
        <v>1075</v>
      </c>
      <c r="X38" s="32"/>
      <c r="Y38" s="37">
        <f>Y37/Y39</f>
        <v>0.88506944444444446</v>
      </c>
      <c r="Z38" s="37"/>
      <c r="AA38" s="38"/>
      <c r="AC38" s="19" t="s">
        <v>1074</v>
      </c>
      <c r="AD38" s="20"/>
      <c r="AE38" s="21">
        <f>SUM(AE5:AE32)</f>
        <v>8185</v>
      </c>
      <c r="AF38" s="48">
        <f>SUM(AF5:AF37)</f>
        <v>265</v>
      </c>
      <c r="AG38" s="31"/>
    </row>
    <row r="39" spans="1:33" ht="15" thickBot="1">
      <c r="A39" s="25" t="s">
        <v>2397</v>
      </c>
      <c r="B39" s="33"/>
      <c r="C39" s="141">
        <f>295*60</f>
        <v>17700</v>
      </c>
      <c r="D39" s="35"/>
      <c r="E39" s="27"/>
      <c r="N39" s="25" t="s">
        <v>2024</v>
      </c>
      <c r="O39" s="33"/>
      <c r="P39" s="141">
        <f>306*50</f>
        <v>15300</v>
      </c>
      <c r="Q39" s="35"/>
      <c r="R39" s="27"/>
      <c r="W39" s="25" t="s">
        <v>1624</v>
      </c>
      <c r="X39" s="33"/>
      <c r="Y39" s="35">
        <v>14400</v>
      </c>
      <c r="Z39" s="35"/>
      <c r="AA39" s="27"/>
      <c r="AC39" s="22" t="s">
        <v>1075</v>
      </c>
      <c r="AD39" s="18"/>
      <c r="AE39" s="23">
        <f>AE38/AE40</f>
        <v>0.98614457831325297</v>
      </c>
      <c r="AF39" s="18"/>
      <c r="AG39" s="24"/>
    </row>
    <row r="40" spans="1:33" ht="15" thickBot="1">
      <c r="A40" s="90" t="s">
        <v>2470</v>
      </c>
      <c r="B40" s="90"/>
      <c r="N40" s="90" t="s">
        <v>2032</v>
      </c>
      <c r="O40" s="90"/>
      <c r="AC40" s="25" t="s">
        <v>1625</v>
      </c>
      <c r="AD40" s="32"/>
      <c r="AE40" s="26">
        <v>8300</v>
      </c>
      <c r="AF40" s="33"/>
      <c r="AG40" s="27"/>
    </row>
    <row r="41" spans="1:33">
      <c r="A41" s="261">
        <v>60</v>
      </c>
      <c r="B41" s="5">
        <f>331-56</f>
        <v>275</v>
      </c>
      <c r="D41" s="6"/>
      <c r="E41" s="11"/>
      <c r="Q41" s="6"/>
      <c r="R41" s="11"/>
      <c r="Z41" s="6"/>
      <c r="AA41" s="11"/>
    </row>
    <row r="42" spans="1:33">
      <c r="C42" s="152"/>
      <c r="D42" s="2"/>
      <c r="P42" s="152">
        <v>30</v>
      </c>
      <c r="Q42" s="2" t="s">
        <v>2091</v>
      </c>
      <c r="Z42" s="6"/>
      <c r="AA42" s="73">
        <v>21</v>
      </c>
      <c r="AD42">
        <v>13795</v>
      </c>
      <c r="AE42" s="1">
        <v>44651</v>
      </c>
    </row>
    <row r="43" spans="1:33" ht="15.5">
      <c r="D43" s="176"/>
      <c r="E43" s="11"/>
      <c r="O43" s="174">
        <v>45039</v>
      </c>
      <c r="P43" s="175">
        <f>P37+P42</f>
        <v>14450</v>
      </c>
      <c r="Q43" s="176" t="s">
        <v>2121</v>
      </c>
      <c r="R43" s="11"/>
      <c r="Y43" s="106">
        <v>330</v>
      </c>
      <c r="Z43" s="104">
        <v>2021</v>
      </c>
      <c r="AA43" s="6">
        <v>7</v>
      </c>
      <c r="AD43">
        <v>-3670</v>
      </c>
    </row>
    <row r="44" spans="1:33" ht="15.5">
      <c r="C44" s="152"/>
      <c r="D44" s="6"/>
      <c r="E44" s="11"/>
      <c r="Q44" s="6"/>
      <c r="R44" s="11"/>
      <c r="X44" s="12" t="s">
        <v>1673</v>
      </c>
      <c r="Y44" s="106">
        <v>430</v>
      </c>
      <c r="Z44" s="104">
        <v>2022</v>
      </c>
      <c r="AA44" s="6">
        <v>7</v>
      </c>
      <c r="AD44">
        <f>SUM(AD42:AD43)</f>
        <v>10125</v>
      </c>
      <c r="AE44" s="1">
        <v>44561</v>
      </c>
    </row>
    <row r="45" spans="1:33" ht="15.5">
      <c r="D45" s="6"/>
      <c r="E45" s="11"/>
      <c r="Q45" s="6"/>
      <c r="R45" s="11"/>
      <c r="X45" s="116" t="s">
        <v>1744</v>
      </c>
      <c r="Y45" s="106">
        <v>50</v>
      </c>
      <c r="Z45" s="104">
        <v>2022</v>
      </c>
      <c r="AA45" s="6">
        <v>1</v>
      </c>
      <c r="AE45" s="1"/>
    </row>
    <row r="46" spans="1:33" ht="15.5">
      <c r="D46" s="6"/>
      <c r="E46" s="11"/>
      <c r="Q46" s="6"/>
      <c r="R46" s="11"/>
      <c r="W46" s="105" t="s">
        <v>1672</v>
      </c>
      <c r="Y46" s="82">
        <f>Y37+Y43+Y44+Y45</f>
        <v>13555</v>
      </c>
      <c r="AA46" s="107">
        <f>Z37+AA42</f>
        <v>343</v>
      </c>
    </row>
    <row r="47" spans="1:33">
      <c r="B47" s="55"/>
      <c r="O47" s="55"/>
      <c r="X47" s="55"/>
    </row>
    <row r="48" spans="1:33">
      <c r="B48" s="56"/>
      <c r="O48" s="56"/>
      <c r="X48" s="56"/>
    </row>
    <row r="49" spans="2:24">
      <c r="B49" s="56"/>
      <c r="O49" s="56"/>
      <c r="X49" s="56"/>
    </row>
    <row r="50" spans="2:24">
      <c r="B50" s="56"/>
      <c r="O50" s="56"/>
      <c r="X50" s="56"/>
    </row>
    <row r="51" spans="2:24">
      <c r="B51" s="54"/>
      <c r="O51" s="54"/>
      <c r="X51" s="54"/>
    </row>
    <row r="69" spans="1:30">
      <c r="A69" s="2"/>
      <c r="B69" s="2"/>
      <c r="C69" s="2"/>
      <c r="D69" s="2"/>
      <c r="E69" s="2"/>
      <c r="N69" s="2"/>
      <c r="O69" s="2"/>
      <c r="P69" s="2"/>
      <c r="Q69" s="2"/>
      <c r="R69" s="2"/>
      <c r="W69" s="2"/>
      <c r="X69" s="2"/>
      <c r="Y69" s="2"/>
      <c r="Z69" s="2"/>
      <c r="AA69" s="2"/>
      <c r="AB69" s="2" t="s">
        <v>1724</v>
      </c>
      <c r="AC69" s="2"/>
      <c r="AD69" s="2"/>
    </row>
    <row r="70" spans="1:30">
      <c r="A70" s="2"/>
      <c r="B70" s="2"/>
      <c r="C70" s="2"/>
      <c r="D70" s="2"/>
      <c r="E70" s="2"/>
      <c r="N70" s="2"/>
      <c r="O70" s="2"/>
      <c r="P70" s="2"/>
      <c r="Q70" s="2"/>
      <c r="R70" s="2"/>
      <c r="W70" s="2"/>
      <c r="X70" s="2"/>
      <c r="Y70" s="2"/>
      <c r="Z70" s="2"/>
      <c r="AA70" s="2"/>
      <c r="AB70" s="2" t="s">
        <v>1725</v>
      </c>
      <c r="AC70" s="2"/>
      <c r="AD70" s="2"/>
    </row>
    <row r="71" spans="1:30">
      <c r="A71" s="2" t="s">
        <v>1671</v>
      </c>
      <c r="B71" s="2"/>
      <c r="C71" s="2"/>
      <c r="D71" s="2"/>
      <c r="E71" s="2"/>
      <c r="N71" s="2" t="s">
        <v>1671</v>
      </c>
      <c r="O71" s="2"/>
      <c r="P71" s="2"/>
      <c r="Q71" s="2"/>
      <c r="R71" s="2"/>
      <c r="W71" s="2" t="s">
        <v>1671</v>
      </c>
      <c r="X71" s="2"/>
      <c r="Y71" s="2"/>
      <c r="Z71" s="2"/>
      <c r="AA71" s="2"/>
      <c r="AB71" s="2"/>
      <c r="AC71" s="2"/>
      <c r="AD71" s="2"/>
    </row>
    <row r="72" spans="1:30">
      <c r="A72" s="142" t="s">
        <v>1668</v>
      </c>
      <c r="B72" s="143">
        <v>20</v>
      </c>
      <c r="C72" s="143">
        <v>25</v>
      </c>
      <c r="D72" s="143">
        <v>30</v>
      </c>
      <c r="E72" s="143">
        <v>50</v>
      </c>
      <c r="N72" s="142" t="s">
        <v>1668</v>
      </c>
      <c r="O72" s="143">
        <v>20</v>
      </c>
      <c r="P72" s="143">
        <v>25</v>
      </c>
      <c r="Q72" s="143">
        <v>30</v>
      </c>
      <c r="R72" s="143">
        <v>50</v>
      </c>
      <c r="W72" s="94" t="s">
        <v>1668</v>
      </c>
      <c r="X72" s="94">
        <v>20</v>
      </c>
      <c r="Y72" s="94">
        <v>25</v>
      </c>
      <c r="Z72" s="94">
        <v>30</v>
      </c>
      <c r="AA72" s="94">
        <v>50</v>
      </c>
      <c r="AB72" s="2"/>
      <c r="AC72" s="2"/>
      <c r="AD72" s="2"/>
    </row>
    <row r="73" spans="1:30">
      <c r="A73" s="5"/>
      <c r="B73" s="5"/>
      <c r="C73" s="5"/>
      <c r="D73" s="5"/>
      <c r="E73" s="5"/>
      <c r="N73" s="5"/>
      <c r="O73" s="5"/>
      <c r="P73" s="5"/>
      <c r="Q73" s="5"/>
      <c r="R73" s="5"/>
      <c r="W73" s="5">
        <f>SUM(X73:AA73)</f>
        <v>41</v>
      </c>
      <c r="X73" s="5">
        <v>0</v>
      </c>
      <c r="Y73" s="5">
        <v>0</v>
      </c>
      <c r="Z73" s="5">
        <v>41</v>
      </c>
      <c r="AA73" s="5">
        <v>0</v>
      </c>
      <c r="AB73" s="2"/>
      <c r="AC73" s="2"/>
      <c r="AD73" s="2"/>
    </row>
    <row r="74" spans="1:30">
      <c r="A74" s="5"/>
      <c r="B74" s="5"/>
      <c r="C74" s="5"/>
      <c r="D74" s="5"/>
      <c r="E74" s="6"/>
      <c r="N74" s="5"/>
      <c r="O74" s="5"/>
      <c r="P74" s="5"/>
      <c r="Q74" s="5"/>
      <c r="R74" s="6"/>
      <c r="W74" s="5">
        <f t="shared" ref="W74:W86" si="8">SUM(X74:AA74)</f>
        <v>-7</v>
      </c>
      <c r="X74" s="5">
        <v>0</v>
      </c>
      <c r="Y74" s="5">
        <v>0</v>
      </c>
      <c r="Z74" s="5">
        <v>-1</v>
      </c>
      <c r="AA74" s="6">
        <v>-6</v>
      </c>
      <c r="AB74" s="99" t="s">
        <v>1733</v>
      </c>
    </row>
    <row r="75" spans="1:30">
      <c r="A75" s="5"/>
      <c r="B75" s="5"/>
      <c r="C75" s="5"/>
      <c r="D75" s="5"/>
      <c r="E75" s="6"/>
      <c r="N75" s="5"/>
      <c r="O75" s="5"/>
      <c r="P75" s="5"/>
      <c r="Q75" s="5"/>
      <c r="R75" s="6"/>
      <c r="W75" s="5">
        <f t="shared" si="8"/>
        <v>7</v>
      </c>
      <c r="X75" s="5">
        <v>0</v>
      </c>
      <c r="Y75" s="5">
        <v>0</v>
      </c>
      <c r="Z75" s="5">
        <v>7</v>
      </c>
      <c r="AA75" s="6">
        <v>0</v>
      </c>
    </row>
    <row r="76" spans="1:30">
      <c r="A76" s="5"/>
      <c r="B76" s="5"/>
      <c r="C76" s="5"/>
      <c r="D76" s="5"/>
      <c r="E76" s="6"/>
      <c r="N76" s="5"/>
      <c r="O76" s="5"/>
      <c r="P76" s="5"/>
      <c r="Q76" s="5"/>
      <c r="R76" s="6"/>
      <c r="W76" s="5">
        <f t="shared" si="8"/>
        <v>1</v>
      </c>
      <c r="X76" s="5">
        <v>0</v>
      </c>
      <c r="Y76" s="5">
        <v>0</v>
      </c>
      <c r="Z76" s="5">
        <v>0</v>
      </c>
      <c r="AA76" s="6">
        <v>1</v>
      </c>
    </row>
    <row r="77" spans="1:30">
      <c r="A77" s="96"/>
      <c r="B77" s="5"/>
      <c r="C77" s="5"/>
      <c r="D77" s="5"/>
      <c r="E77" s="6"/>
      <c r="N77" s="96"/>
      <c r="O77" s="5"/>
      <c r="P77" s="5"/>
      <c r="Q77" s="5"/>
      <c r="R77" s="6"/>
      <c r="W77" s="96">
        <f t="shared" si="8"/>
        <v>9</v>
      </c>
      <c r="X77" s="5">
        <v>0</v>
      </c>
      <c r="Y77" s="5">
        <v>0</v>
      </c>
      <c r="Z77" s="5">
        <v>1</v>
      </c>
      <c r="AA77" s="6">
        <v>8</v>
      </c>
    </row>
    <row r="78" spans="1:30">
      <c r="A78" s="96"/>
      <c r="B78" s="6"/>
      <c r="C78" s="6"/>
      <c r="D78" s="6"/>
      <c r="E78" s="6"/>
      <c r="N78" s="96"/>
      <c r="O78" s="6"/>
      <c r="P78" s="6"/>
      <c r="Q78" s="6"/>
      <c r="R78" s="6"/>
      <c r="W78" s="96">
        <f t="shared" si="8"/>
        <v>1</v>
      </c>
      <c r="X78" s="6">
        <v>0</v>
      </c>
      <c r="Y78" s="6">
        <v>0</v>
      </c>
      <c r="Z78" s="6">
        <v>0</v>
      </c>
      <c r="AA78" s="6">
        <v>1</v>
      </c>
    </row>
    <row r="79" spans="1:30">
      <c r="A79" s="96"/>
      <c r="B79" s="6"/>
      <c r="C79" s="6"/>
      <c r="D79" s="6"/>
      <c r="E79" s="6"/>
      <c r="N79" s="96"/>
      <c r="O79" s="6"/>
      <c r="P79" s="6"/>
      <c r="Q79" s="6"/>
      <c r="R79" s="6"/>
      <c r="W79" s="96">
        <f t="shared" si="8"/>
        <v>4</v>
      </c>
      <c r="X79" s="6">
        <v>1</v>
      </c>
      <c r="Y79" s="6">
        <v>1</v>
      </c>
      <c r="Z79" s="6">
        <v>1</v>
      </c>
      <c r="AA79" s="6">
        <v>1</v>
      </c>
    </row>
    <row r="80" spans="1:30">
      <c r="A80" s="96"/>
      <c r="B80" s="6"/>
      <c r="C80" s="6"/>
      <c r="D80" s="6"/>
      <c r="E80" s="6"/>
      <c r="N80" s="96"/>
      <c r="O80" s="6"/>
      <c r="P80" s="6"/>
      <c r="Q80" s="6"/>
      <c r="R80" s="6"/>
      <c r="W80" s="96">
        <f t="shared" si="8"/>
        <v>14</v>
      </c>
      <c r="X80" s="6">
        <v>0</v>
      </c>
      <c r="Y80" s="6">
        <v>0</v>
      </c>
      <c r="Z80" s="6">
        <v>7</v>
      </c>
      <c r="AA80" s="6">
        <v>7</v>
      </c>
    </row>
    <row r="81" spans="1:29">
      <c r="A81" s="96"/>
      <c r="B81" s="6"/>
      <c r="C81" s="6"/>
      <c r="D81" s="6"/>
      <c r="E81" s="6"/>
      <c r="N81" s="96"/>
      <c r="O81" s="6"/>
      <c r="P81" s="6"/>
      <c r="Q81" s="6"/>
      <c r="R81" s="6"/>
      <c r="W81" s="96">
        <f t="shared" si="8"/>
        <v>17</v>
      </c>
      <c r="X81" s="6">
        <v>0</v>
      </c>
      <c r="Y81" s="6">
        <v>0</v>
      </c>
      <c r="Z81" s="6">
        <v>5</v>
      </c>
      <c r="AA81" s="6">
        <v>12</v>
      </c>
    </row>
    <row r="82" spans="1:29">
      <c r="A82" s="5"/>
      <c r="B82" s="6"/>
      <c r="C82" s="6"/>
      <c r="D82" s="6"/>
      <c r="E82" s="6"/>
      <c r="N82" s="5"/>
      <c r="O82" s="6"/>
      <c r="P82" s="6"/>
      <c r="Q82" s="6"/>
      <c r="R82" s="6"/>
      <c r="W82" s="5">
        <f t="shared" si="8"/>
        <v>60</v>
      </c>
      <c r="X82" s="6">
        <v>3</v>
      </c>
      <c r="Y82" s="6">
        <v>1</v>
      </c>
      <c r="Z82" s="6">
        <v>6</v>
      </c>
      <c r="AA82" s="6">
        <v>50</v>
      </c>
      <c r="AB82" s="69">
        <v>3</v>
      </c>
      <c r="AC82" s="6">
        <v>2</v>
      </c>
    </row>
    <row r="83" spans="1:29">
      <c r="A83" s="5"/>
      <c r="B83" s="6"/>
      <c r="C83" s="6"/>
      <c r="D83" s="6"/>
      <c r="E83" s="6"/>
      <c r="N83" s="5"/>
      <c r="O83" s="6"/>
      <c r="P83" s="6"/>
      <c r="Q83" s="6"/>
      <c r="R83" s="6"/>
      <c r="W83" s="5">
        <f t="shared" si="8"/>
        <v>50</v>
      </c>
      <c r="X83" s="6">
        <v>0</v>
      </c>
      <c r="Y83" s="6">
        <v>2</v>
      </c>
      <c r="Z83" s="6">
        <v>1</v>
      </c>
      <c r="AA83" s="6">
        <v>47</v>
      </c>
    </row>
    <row r="84" spans="1:29">
      <c r="A84" s="5"/>
      <c r="B84" s="6"/>
      <c r="C84" s="6"/>
      <c r="D84" s="6"/>
      <c r="E84" s="6"/>
      <c r="N84" s="5"/>
      <c r="O84" s="6"/>
      <c r="P84" s="6"/>
      <c r="Q84" s="6"/>
      <c r="R84" s="6"/>
      <c r="W84" s="5">
        <f t="shared" si="8"/>
        <v>14</v>
      </c>
      <c r="X84" s="6">
        <v>0</v>
      </c>
      <c r="Y84" s="6">
        <v>0</v>
      </c>
      <c r="Z84" s="6">
        <v>0</v>
      </c>
      <c r="AA84" s="6">
        <v>14</v>
      </c>
    </row>
    <row r="85" spans="1:29">
      <c r="A85" s="5"/>
      <c r="B85" s="6"/>
      <c r="C85" s="6"/>
      <c r="D85" s="6"/>
      <c r="E85" s="6"/>
      <c r="N85" s="5"/>
      <c r="O85" s="6"/>
      <c r="P85" s="6"/>
      <c r="Q85" s="6"/>
      <c r="R85" s="6"/>
      <c r="W85" s="5">
        <f t="shared" si="8"/>
        <v>23</v>
      </c>
      <c r="X85" s="6">
        <v>1</v>
      </c>
      <c r="Y85" s="6">
        <v>0</v>
      </c>
      <c r="Z85" s="6">
        <v>2</v>
      </c>
      <c r="AA85" s="6">
        <v>20</v>
      </c>
      <c r="AB85" s="69">
        <v>1</v>
      </c>
    </row>
    <row r="86" spans="1:29">
      <c r="A86" s="5"/>
      <c r="B86" s="6"/>
      <c r="C86" s="6"/>
      <c r="D86" s="6"/>
      <c r="E86" s="6"/>
      <c r="N86" s="5"/>
      <c r="O86" s="6"/>
      <c r="P86" s="6"/>
      <c r="Q86" s="6"/>
      <c r="R86" s="6"/>
      <c r="W86" s="5">
        <f t="shared" si="8"/>
        <v>17</v>
      </c>
      <c r="X86" s="6">
        <v>0</v>
      </c>
      <c r="Y86" s="6">
        <v>0</v>
      </c>
      <c r="Z86" s="6">
        <v>0</v>
      </c>
      <c r="AA86" s="6">
        <v>17</v>
      </c>
    </row>
    <row r="87" spans="1:29">
      <c r="A87" s="6"/>
      <c r="B87" s="6"/>
      <c r="C87" s="6"/>
      <c r="D87" s="6"/>
      <c r="E87" s="6"/>
      <c r="N87" s="6"/>
      <c r="O87" s="6"/>
      <c r="P87" s="6"/>
      <c r="Q87" s="6"/>
      <c r="R87" s="6"/>
      <c r="W87" s="6"/>
      <c r="X87" s="6"/>
      <c r="Y87" s="6"/>
      <c r="Z87" s="6"/>
      <c r="AA87" s="6"/>
    </row>
    <row r="88" spans="1:29">
      <c r="A88" s="6"/>
      <c r="B88" s="6"/>
      <c r="C88" s="6"/>
      <c r="D88" s="6"/>
      <c r="E88" s="6"/>
      <c r="N88" s="6"/>
      <c r="O88" s="6"/>
      <c r="P88" s="6"/>
      <c r="Q88" s="6"/>
      <c r="R88" s="6"/>
      <c r="W88" s="6"/>
      <c r="X88" s="6"/>
      <c r="Y88" s="6"/>
      <c r="Z88" s="6"/>
      <c r="AA88" s="6"/>
    </row>
    <row r="89" spans="1:29">
      <c r="A89" s="6"/>
      <c r="B89" s="6"/>
      <c r="C89" s="6"/>
      <c r="D89" s="6"/>
      <c r="E89" s="6"/>
      <c r="N89" s="6"/>
      <c r="O89" s="6"/>
      <c r="P89" s="6"/>
      <c r="Q89" s="6"/>
      <c r="R89" s="6"/>
      <c r="W89" s="6"/>
      <c r="X89" s="6"/>
      <c r="Y89" s="6"/>
      <c r="Z89" s="6"/>
      <c r="AA89" s="6"/>
    </row>
    <row r="90" spans="1:29">
      <c r="A90" s="6"/>
      <c r="B90" s="6"/>
      <c r="C90" s="6"/>
      <c r="D90" s="6"/>
      <c r="E90" s="6"/>
      <c r="N90" s="6"/>
      <c r="O90" s="6"/>
      <c r="P90" s="6"/>
      <c r="Q90" s="6"/>
      <c r="R90" s="6"/>
      <c r="W90" s="6"/>
      <c r="X90" s="6"/>
      <c r="Y90" s="6"/>
      <c r="Z90" s="6"/>
      <c r="AA90" s="6"/>
    </row>
    <row r="91" spans="1:29">
      <c r="A91" s="6"/>
      <c r="B91" s="6"/>
      <c r="C91" s="6"/>
      <c r="D91" s="6"/>
      <c r="E91" s="6"/>
      <c r="N91" s="6"/>
      <c r="O91" s="6"/>
      <c r="P91" s="6"/>
      <c r="Q91" s="6"/>
      <c r="R91" s="6"/>
      <c r="W91" s="6"/>
      <c r="X91" s="6"/>
      <c r="Y91" s="6"/>
      <c r="Z91" s="6"/>
      <c r="AA91" s="6"/>
    </row>
    <row r="92" spans="1:29">
      <c r="A92" s="6"/>
      <c r="B92" s="6"/>
      <c r="C92" s="6"/>
      <c r="D92" s="6"/>
      <c r="E92" s="6"/>
      <c r="N92" s="6"/>
      <c r="O92" s="6"/>
      <c r="P92" s="6"/>
      <c r="Q92" s="6"/>
      <c r="R92" s="6"/>
      <c r="W92" s="6"/>
      <c r="X92" s="6"/>
      <c r="Y92" s="6"/>
      <c r="Z92" s="6"/>
      <c r="AA92" s="6"/>
    </row>
    <row r="93" spans="1:29">
      <c r="A93" s="6"/>
      <c r="B93" s="6"/>
      <c r="C93" s="6"/>
      <c r="D93" s="6"/>
      <c r="E93" s="6"/>
      <c r="N93" s="6"/>
      <c r="O93" s="6"/>
      <c r="P93" s="6"/>
      <c r="Q93" s="6"/>
      <c r="R93" s="6"/>
      <c r="W93" s="6"/>
      <c r="X93" s="6"/>
      <c r="Y93" s="6"/>
      <c r="Z93" s="6"/>
      <c r="AA93" s="6"/>
    </row>
    <row r="94" spans="1:29">
      <c r="A94" s="6"/>
      <c r="B94" s="6"/>
      <c r="C94" s="6"/>
      <c r="D94" s="6"/>
      <c r="E94" s="6"/>
      <c r="N94" s="6"/>
      <c r="O94" s="6"/>
      <c r="P94" s="6"/>
      <c r="Q94" s="6"/>
      <c r="R94" s="6"/>
      <c r="W94" s="6"/>
      <c r="X94" s="6"/>
      <c r="Y94" s="6"/>
      <c r="Z94" s="6"/>
      <c r="AA94" s="6"/>
    </row>
    <row r="95" spans="1:29">
      <c r="A95" s="6"/>
      <c r="B95" s="6"/>
      <c r="C95" s="6"/>
      <c r="D95" s="6"/>
      <c r="E95" s="6"/>
      <c r="N95" s="6"/>
      <c r="O95" s="6"/>
      <c r="P95" s="6"/>
      <c r="Q95" s="6"/>
      <c r="R95" s="6"/>
      <c r="W95" s="6"/>
      <c r="X95" s="6"/>
      <c r="Y95" s="6"/>
      <c r="Z95" s="6"/>
      <c r="AA95" s="6"/>
    </row>
    <row r="96" spans="1:29">
      <c r="A96" s="6"/>
      <c r="B96" s="6"/>
      <c r="C96" s="6"/>
      <c r="D96" s="6"/>
      <c r="E96" s="6"/>
      <c r="N96" s="6"/>
      <c r="O96" s="6"/>
      <c r="P96" s="6"/>
      <c r="Q96" s="6"/>
      <c r="R96" s="6"/>
      <c r="W96" s="6"/>
      <c r="X96" s="6"/>
      <c r="Y96" s="6"/>
      <c r="Z96" s="6"/>
      <c r="AA96" s="6"/>
    </row>
    <row r="97" spans="1:29">
      <c r="A97" s="6"/>
      <c r="B97" s="6"/>
      <c r="C97" s="6"/>
      <c r="D97" s="6"/>
      <c r="E97" s="6"/>
      <c r="N97" s="6"/>
      <c r="O97" s="6"/>
      <c r="P97" s="6"/>
      <c r="Q97" s="6"/>
      <c r="R97" s="6"/>
      <c r="W97" s="6"/>
      <c r="X97" s="6"/>
      <c r="Y97" s="6"/>
      <c r="Z97" s="6"/>
      <c r="AA97" s="6"/>
    </row>
    <row r="98" spans="1:29">
      <c r="A98" s="6"/>
      <c r="B98" s="6"/>
      <c r="C98" s="6"/>
      <c r="D98" s="6"/>
      <c r="E98" s="6"/>
      <c r="N98" s="6"/>
      <c r="O98" s="6"/>
      <c r="P98" s="6"/>
      <c r="Q98" s="6"/>
      <c r="R98" s="6"/>
      <c r="W98" s="6"/>
      <c r="X98" s="6"/>
      <c r="Y98" s="6"/>
      <c r="Z98" s="6"/>
      <c r="AA98" s="6"/>
    </row>
    <row r="99" spans="1:29">
      <c r="A99" s="6"/>
      <c r="B99" s="6"/>
      <c r="C99" s="6"/>
      <c r="D99" s="6"/>
      <c r="E99" s="6"/>
      <c r="N99" s="6"/>
      <c r="O99" s="6"/>
      <c r="P99" s="6"/>
      <c r="Q99" s="6"/>
      <c r="R99" s="6"/>
      <c r="W99" s="6"/>
      <c r="X99" s="6"/>
      <c r="Y99" s="6"/>
      <c r="Z99" s="6"/>
      <c r="AA99" s="6"/>
    </row>
    <row r="100" spans="1:29">
      <c r="A100" s="6"/>
      <c r="B100" s="6"/>
      <c r="C100" s="6"/>
      <c r="D100" s="6"/>
      <c r="E100" s="6"/>
      <c r="N100" s="6"/>
      <c r="O100" s="6"/>
      <c r="P100" s="6"/>
      <c r="Q100" s="6"/>
      <c r="R100" s="6"/>
      <c r="W100" s="6"/>
      <c r="X100" s="6"/>
      <c r="Y100" s="6"/>
      <c r="Z100" s="6"/>
      <c r="AA100" s="6"/>
    </row>
    <row r="101" spans="1:29" ht="15" thickBot="1">
      <c r="A101" s="6"/>
      <c r="B101" s="6"/>
      <c r="C101" s="6"/>
      <c r="D101" s="6"/>
      <c r="E101" s="6"/>
      <c r="N101" s="6"/>
      <c r="O101" s="6"/>
      <c r="P101" s="6"/>
      <c r="Q101" s="6"/>
      <c r="R101" s="6"/>
      <c r="W101" s="6"/>
      <c r="X101" s="6"/>
      <c r="Y101" s="6"/>
      <c r="Z101" s="6"/>
      <c r="AA101" s="6"/>
    </row>
    <row r="102" spans="1:29">
      <c r="A102" s="48">
        <f t="shared" ref="A102:E102" si="9">SUM(A73:A101)</f>
        <v>0</v>
      </c>
      <c r="B102" s="48">
        <f t="shared" si="9"/>
        <v>0</v>
      </c>
      <c r="C102" s="48">
        <f t="shared" si="9"/>
        <v>0</v>
      </c>
      <c r="D102" s="48">
        <f t="shared" si="9"/>
        <v>0</v>
      </c>
      <c r="E102" s="48">
        <f t="shared" si="9"/>
        <v>0</v>
      </c>
      <c r="N102" s="48">
        <f t="shared" ref="N102:R102" si="10">SUM(N73:N101)</f>
        <v>0</v>
      </c>
      <c r="O102" s="48">
        <f t="shared" si="10"/>
        <v>0</v>
      </c>
      <c r="P102" s="48">
        <f t="shared" si="10"/>
        <v>0</v>
      </c>
      <c r="Q102" s="48">
        <f t="shared" si="10"/>
        <v>0</v>
      </c>
      <c r="R102" s="48">
        <f t="shared" si="10"/>
        <v>0</v>
      </c>
      <c r="W102" s="48">
        <f t="shared" ref="W102:AA102" si="11">SUM(W73:W101)</f>
        <v>251</v>
      </c>
      <c r="X102" s="48">
        <f t="shared" si="11"/>
        <v>5</v>
      </c>
      <c r="Y102" s="48">
        <f t="shared" si="11"/>
        <v>4</v>
      </c>
      <c r="Z102" s="48">
        <f t="shared" si="11"/>
        <v>70</v>
      </c>
      <c r="AA102" s="48">
        <f t="shared" si="11"/>
        <v>172</v>
      </c>
      <c r="AB102" s="48">
        <f t="shared" ref="AB102" si="12">SUM(AB73:AB101)</f>
        <v>4</v>
      </c>
      <c r="AC102" s="48">
        <f t="shared" ref="AC102" si="13">SUM(AC73:AC101)</f>
        <v>2</v>
      </c>
    </row>
    <row r="103" spans="1:29">
      <c r="A103" s="6"/>
      <c r="B103" s="6"/>
      <c r="C103" s="6"/>
      <c r="D103" s="6"/>
      <c r="E103" s="6"/>
      <c r="N103" s="6"/>
      <c r="O103" s="6"/>
      <c r="P103" s="6"/>
      <c r="Q103" s="6"/>
      <c r="R103" s="6"/>
      <c r="W103" s="6"/>
      <c r="X103" s="6"/>
      <c r="Y103" s="6"/>
      <c r="Z103" s="6"/>
      <c r="AA103" s="6"/>
      <c r="AB103" t="s">
        <v>1728</v>
      </c>
    </row>
    <row r="104" spans="1:29">
      <c r="AB104" t="s">
        <v>1726</v>
      </c>
    </row>
    <row r="105" spans="1:29">
      <c r="AB105" t="s">
        <v>630</v>
      </c>
    </row>
    <row r="106" spans="1:29">
      <c r="AB106" t="s">
        <v>1727</v>
      </c>
    </row>
  </sheetData>
  <mergeCells count="2">
    <mergeCell ref="W3:AA3"/>
    <mergeCell ref="AC3:AG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CF895-01AB-4059-A6B0-9650999EB05C}">
  <dimension ref="A1:N4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8" sqref="B8"/>
    </sheetView>
  </sheetViews>
  <sheetFormatPr defaultRowHeight="14.5"/>
  <cols>
    <col min="1" max="1" width="6.54296875" customWidth="1"/>
    <col min="2" max="2" width="14.54296875" customWidth="1"/>
    <col min="3" max="3" width="11" customWidth="1"/>
    <col min="4" max="4" width="14.08984375" customWidth="1"/>
    <col min="5" max="5" width="13.08984375" customWidth="1"/>
    <col min="6" max="6" width="11.08984375" customWidth="1"/>
    <col min="7" max="7" width="10.6328125" customWidth="1"/>
    <col min="8" max="8" width="4.90625" customWidth="1"/>
    <col min="9" max="9" width="5.453125" customWidth="1"/>
    <col min="10" max="10" width="10.6328125" customWidth="1"/>
    <col min="11" max="11" width="12.36328125" customWidth="1"/>
    <col min="12" max="12" width="6.08984375" customWidth="1"/>
    <col min="13" max="13" width="13.90625" customWidth="1"/>
    <col min="14" max="14" width="13.453125" customWidth="1"/>
  </cols>
  <sheetData>
    <row r="1" spans="1:14" ht="15.5">
      <c r="A1" s="6"/>
      <c r="C1" s="197">
        <v>45351</v>
      </c>
      <c r="D1" s="108" t="s">
        <v>2368</v>
      </c>
      <c r="E1" s="109"/>
      <c r="F1" s="90" t="s">
        <v>2020</v>
      </c>
      <c r="H1" s="109"/>
      <c r="I1" s="90"/>
      <c r="L1" s="6">
        <v>108</v>
      </c>
      <c r="M1" t="s">
        <v>2818</v>
      </c>
    </row>
    <row r="2" spans="1:14" ht="19" thickBot="1">
      <c r="A2" s="86"/>
      <c r="B2" s="222" t="s">
        <v>2943</v>
      </c>
      <c r="C2" s="198" t="s">
        <v>1660</v>
      </c>
      <c r="D2" s="497" t="s">
        <v>1631</v>
      </c>
      <c r="E2" s="197">
        <v>45359</v>
      </c>
      <c r="F2" s="328" t="s">
        <v>2960</v>
      </c>
      <c r="G2" s="345"/>
      <c r="H2" s="49"/>
      <c r="I2" s="114"/>
      <c r="L2" s="471">
        <f>52+7+8+3+2+2+1+1</f>
        <v>76</v>
      </c>
      <c r="M2" t="s">
        <v>2862</v>
      </c>
      <c r="N2" s="11" t="s">
        <v>2861</v>
      </c>
    </row>
    <row r="3" spans="1:14" ht="16" thickBot="1">
      <c r="A3" s="248"/>
      <c r="B3" s="249">
        <f>B23</f>
        <v>1</v>
      </c>
      <c r="C3" s="250"/>
      <c r="D3" s="498" t="s">
        <v>2200</v>
      </c>
      <c r="E3" s="252">
        <f>E23</f>
        <v>60</v>
      </c>
      <c r="F3" s="253"/>
      <c r="G3" s="247" t="s">
        <v>1738</v>
      </c>
      <c r="H3" s="237" t="s">
        <v>1737</v>
      </c>
      <c r="I3" s="2"/>
      <c r="L3" s="6">
        <f>L1-L2</f>
        <v>32</v>
      </c>
      <c r="M3" t="s">
        <v>2867</v>
      </c>
    </row>
    <row r="4" spans="1:14" ht="15" thickBot="1">
      <c r="A4" s="254" t="s">
        <v>1677</v>
      </c>
      <c r="B4" s="113" t="s">
        <v>1052</v>
      </c>
      <c r="C4" s="113" t="s">
        <v>1053</v>
      </c>
      <c r="D4" s="499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  <c r="L4" s="471">
        <f>14+2</f>
        <v>16</v>
      </c>
      <c r="M4" t="s">
        <v>2878</v>
      </c>
    </row>
    <row r="5" spans="1:14" ht="6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 s="6"/>
    </row>
    <row r="6" spans="1:14" ht="18.5">
      <c r="A6" s="500">
        <v>346</v>
      </c>
      <c r="B6" s="501" t="s">
        <v>958</v>
      </c>
      <c r="C6" s="501" t="s">
        <v>98</v>
      </c>
      <c r="D6" s="502">
        <v>34</v>
      </c>
      <c r="E6" s="503">
        <v>60</v>
      </c>
      <c r="F6" s="62">
        <v>4745</v>
      </c>
      <c r="G6" s="502">
        <v>45343</v>
      </c>
      <c r="H6" s="504"/>
      <c r="I6" s="62">
        <f>I5+1</f>
        <v>1</v>
      </c>
      <c r="J6" s="515" t="s">
        <v>2846</v>
      </c>
      <c r="K6" s="62" t="s">
        <v>289</v>
      </c>
      <c r="L6" s="88">
        <f>L3-L4</f>
        <v>16</v>
      </c>
      <c r="M6" s="6" t="s">
        <v>2579</v>
      </c>
      <c r="N6" s="495">
        <v>45351</v>
      </c>
    </row>
    <row r="7" spans="1:14" ht="15.5">
      <c r="A7" s="62"/>
      <c r="B7" s="516"/>
      <c r="C7" s="516"/>
      <c r="D7" s="502"/>
      <c r="E7" s="503"/>
      <c r="F7" s="62"/>
      <c r="G7" s="502"/>
      <c r="H7" s="504"/>
      <c r="I7" s="62">
        <f>I6+1</f>
        <v>2</v>
      </c>
      <c r="J7" s="505"/>
      <c r="K7" s="515"/>
    </row>
    <row r="8" spans="1:14">
      <c r="A8" s="62"/>
      <c r="B8" s="516"/>
      <c r="C8" s="516"/>
      <c r="D8" s="502"/>
      <c r="E8" s="503"/>
      <c r="F8" s="62"/>
      <c r="G8" s="502"/>
      <c r="H8" s="504"/>
      <c r="I8" s="62">
        <f>I7+1</f>
        <v>3</v>
      </c>
      <c r="J8" s="519"/>
      <c r="K8" s="516"/>
    </row>
    <row r="9" spans="1:14">
      <c r="A9" s="62"/>
      <c r="B9" s="516"/>
      <c r="C9" s="516"/>
      <c r="D9" s="502"/>
      <c r="E9" s="503"/>
      <c r="F9" s="62"/>
      <c r="G9" s="502"/>
      <c r="H9" s="504"/>
      <c r="I9" s="62">
        <f>I8+1</f>
        <v>4</v>
      </c>
      <c r="J9" s="509"/>
      <c r="K9" s="517"/>
      <c r="L9" s="6"/>
    </row>
    <row r="10" spans="1:14">
      <c r="A10" s="62"/>
      <c r="B10" s="516"/>
      <c r="C10" s="516"/>
      <c r="D10" s="502"/>
      <c r="E10" s="503"/>
      <c r="F10" s="62"/>
      <c r="G10" s="502"/>
      <c r="H10" s="504"/>
      <c r="I10" s="62">
        <f>I9+1</f>
        <v>5</v>
      </c>
      <c r="J10" s="520"/>
      <c r="K10" s="517"/>
      <c r="L10" s="6"/>
    </row>
    <row r="11" spans="1:14" ht="15.5">
      <c r="A11" s="62"/>
      <c r="B11" s="516"/>
      <c r="C11" s="516"/>
      <c r="D11" s="502"/>
      <c r="E11" s="503"/>
      <c r="F11" s="62"/>
      <c r="G11" s="502"/>
      <c r="H11" s="62"/>
      <c r="I11" s="62">
        <v>3</v>
      </c>
      <c r="J11" s="505"/>
      <c r="K11" s="506"/>
      <c r="L11" s="6"/>
      <c r="M11">
        <f>24*60</f>
        <v>1440</v>
      </c>
    </row>
    <row r="12" spans="1:14" ht="15.5">
      <c r="A12" s="62"/>
      <c r="B12" s="516"/>
      <c r="C12" s="516"/>
      <c r="D12" s="502"/>
      <c r="E12" s="503"/>
      <c r="F12" s="62"/>
      <c r="G12" s="502"/>
      <c r="H12" s="504"/>
      <c r="I12" s="62">
        <v>1</v>
      </c>
      <c r="J12" s="505"/>
      <c r="K12" s="506"/>
      <c r="L12" s="6"/>
    </row>
    <row r="13" spans="1:14" ht="15.5">
      <c r="A13" s="62"/>
      <c r="B13" s="516"/>
      <c r="C13" s="516"/>
      <c r="D13" s="502"/>
      <c r="E13" s="503"/>
      <c r="F13" s="62"/>
      <c r="G13" s="502"/>
      <c r="H13" s="504"/>
      <c r="I13" s="62">
        <v>2</v>
      </c>
      <c r="J13" s="505"/>
      <c r="K13" s="506"/>
      <c r="L13" s="6"/>
    </row>
    <row r="14" spans="1:14">
      <c r="A14" s="62"/>
      <c r="B14" s="516"/>
      <c r="C14" s="516"/>
      <c r="D14" s="502"/>
      <c r="E14" s="503"/>
      <c r="F14" s="62"/>
      <c r="G14" s="502"/>
      <c r="H14" s="504"/>
      <c r="I14" s="62">
        <f t="shared" ref="I14:I19" si="0">I13+1</f>
        <v>3</v>
      </c>
      <c r="J14" s="509"/>
      <c r="K14" s="512"/>
      <c r="L14" s="6"/>
    </row>
    <row r="15" spans="1:14">
      <c r="A15" s="62"/>
      <c r="B15" s="516"/>
      <c r="C15" s="516"/>
      <c r="D15" s="502"/>
      <c r="E15" s="503"/>
      <c r="F15" s="62"/>
      <c r="G15" s="502"/>
      <c r="H15" s="504"/>
      <c r="I15" s="62">
        <f t="shared" si="0"/>
        <v>4</v>
      </c>
      <c r="J15" s="509"/>
      <c r="K15" s="512"/>
      <c r="L15" s="6"/>
    </row>
    <row r="16" spans="1:14">
      <c r="A16" s="62"/>
      <c r="B16" s="516"/>
      <c r="C16" s="516"/>
      <c r="D16" s="502"/>
      <c r="E16" s="503"/>
      <c r="F16" s="62"/>
      <c r="G16" s="502"/>
      <c r="H16" s="504"/>
      <c r="I16" s="62">
        <f t="shared" si="0"/>
        <v>5</v>
      </c>
      <c r="J16" s="509"/>
      <c r="K16" s="512"/>
      <c r="L16" s="6"/>
    </row>
    <row r="17" spans="1:13">
      <c r="A17" s="62"/>
      <c r="B17" s="516"/>
      <c r="C17" s="516"/>
      <c r="D17" s="502"/>
      <c r="E17" s="503"/>
      <c r="F17" s="62"/>
      <c r="G17" s="502"/>
      <c r="H17" s="504"/>
      <c r="I17" s="62">
        <f t="shared" si="0"/>
        <v>6</v>
      </c>
      <c r="J17" s="518"/>
      <c r="K17" s="62"/>
      <c r="L17" s="6"/>
    </row>
    <row r="18" spans="1:13">
      <c r="A18" s="62"/>
      <c r="B18" s="516"/>
      <c r="C18" s="516"/>
      <c r="D18" s="502"/>
      <c r="E18" s="503"/>
      <c r="F18" s="62"/>
      <c r="G18" s="502"/>
      <c r="H18" s="504"/>
      <c r="I18" s="62">
        <f t="shared" si="0"/>
        <v>7</v>
      </c>
      <c r="J18" s="520"/>
      <c r="K18" s="516"/>
      <c r="L18" s="6"/>
      <c r="M18">
        <f>55*88</f>
        <v>4840</v>
      </c>
    </row>
    <row r="19" spans="1:13">
      <c r="A19" s="62"/>
      <c r="B19" s="516"/>
      <c r="C19" s="516"/>
      <c r="D19" s="502"/>
      <c r="E19" s="503"/>
      <c r="F19" s="62"/>
      <c r="G19" s="502"/>
      <c r="H19" s="504"/>
      <c r="I19" s="62">
        <f t="shared" si="0"/>
        <v>8</v>
      </c>
      <c r="J19" s="509"/>
      <c r="K19" s="515"/>
      <c r="L19" s="6"/>
    </row>
    <row r="20" spans="1:13">
      <c r="A20" s="62"/>
      <c r="B20" s="516"/>
      <c r="C20" s="516"/>
      <c r="D20" s="502"/>
      <c r="E20" s="503"/>
      <c r="F20" s="62"/>
      <c r="G20" s="502"/>
      <c r="H20" s="504"/>
      <c r="I20" s="62">
        <v>4</v>
      </c>
      <c r="J20" s="509"/>
      <c r="K20" s="62"/>
    </row>
    <row r="21" spans="1:13">
      <c r="A21" s="62"/>
      <c r="B21" s="521"/>
      <c r="C21" s="516"/>
      <c r="D21" s="502"/>
      <c r="E21" s="503"/>
      <c r="F21" s="62"/>
      <c r="G21" s="502"/>
      <c r="H21" s="504"/>
      <c r="I21" s="62">
        <f>I20+1</f>
        <v>5</v>
      </c>
      <c r="J21" s="522"/>
      <c r="K21" s="516"/>
    </row>
    <row r="22" spans="1:13" ht="12" customHeight="1">
      <c r="A22" s="370"/>
      <c r="B22" s="370"/>
      <c r="C22" s="370"/>
      <c r="D22" s="370"/>
      <c r="E22" s="370"/>
      <c r="F22" s="370"/>
      <c r="G22" s="370"/>
      <c r="H22" s="70"/>
      <c r="I22" s="70"/>
    </row>
    <row r="23" spans="1:13" ht="15" thickBot="1">
      <c r="A23" s="6"/>
      <c r="B23" s="5">
        <f>COUNTA(B5:B22)</f>
        <v>1</v>
      </c>
      <c r="C23" s="5" t="s">
        <v>1058</v>
      </c>
      <c r="D23" s="2"/>
      <c r="E23" s="45">
        <f>SUM(E5:E22)</f>
        <v>60</v>
      </c>
      <c r="F23" s="5"/>
      <c r="G23" s="2"/>
      <c r="H23" s="496">
        <f>SUM(H5:H22)</f>
        <v>0</v>
      </c>
      <c r="I23" s="69">
        <v>0</v>
      </c>
    </row>
    <row r="24" spans="1:13">
      <c r="A24" s="6"/>
      <c r="E24" t="s">
        <v>1661</v>
      </c>
      <c r="F24" t="s">
        <v>1661</v>
      </c>
      <c r="G24" t="s">
        <v>1661</v>
      </c>
    </row>
    <row r="25" spans="1:13">
      <c r="A25" s="6"/>
      <c r="B25" s="180" t="s">
        <v>2186</v>
      </c>
      <c r="C25" s="120"/>
      <c r="D25" s="226">
        <v>2024</v>
      </c>
      <c r="E25" s="120"/>
      <c r="F25" s="121"/>
      <c r="G25" s="120"/>
      <c r="H25" s="120"/>
      <c r="I25" s="120"/>
    </row>
    <row r="26" spans="1:13">
      <c r="A26" s="6"/>
      <c r="B26" s="62" t="s">
        <v>1666</v>
      </c>
      <c r="C26" s="296" t="s">
        <v>1667</v>
      </c>
      <c r="D26" s="62" t="s">
        <v>1668</v>
      </c>
      <c r="F26" s="6"/>
    </row>
    <row r="27" spans="1:13" ht="9" customHeight="1">
      <c r="A27" s="6"/>
      <c r="B27" s="63"/>
      <c r="C27" s="63"/>
      <c r="D27" s="63"/>
      <c r="F27" s="6"/>
    </row>
    <row r="28" spans="1:13">
      <c r="A28" s="6"/>
      <c r="B28" s="72">
        <v>10</v>
      </c>
      <c r="C28" s="65">
        <v>0</v>
      </c>
      <c r="D28" s="318">
        <f>B28*C28</f>
        <v>0</v>
      </c>
      <c r="F28" s="6"/>
    </row>
    <row r="29" spans="1:13">
      <c r="A29" s="6"/>
      <c r="B29" s="72">
        <v>30</v>
      </c>
      <c r="C29" s="67"/>
      <c r="D29" s="319">
        <f>B29*C29</f>
        <v>0</v>
      </c>
      <c r="E29" s="84" t="s">
        <v>1751</v>
      </c>
      <c r="F29" s="6"/>
    </row>
    <row r="30" spans="1:13">
      <c r="A30" s="6"/>
      <c r="B30" s="72">
        <v>50</v>
      </c>
      <c r="C30" s="63">
        <v>0</v>
      </c>
      <c r="D30" s="318">
        <f>B30*C30</f>
        <v>0</v>
      </c>
      <c r="F30" s="6"/>
    </row>
    <row r="31" spans="1:13">
      <c r="A31" s="6"/>
      <c r="B31" s="72">
        <v>60</v>
      </c>
      <c r="C31" s="63"/>
      <c r="D31" s="318">
        <f>B31*C31</f>
        <v>0</v>
      </c>
      <c r="F31" s="6"/>
    </row>
    <row r="32" spans="1:13" ht="9.75" customHeight="1">
      <c r="A32" s="6"/>
      <c r="B32" s="63"/>
      <c r="C32" s="63"/>
      <c r="D32" s="63"/>
      <c r="F32" s="6"/>
    </row>
    <row r="33" spans="1:7" ht="15" thickBot="1">
      <c r="A33" s="6"/>
      <c r="B33" s="72" t="s">
        <v>2228</v>
      </c>
      <c r="C33" s="270">
        <f>SUM(C27:C32)</f>
        <v>0</v>
      </c>
      <c r="D33" s="64">
        <f>SUM(D27:D32)</f>
        <v>0</v>
      </c>
      <c r="E33" s="241" t="str">
        <f>IF(B23-C33=0," OK","* error*")</f>
        <v>* error*</v>
      </c>
      <c r="F33" s="6"/>
    </row>
    <row r="34" spans="1:7">
      <c r="A34" s="6"/>
      <c r="B34" s="53"/>
      <c r="C34" s="53"/>
      <c r="D34" s="53"/>
      <c r="F34" s="6"/>
    </row>
    <row r="35" spans="1:7">
      <c r="B35" s="2" t="s">
        <v>1660</v>
      </c>
      <c r="C35" s="2" t="s">
        <v>1660</v>
      </c>
      <c r="D35" s="2" t="s">
        <v>1660</v>
      </c>
      <c r="E35" s="1" t="s">
        <v>1660</v>
      </c>
    </row>
    <row r="36" spans="1:7" ht="18" customHeight="1">
      <c r="B36" t="s">
        <v>1660</v>
      </c>
    </row>
    <row r="37" spans="1:7" ht="18.5">
      <c r="A37" s="440">
        <v>1121</v>
      </c>
      <c r="B37" s="350" t="s">
        <v>2838</v>
      </c>
      <c r="C37" s="350" t="s">
        <v>2100</v>
      </c>
      <c r="E37" s="75" t="s">
        <v>2840</v>
      </c>
      <c r="G37" s="288">
        <v>45308</v>
      </c>
    </row>
    <row r="41" spans="1:7" ht="18.75" customHeight="1"/>
    <row r="42" spans="1:7" ht="9.75" customHeight="1"/>
    <row r="45" spans="1:7">
      <c r="D45">
        <v>850</v>
      </c>
      <c r="F45">
        <v>625</v>
      </c>
    </row>
    <row r="46" spans="1:7">
      <c r="D46">
        <v>800</v>
      </c>
      <c r="F46">
        <v>1300</v>
      </c>
    </row>
    <row r="47" spans="1:7" ht="14.25" customHeight="1">
      <c r="D47">
        <v>725</v>
      </c>
      <c r="F47">
        <v>600</v>
      </c>
    </row>
    <row r="48" spans="1:7">
      <c r="D48">
        <v>3000</v>
      </c>
      <c r="F48">
        <v>3000</v>
      </c>
    </row>
    <row r="49" spans="4:7">
      <c r="D49">
        <f>SUM(D45:D48)</f>
        <v>5375</v>
      </c>
      <c r="F49">
        <f>SUM(F45:F48)</f>
        <v>5525</v>
      </c>
      <c r="G49">
        <f>D49-F49</f>
        <v>-150</v>
      </c>
    </row>
  </sheetData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E1A44-21F0-444D-B016-61219E460E29}">
  <dimension ref="A1:N4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15" sqref="D15"/>
    </sheetView>
  </sheetViews>
  <sheetFormatPr defaultRowHeight="14.5"/>
  <cols>
    <col min="1" max="1" width="6.54296875" customWidth="1"/>
    <col min="2" max="2" width="14.54296875" customWidth="1"/>
    <col min="3" max="3" width="11" customWidth="1"/>
    <col min="4" max="4" width="14.08984375" customWidth="1"/>
    <col min="5" max="5" width="13.08984375" customWidth="1"/>
    <col min="6" max="6" width="11.08984375" customWidth="1"/>
    <col min="7" max="7" width="10.6328125" customWidth="1"/>
    <col min="8" max="8" width="4.90625" customWidth="1"/>
    <col min="9" max="9" width="5.453125" customWidth="1"/>
    <col min="10" max="10" width="10.6328125" customWidth="1"/>
    <col min="11" max="11" width="12.36328125" customWidth="1"/>
    <col min="12" max="12" width="6.08984375" customWidth="1"/>
    <col min="13" max="13" width="13.90625" customWidth="1"/>
    <col min="14" max="14" width="13.453125" customWidth="1"/>
  </cols>
  <sheetData>
    <row r="1" spans="1:14" ht="15.5">
      <c r="A1" s="6"/>
      <c r="C1" s="197">
        <v>45351</v>
      </c>
      <c r="D1" s="108" t="s">
        <v>2368</v>
      </c>
      <c r="E1" s="109"/>
      <c r="F1" s="90" t="s">
        <v>2020</v>
      </c>
      <c r="H1" s="109"/>
      <c r="I1" s="90"/>
      <c r="L1" s="6">
        <v>108</v>
      </c>
      <c r="M1" t="s">
        <v>2818</v>
      </c>
    </row>
    <row r="2" spans="1:14" ht="19" thickBot="1">
      <c r="A2" s="86"/>
      <c r="B2" s="222" t="s">
        <v>2871</v>
      </c>
      <c r="C2" s="198" t="s">
        <v>1660</v>
      </c>
      <c r="D2" s="497" t="s">
        <v>1631</v>
      </c>
      <c r="E2" s="197">
        <v>45351</v>
      </c>
      <c r="F2" s="328" t="s">
        <v>2960</v>
      </c>
      <c r="G2" s="345"/>
      <c r="H2" s="49"/>
      <c r="I2" s="114"/>
      <c r="L2" s="471">
        <f>52+7+8+3+2+2</f>
        <v>74</v>
      </c>
      <c r="M2" t="s">
        <v>2862</v>
      </c>
      <c r="N2" s="11" t="s">
        <v>2861</v>
      </c>
    </row>
    <row r="3" spans="1:14" ht="16" thickBot="1">
      <c r="A3" s="248"/>
      <c r="B3" s="249">
        <f>B23</f>
        <v>15</v>
      </c>
      <c r="C3" s="250"/>
      <c r="D3" s="498" t="s">
        <v>2200</v>
      </c>
      <c r="E3" s="252">
        <f>E23</f>
        <v>870</v>
      </c>
      <c r="F3" s="253"/>
      <c r="G3" s="247" t="s">
        <v>1738</v>
      </c>
      <c r="H3" s="237" t="s">
        <v>1737</v>
      </c>
      <c r="I3" s="2"/>
      <c r="L3" s="6">
        <f>L1-L2</f>
        <v>34</v>
      </c>
      <c r="M3" t="s">
        <v>2867</v>
      </c>
    </row>
    <row r="4" spans="1:14" ht="15" thickBot="1">
      <c r="A4" s="254" t="s">
        <v>1677</v>
      </c>
      <c r="B4" s="113" t="s">
        <v>1052</v>
      </c>
      <c r="C4" s="113" t="s">
        <v>1053</v>
      </c>
      <c r="D4" s="499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  <c r="L4" s="471">
        <f>14+2</f>
        <v>16</v>
      </c>
      <c r="M4" t="s">
        <v>2878</v>
      </c>
    </row>
    <row r="5" spans="1:14" ht="6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 s="6"/>
    </row>
    <row r="6" spans="1:14" ht="18.5">
      <c r="A6" s="507">
        <v>885</v>
      </c>
      <c r="B6" s="508" t="s">
        <v>262</v>
      </c>
      <c r="C6" s="508" t="s">
        <v>217</v>
      </c>
      <c r="D6" s="502">
        <v>45344</v>
      </c>
      <c r="E6" s="503">
        <v>60</v>
      </c>
      <c r="F6" s="62">
        <v>3046</v>
      </c>
      <c r="G6" s="502">
        <v>45341</v>
      </c>
      <c r="H6" s="504"/>
      <c r="I6" s="62">
        <f>I5+1</f>
        <v>1</v>
      </c>
      <c r="J6" s="509" t="s">
        <v>2649</v>
      </c>
      <c r="K6" s="515" t="s">
        <v>103</v>
      </c>
      <c r="L6" s="88">
        <f>L3-L4</f>
        <v>18</v>
      </c>
      <c r="M6" s="6" t="s">
        <v>2579</v>
      </c>
      <c r="N6" s="495">
        <v>45351</v>
      </c>
    </row>
    <row r="7" spans="1:14" ht="15.5">
      <c r="A7" s="500">
        <v>822</v>
      </c>
      <c r="B7" s="501" t="s">
        <v>2045</v>
      </c>
      <c r="C7" s="501" t="s">
        <v>2188</v>
      </c>
      <c r="D7" s="502">
        <v>45350</v>
      </c>
      <c r="E7" s="503">
        <v>60</v>
      </c>
      <c r="F7" s="62">
        <v>1532</v>
      </c>
      <c r="G7" s="502">
        <v>45348</v>
      </c>
      <c r="H7" s="504" t="s">
        <v>1737</v>
      </c>
      <c r="I7" s="62">
        <f>I6+1</f>
        <v>2</v>
      </c>
      <c r="J7" s="505" t="s">
        <v>1738</v>
      </c>
      <c r="K7" s="515" t="s">
        <v>1371</v>
      </c>
    </row>
    <row r="8" spans="1:14">
      <c r="A8" s="507">
        <v>997</v>
      </c>
      <c r="B8" s="508" t="s">
        <v>1569</v>
      </c>
      <c r="C8" s="508" t="s">
        <v>146</v>
      </c>
      <c r="D8" s="502">
        <v>45346</v>
      </c>
      <c r="E8" s="503">
        <v>60</v>
      </c>
      <c r="F8" s="62">
        <v>6181</v>
      </c>
      <c r="G8" s="502">
        <v>45343</v>
      </c>
      <c r="H8" s="504"/>
      <c r="I8" s="62">
        <f>I7+1</f>
        <v>3</v>
      </c>
      <c r="J8" s="519" t="s">
        <v>2428</v>
      </c>
      <c r="K8" s="516" t="s">
        <v>634</v>
      </c>
    </row>
    <row r="9" spans="1:14">
      <c r="A9" s="62">
        <v>156</v>
      </c>
      <c r="B9" s="516" t="s">
        <v>467</v>
      </c>
      <c r="C9" s="516" t="s">
        <v>13</v>
      </c>
      <c r="D9" s="502">
        <v>45344</v>
      </c>
      <c r="E9" s="503">
        <v>60</v>
      </c>
      <c r="F9" s="62">
        <v>1535</v>
      </c>
      <c r="G9" s="502">
        <v>45342</v>
      </c>
      <c r="H9" s="504"/>
      <c r="I9" s="62">
        <f>I8+1</f>
        <v>4</v>
      </c>
      <c r="J9" s="509" t="s">
        <v>2379</v>
      </c>
      <c r="K9" s="517" t="s">
        <v>123</v>
      </c>
      <c r="L9" s="6"/>
    </row>
    <row r="10" spans="1:14">
      <c r="A10" s="500">
        <v>1068</v>
      </c>
      <c r="B10" s="501" t="s">
        <v>1747</v>
      </c>
      <c r="C10" s="501" t="s">
        <v>64</v>
      </c>
      <c r="D10" s="502">
        <v>45350</v>
      </c>
      <c r="E10" s="503">
        <v>60</v>
      </c>
      <c r="F10" s="62">
        <v>278</v>
      </c>
      <c r="G10" s="502">
        <v>45348</v>
      </c>
      <c r="H10" s="504"/>
      <c r="I10" s="62">
        <f>I9+1</f>
        <v>5</v>
      </c>
      <c r="J10" s="520" t="s">
        <v>2649</v>
      </c>
      <c r="K10" s="517" t="s">
        <v>123</v>
      </c>
      <c r="L10" s="6"/>
    </row>
    <row r="11" spans="1:14" ht="15.5">
      <c r="A11" s="507">
        <v>193</v>
      </c>
      <c r="B11" s="508" t="s">
        <v>540</v>
      </c>
      <c r="C11" s="508" t="s">
        <v>861</v>
      </c>
      <c r="D11" s="502">
        <v>45339</v>
      </c>
      <c r="E11" s="503">
        <v>60</v>
      </c>
      <c r="F11" s="62">
        <v>3424</v>
      </c>
      <c r="G11" s="502">
        <v>45336</v>
      </c>
      <c r="H11" s="62"/>
      <c r="I11" s="62">
        <v>3</v>
      </c>
      <c r="J11" s="505" t="s">
        <v>2664</v>
      </c>
      <c r="K11" s="506" t="s">
        <v>1663</v>
      </c>
      <c r="L11" s="6"/>
      <c r="M11">
        <f>24*60</f>
        <v>1440</v>
      </c>
    </row>
    <row r="12" spans="1:14" ht="15.5">
      <c r="A12" s="500">
        <v>3</v>
      </c>
      <c r="B12" s="501" t="s">
        <v>586</v>
      </c>
      <c r="C12" s="501" t="s">
        <v>577</v>
      </c>
      <c r="D12" s="502">
        <v>45339</v>
      </c>
      <c r="E12" s="503">
        <v>60</v>
      </c>
      <c r="F12" s="62">
        <v>8043</v>
      </c>
      <c r="G12" s="502">
        <v>45336</v>
      </c>
      <c r="H12" s="504" t="s">
        <v>1737</v>
      </c>
      <c r="I12" s="62">
        <v>1</v>
      </c>
      <c r="J12" s="505" t="s">
        <v>1738</v>
      </c>
      <c r="K12" s="506" t="s">
        <v>1663</v>
      </c>
      <c r="L12" s="6"/>
    </row>
    <row r="13" spans="1:14" ht="15.5">
      <c r="A13" s="500">
        <v>684</v>
      </c>
      <c r="B13" s="501" t="s">
        <v>602</v>
      </c>
      <c r="C13" s="501" t="s">
        <v>603</v>
      </c>
      <c r="D13" s="502">
        <v>45339</v>
      </c>
      <c r="E13" s="503">
        <v>60</v>
      </c>
      <c r="F13" s="62">
        <v>3246</v>
      </c>
      <c r="G13" s="502">
        <v>45337</v>
      </c>
      <c r="H13" s="504" t="s">
        <v>1737</v>
      </c>
      <c r="I13" s="62">
        <v>2</v>
      </c>
      <c r="J13" s="505" t="s">
        <v>1738</v>
      </c>
      <c r="K13" s="506" t="s">
        <v>1663</v>
      </c>
      <c r="L13" s="6"/>
    </row>
    <row r="14" spans="1:14">
      <c r="A14" s="510">
        <v>848</v>
      </c>
      <c r="B14" s="511" t="s">
        <v>609</v>
      </c>
      <c r="C14" s="511" t="s">
        <v>547</v>
      </c>
      <c r="D14" s="502">
        <v>45339</v>
      </c>
      <c r="E14" s="503">
        <v>60</v>
      </c>
      <c r="F14" s="62">
        <v>777</v>
      </c>
      <c r="G14" s="502">
        <v>777</v>
      </c>
      <c r="H14" s="504"/>
      <c r="I14" s="62">
        <f t="shared" ref="I14:I19" si="0">I13+1</f>
        <v>3</v>
      </c>
      <c r="J14" s="509" t="s">
        <v>2428</v>
      </c>
      <c r="K14" s="512" t="s">
        <v>581</v>
      </c>
      <c r="L14" s="6"/>
    </row>
    <row r="15" spans="1:14">
      <c r="A15" s="67">
        <v>1008</v>
      </c>
      <c r="B15" s="513" t="s">
        <v>1416</v>
      </c>
      <c r="C15" s="513" t="s">
        <v>1417</v>
      </c>
      <c r="D15" s="502">
        <v>45339</v>
      </c>
      <c r="E15" s="514">
        <v>30</v>
      </c>
      <c r="F15" s="62">
        <v>3643</v>
      </c>
      <c r="G15" s="502">
        <v>3643</v>
      </c>
      <c r="H15" s="504"/>
      <c r="I15" s="62">
        <f t="shared" si="0"/>
        <v>4</v>
      </c>
      <c r="J15" s="509" t="s">
        <v>2428</v>
      </c>
      <c r="K15" s="512" t="s">
        <v>581</v>
      </c>
      <c r="L15" s="6"/>
    </row>
    <row r="16" spans="1:14">
      <c r="A16" s="507">
        <v>434</v>
      </c>
      <c r="B16" s="508" t="s">
        <v>648</v>
      </c>
      <c r="C16" s="508" t="s">
        <v>529</v>
      </c>
      <c r="D16" s="502">
        <v>45342</v>
      </c>
      <c r="E16" s="503">
        <v>60</v>
      </c>
      <c r="F16" s="62">
        <v>1039</v>
      </c>
      <c r="G16" s="502">
        <v>45336</v>
      </c>
      <c r="H16" s="504"/>
      <c r="I16" s="62">
        <f t="shared" si="0"/>
        <v>5</v>
      </c>
      <c r="J16" s="509" t="s">
        <v>2649</v>
      </c>
      <c r="K16" s="512" t="s">
        <v>581</v>
      </c>
      <c r="L16" s="6"/>
    </row>
    <row r="17" spans="1:13">
      <c r="A17" s="62">
        <v>985</v>
      </c>
      <c r="B17" s="516" t="s">
        <v>1562</v>
      </c>
      <c r="C17" s="516" t="s">
        <v>144</v>
      </c>
      <c r="D17" s="502">
        <v>45345</v>
      </c>
      <c r="E17" s="503">
        <v>60</v>
      </c>
      <c r="F17" s="63">
        <v>7677</v>
      </c>
      <c r="G17" s="502">
        <v>45342</v>
      </c>
      <c r="H17" s="504"/>
      <c r="I17" s="62">
        <f t="shared" si="0"/>
        <v>6</v>
      </c>
      <c r="J17" s="518" t="s">
        <v>2451</v>
      </c>
      <c r="K17" s="62" t="s">
        <v>1002</v>
      </c>
      <c r="L17" s="6"/>
    </row>
    <row r="18" spans="1:13">
      <c r="A18" s="507">
        <v>295</v>
      </c>
      <c r="B18" s="508" t="s">
        <v>816</v>
      </c>
      <c r="C18" s="508" t="s">
        <v>56</v>
      </c>
      <c r="D18" s="502">
        <v>45346</v>
      </c>
      <c r="E18" s="503">
        <v>60</v>
      </c>
      <c r="F18" s="62">
        <v>1398</v>
      </c>
      <c r="G18" s="502">
        <v>45346</v>
      </c>
      <c r="H18" s="504"/>
      <c r="I18" s="62">
        <f t="shared" si="0"/>
        <v>7</v>
      </c>
      <c r="J18" s="520" t="s">
        <v>2649</v>
      </c>
      <c r="K18" s="516" t="s">
        <v>103</v>
      </c>
      <c r="L18" s="6"/>
      <c r="M18">
        <f>55*88</f>
        <v>4840</v>
      </c>
    </row>
    <row r="19" spans="1:13">
      <c r="A19" s="507">
        <v>929</v>
      </c>
      <c r="B19" s="508" t="s">
        <v>823</v>
      </c>
      <c r="C19" s="508" t="s">
        <v>58</v>
      </c>
      <c r="D19" s="502">
        <v>45344</v>
      </c>
      <c r="E19" s="503">
        <v>60</v>
      </c>
      <c r="F19" s="62">
        <v>2924</v>
      </c>
      <c r="G19" s="502">
        <v>45340</v>
      </c>
      <c r="H19" s="504"/>
      <c r="I19" s="62">
        <f t="shared" si="0"/>
        <v>8</v>
      </c>
      <c r="J19" s="509" t="s">
        <v>2649</v>
      </c>
      <c r="K19" s="515" t="s">
        <v>1371</v>
      </c>
      <c r="L19" s="6"/>
    </row>
    <row r="20" spans="1:13">
      <c r="A20" s="500">
        <v>990</v>
      </c>
      <c r="B20" s="501" t="s">
        <v>1522</v>
      </c>
      <c r="C20" s="501" t="s">
        <v>1523</v>
      </c>
      <c r="D20" s="502">
        <v>45339</v>
      </c>
      <c r="E20" s="503">
        <v>60</v>
      </c>
      <c r="F20" s="62">
        <v>131</v>
      </c>
      <c r="G20" s="502">
        <v>45335</v>
      </c>
      <c r="H20" s="504"/>
      <c r="I20" s="62">
        <v>4</v>
      </c>
      <c r="J20" s="509" t="s">
        <v>2649</v>
      </c>
      <c r="K20" s="62" t="s">
        <v>289</v>
      </c>
    </row>
    <row r="21" spans="1:13">
      <c r="A21" s="62"/>
      <c r="B21" s="521"/>
      <c r="C21" s="516"/>
      <c r="D21" s="502"/>
      <c r="E21" s="503"/>
      <c r="F21" s="62"/>
      <c r="G21" s="502"/>
      <c r="H21" s="504"/>
      <c r="I21" s="62">
        <f>I20+1</f>
        <v>5</v>
      </c>
      <c r="J21" s="522"/>
      <c r="K21" s="516"/>
    </row>
    <row r="22" spans="1:13" ht="12" customHeight="1">
      <c r="A22" s="370"/>
      <c r="B22" s="370"/>
      <c r="C22" s="370"/>
      <c r="D22" s="370"/>
      <c r="E22" s="370"/>
      <c r="F22" s="370"/>
      <c r="G22" s="370"/>
      <c r="H22" s="70"/>
      <c r="I22" s="70"/>
    </row>
    <row r="23" spans="1:13" ht="15" thickBot="1">
      <c r="A23" s="6"/>
      <c r="B23" s="5">
        <f>COUNTA(B5:B22)</f>
        <v>15</v>
      </c>
      <c r="C23" s="5" t="s">
        <v>1058</v>
      </c>
      <c r="D23" s="2"/>
      <c r="E23" s="45">
        <f>SUM(E5:E22)</f>
        <v>870</v>
      </c>
      <c r="F23" s="5"/>
      <c r="G23" s="2"/>
      <c r="H23" s="496">
        <f>SUM(H5:H22)</f>
        <v>0</v>
      </c>
      <c r="I23" s="69">
        <v>0</v>
      </c>
    </row>
    <row r="24" spans="1:13">
      <c r="A24" s="6"/>
      <c r="E24" t="s">
        <v>1661</v>
      </c>
      <c r="F24" t="s">
        <v>1661</v>
      </c>
      <c r="G24" t="s">
        <v>1661</v>
      </c>
    </row>
    <row r="25" spans="1:13">
      <c r="A25" s="6"/>
      <c r="B25" s="180" t="s">
        <v>2186</v>
      </c>
      <c r="C25" s="120"/>
      <c r="D25" s="226">
        <v>2024</v>
      </c>
      <c r="E25" s="120"/>
      <c r="F25" s="121"/>
      <c r="G25" s="120"/>
      <c r="H25" s="120"/>
      <c r="I25" s="120"/>
    </row>
    <row r="26" spans="1:13">
      <c r="A26" s="6"/>
      <c r="B26" s="62" t="s">
        <v>1666</v>
      </c>
      <c r="C26" s="296" t="s">
        <v>1667</v>
      </c>
      <c r="D26" s="62" t="s">
        <v>1668</v>
      </c>
      <c r="F26" s="6"/>
    </row>
    <row r="27" spans="1:13" ht="9" customHeight="1">
      <c r="A27" s="6"/>
      <c r="B27" s="63"/>
      <c r="C27" s="63"/>
      <c r="D27" s="63"/>
      <c r="F27" s="6"/>
    </row>
    <row r="28" spans="1:13">
      <c r="A28" s="6"/>
      <c r="B28" s="72">
        <v>10</v>
      </c>
      <c r="C28" s="65">
        <v>0</v>
      </c>
      <c r="D28" s="318">
        <f>B28*C28</f>
        <v>0</v>
      </c>
      <c r="F28" s="6"/>
    </row>
    <row r="29" spans="1:13">
      <c r="A29" s="6"/>
      <c r="B29" s="72">
        <v>30</v>
      </c>
      <c r="C29" s="67">
        <v>1</v>
      </c>
      <c r="D29" s="319">
        <f>B29*C29</f>
        <v>30</v>
      </c>
      <c r="E29" s="84" t="s">
        <v>1751</v>
      </c>
      <c r="F29" s="6"/>
    </row>
    <row r="30" spans="1:13">
      <c r="A30" s="6"/>
      <c r="B30" s="72">
        <v>50</v>
      </c>
      <c r="C30" s="63">
        <v>0</v>
      </c>
      <c r="D30" s="318">
        <f>B30*C30</f>
        <v>0</v>
      </c>
      <c r="F30" s="6"/>
    </row>
    <row r="31" spans="1:13">
      <c r="A31" s="6"/>
      <c r="B31" s="72">
        <v>60</v>
      </c>
      <c r="C31" s="63">
        <v>14</v>
      </c>
      <c r="D31" s="318">
        <f>B31*C31</f>
        <v>840</v>
      </c>
      <c r="F31" s="6"/>
    </row>
    <row r="32" spans="1:13" ht="9.75" customHeight="1">
      <c r="A32" s="6"/>
      <c r="B32" s="63"/>
      <c r="C32" s="63"/>
      <c r="D32" s="63"/>
      <c r="F32" s="6"/>
    </row>
    <row r="33" spans="1:7" ht="15" thickBot="1">
      <c r="A33" s="6"/>
      <c r="B33" s="72" t="s">
        <v>2228</v>
      </c>
      <c r="C33" s="270">
        <f>SUM(C27:C32)</f>
        <v>15</v>
      </c>
      <c r="D33" s="64">
        <f>SUM(D27:D32)</f>
        <v>870</v>
      </c>
      <c r="E33" s="241" t="str">
        <f>IF(B23-C33=0," OK","* error*")</f>
        <v xml:space="preserve"> OK</v>
      </c>
      <c r="F33" s="6"/>
    </row>
    <row r="34" spans="1:7">
      <c r="A34" s="6"/>
      <c r="B34" s="53"/>
      <c r="C34" s="53"/>
      <c r="D34" s="53"/>
      <c r="F34" s="6"/>
    </row>
    <row r="35" spans="1:7">
      <c r="B35" s="2" t="s">
        <v>1660</v>
      </c>
      <c r="C35" s="2" t="s">
        <v>1660</v>
      </c>
      <c r="D35" s="2" t="s">
        <v>1660</v>
      </c>
      <c r="E35" s="1" t="s">
        <v>1660</v>
      </c>
    </row>
    <row r="36" spans="1:7" ht="18" customHeight="1">
      <c r="B36" t="s">
        <v>1660</v>
      </c>
    </row>
    <row r="37" spans="1:7" ht="18.5">
      <c r="A37" s="440">
        <v>1121</v>
      </c>
      <c r="B37" s="350" t="s">
        <v>2838</v>
      </c>
      <c r="C37" s="350" t="s">
        <v>2100</v>
      </c>
      <c r="E37" s="75" t="s">
        <v>2840</v>
      </c>
      <c r="G37" s="288">
        <v>45308</v>
      </c>
    </row>
    <row r="41" spans="1:7" ht="18.75" customHeight="1"/>
    <row r="42" spans="1:7" ht="9.75" customHeight="1"/>
    <row r="45" spans="1:7">
      <c r="D45">
        <v>850</v>
      </c>
      <c r="F45">
        <v>625</v>
      </c>
    </row>
    <row r="46" spans="1:7">
      <c r="D46">
        <v>800</v>
      </c>
      <c r="F46">
        <v>1300</v>
      </c>
    </row>
    <row r="47" spans="1:7" ht="14.25" customHeight="1">
      <c r="D47">
        <v>725</v>
      </c>
      <c r="F47">
        <v>600</v>
      </c>
    </row>
    <row r="48" spans="1:7">
      <c r="D48">
        <v>3000</v>
      </c>
      <c r="F48">
        <v>3000</v>
      </c>
    </row>
    <row r="49" spans="4:7">
      <c r="D49">
        <f>SUM(D45:D48)</f>
        <v>5375</v>
      </c>
      <c r="F49">
        <f>SUM(F45:F48)</f>
        <v>5525</v>
      </c>
      <c r="G49">
        <f>D49-F49</f>
        <v>-150</v>
      </c>
    </row>
  </sheetData>
  <sortState xmlns:xlrd2="http://schemas.microsoft.com/office/spreadsheetml/2017/richdata2" ref="A6:K21">
    <sortCondition ref="B6:B21"/>
  </sortState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2E5E7-2295-4621-870A-892A2C11AE42}">
  <dimension ref="A1:N68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17" sqref="D17"/>
    </sheetView>
  </sheetViews>
  <sheetFormatPr defaultRowHeight="14.5"/>
  <cols>
    <col min="1" max="1" width="7.90625" customWidth="1"/>
    <col min="2" max="2" width="17.36328125" customWidth="1"/>
    <col min="3" max="3" width="12.453125" customWidth="1"/>
    <col min="4" max="4" width="16.08984375" customWidth="1"/>
    <col min="5" max="5" width="13.08984375" customWidth="1"/>
    <col min="6" max="6" width="11.08984375" customWidth="1"/>
    <col min="7" max="7" width="12.54296875" customWidth="1"/>
    <col min="8" max="8" width="6.08984375" customWidth="1"/>
    <col min="9" max="9" width="5.453125" customWidth="1"/>
    <col min="10" max="10" width="10.6328125" customWidth="1"/>
    <col min="11" max="11" width="12.36328125" customWidth="1"/>
    <col min="12" max="12" width="10" customWidth="1"/>
    <col min="13" max="13" width="13.90625" customWidth="1"/>
    <col min="14" max="14" width="13.453125" customWidth="1"/>
  </cols>
  <sheetData>
    <row r="1" spans="1:14" ht="15.5">
      <c r="A1" s="6"/>
      <c r="C1" s="197">
        <v>45322</v>
      </c>
      <c r="D1" s="108" t="s">
        <v>2368</v>
      </c>
      <c r="E1" s="109"/>
      <c r="F1" s="90" t="s">
        <v>2020</v>
      </c>
      <c r="H1" s="109"/>
      <c r="I1" s="90"/>
      <c r="L1" s="6">
        <v>108</v>
      </c>
      <c r="M1" t="s">
        <v>2818</v>
      </c>
    </row>
    <row r="2" spans="1:14" ht="19" thickBot="1">
      <c r="A2" s="86"/>
      <c r="B2" s="222" t="s">
        <v>2858</v>
      </c>
      <c r="C2" s="198" t="s">
        <v>1660</v>
      </c>
      <c r="D2" s="89" t="s">
        <v>1631</v>
      </c>
      <c r="E2" s="197">
        <v>45339</v>
      </c>
      <c r="F2" s="328" t="s">
        <v>2960</v>
      </c>
      <c r="G2" s="345"/>
      <c r="H2" s="49"/>
      <c r="I2" s="114"/>
      <c r="L2" s="471">
        <f>52+7+15</f>
        <v>74</v>
      </c>
      <c r="M2" t="s">
        <v>2862</v>
      </c>
      <c r="N2" s="11" t="s">
        <v>2861</v>
      </c>
    </row>
    <row r="3" spans="1:14" ht="19" thickBot="1">
      <c r="A3" s="248"/>
      <c r="B3" s="249">
        <f>B41</f>
        <v>10</v>
      </c>
      <c r="C3" s="250"/>
      <c r="D3" s="251" t="s">
        <v>2200</v>
      </c>
      <c r="E3" s="252">
        <f>E41</f>
        <v>570</v>
      </c>
      <c r="F3" s="253"/>
      <c r="G3" s="247" t="s">
        <v>1738</v>
      </c>
      <c r="H3" s="237" t="s">
        <v>1737</v>
      </c>
      <c r="I3" s="2"/>
      <c r="L3" s="6">
        <f>L1-L2</f>
        <v>34</v>
      </c>
      <c r="M3" t="s">
        <v>2867</v>
      </c>
    </row>
    <row r="4" spans="1:14" ht="16" thickBot="1">
      <c r="A4" s="254" t="s">
        <v>1677</v>
      </c>
      <c r="B4" s="113" t="s">
        <v>1052</v>
      </c>
      <c r="C4" s="113" t="s">
        <v>1053</v>
      </c>
      <c r="D4" s="255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  <c r="L4" s="471">
        <v>16</v>
      </c>
      <c r="M4" t="s">
        <v>2885</v>
      </c>
    </row>
    <row r="5" spans="1:14" ht="6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 s="6"/>
    </row>
    <row r="6" spans="1:14" ht="15.5">
      <c r="A6" s="312">
        <v>69</v>
      </c>
      <c r="B6" s="313" t="s">
        <v>176</v>
      </c>
      <c r="C6" s="313" t="s">
        <v>2099</v>
      </c>
      <c r="D6" s="158">
        <v>45329</v>
      </c>
      <c r="E6" s="396">
        <v>60</v>
      </c>
      <c r="F6" s="6">
        <v>4432</v>
      </c>
      <c r="G6" s="158">
        <v>45326</v>
      </c>
      <c r="H6" s="60" t="s">
        <v>1737</v>
      </c>
      <c r="I6" s="6">
        <f t="shared" ref="I6:I13" si="0">I5+1</f>
        <v>1</v>
      </c>
      <c r="J6" s="435" t="s">
        <v>2680</v>
      </c>
      <c r="K6" t="s">
        <v>1615</v>
      </c>
      <c r="L6" s="226">
        <f>L3-L4</f>
        <v>18</v>
      </c>
      <c r="M6" s="6" t="s">
        <v>2579</v>
      </c>
      <c r="N6" s="87">
        <v>45351</v>
      </c>
    </row>
    <row r="7" spans="1:14" ht="15.5">
      <c r="A7" s="312">
        <v>1054</v>
      </c>
      <c r="B7" s="313" t="s">
        <v>1664</v>
      </c>
      <c r="C7" s="313" t="s">
        <v>144</v>
      </c>
      <c r="D7" s="158">
        <v>45325</v>
      </c>
      <c r="E7" s="396">
        <v>60</v>
      </c>
      <c r="F7" s="6">
        <v>123</v>
      </c>
      <c r="G7" s="158">
        <v>45322</v>
      </c>
      <c r="H7" s="60" t="s">
        <v>1737</v>
      </c>
      <c r="I7" s="6">
        <f t="shared" si="0"/>
        <v>2</v>
      </c>
      <c r="J7" s="435" t="s">
        <v>2680</v>
      </c>
      <c r="K7" t="s">
        <v>1615</v>
      </c>
    </row>
    <row r="8" spans="1:14" ht="15.5">
      <c r="A8" s="312">
        <v>682</v>
      </c>
      <c r="B8" s="313" t="s">
        <v>58</v>
      </c>
      <c r="C8" s="313" t="s">
        <v>2261</v>
      </c>
      <c r="D8" s="158">
        <v>45327</v>
      </c>
      <c r="E8" s="396">
        <v>60</v>
      </c>
      <c r="F8" s="6">
        <v>3163</v>
      </c>
      <c r="G8" s="158">
        <v>45323</v>
      </c>
      <c r="H8" s="6"/>
      <c r="I8" s="6">
        <f t="shared" si="0"/>
        <v>3</v>
      </c>
      <c r="J8" s="436" t="s">
        <v>2379</v>
      </c>
      <c r="K8" t="s">
        <v>1615</v>
      </c>
    </row>
    <row r="9" spans="1:14" ht="16.5">
      <c r="A9" s="312">
        <v>983</v>
      </c>
      <c r="B9" s="313" t="s">
        <v>1309</v>
      </c>
      <c r="C9" s="313" t="s">
        <v>56</v>
      </c>
      <c r="D9" s="158">
        <v>45329</v>
      </c>
      <c r="E9" s="396">
        <v>60</v>
      </c>
      <c r="F9" s="6">
        <v>5173</v>
      </c>
      <c r="G9" s="158">
        <v>45298</v>
      </c>
      <c r="H9" s="60"/>
      <c r="I9" s="201">
        <f t="shared" si="0"/>
        <v>4</v>
      </c>
      <c r="J9" s="435" t="s">
        <v>2649</v>
      </c>
      <c r="K9" t="s">
        <v>1615</v>
      </c>
    </row>
    <row r="10" spans="1:14" ht="15.5">
      <c r="A10" s="6">
        <v>1042</v>
      </c>
      <c r="B10" t="s">
        <v>396</v>
      </c>
      <c r="C10" t="s">
        <v>598</v>
      </c>
      <c r="D10" s="158">
        <v>45337</v>
      </c>
      <c r="E10" s="484">
        <v>30</v>
      </c>
      <c r="F10" s="6">
        <v>4567</v>
      </c>
      <c r="G10" s="158">
        <v>45332</v>
      </c>
      <c r="H10" s="60" t="s">
        <v>1737</v>
      </c>
      <c r="I10" s="6">
        <f t="shared" si="0"/>
        <v>5</v>
      </c>
      <c r="J10" s="435" t="s">
        <v>2680</v>
      </c>
      <c r="K10" t="s">
        <v>1615</v>
      </c>
    </row>
    <row r="11" spans="1:14" ht="15.5">
      <c r="A11" s="312">
        <v>1072</v>
      </c>
      <c r="B11" s="313" t="s">
        <v>2018</v>
      </c>
      <c r="C11" s="313" t="s">
        <v>2019</v>
      </c>
      <c r="D11" s="158">
        <v>45327</v>
      </c>
      <c r="E11" s="396">
        <v>60</v>
      </c>
      <c r="F11" s="6">
        <v>220</v>
      </c>
      <c r="G11" s="158">
        <v>45323</v>
      </c>
      <c r="H11" s="60" t="s">
        <v>1737</v>
      </c>
      <c r="I11" s="6">
        <f t="shared" si="0"/>
        <v>6</v>
      </c>
      <c r="J11" s="435" t="s">
        <v>2680</v>
      </c>
      <c r="K11" t="s">
        <v>1615</v>
      </c>
    </row>
    <row r="12" spans="1:14" ht="15.5">
      <c r="A12" s="6">
        <v>441</v>
      </c>
      <c r="B12" t="s">
        <v>650</v>
      </c>
      <c r="C12" t="s">
        <v>1644</v>
      </c>
      <c r="D12" s="158">
        <v>45334</v>
      </c>
      <c r="E12" s="396">
        <v>60</v>
      </c>
      <c r="F12" s="6">
        <v>3911</v>
      </c>
      <c r="G12" s="158">
        <v>45329</v>
      </c>
      <c r="H12" s="60" t="s">
        <v>1737</v>
      </c>
      <c r="I12" s="6">
        <f t="shared" si="0"/>
        <v>7</v>
      </c>
      <c r="J12" s="435" t="s">
        <v>2680</v>
      </c>
      <c r="K12" t="s">
        <v>1615</v>
      </c>
      <c r="L12" s="6"/>
    </row>
    <row r="13" spans="1:14" ht="15.5">
      <c r="A13" s="6">
        <v>1056</v>
      </c>
      <c r="B13" t="s">
        <v>1735</v>
      </c>
      <c r="C13" t="s">
        <v>2097</v>
      </c>
      <c r="D13" s="158">
        <v>45325</v>
      </c>
      <c r="E13" s="396">
        <v>60</v>
      </c>
      <c r="F13" s="6">
        <v>1419</v>
      </c>
      <c r="G13" s="158">
        <v>45320</v>
      </c>
      <c r="H13" s="6" t="s">
        <v>1660</v>
      </c>
      <c r="I13" s="6">
        <f t="shared" si="0"/>
        <v>8</v>
      </c>
      <c r="J13" s="435" t="s">
        <v>2860</v>
      </c>
      <c r="K13" t="s">
        <v>1615</v>
      </c>
      <c r="L13" s="6"/>
    </row>
    <row r="14" spans="1:14" ht="15.5">
      <c r="A14" s="131">
        <v>1088</v>
      </c>
      <c r="B14" s="132" t="s">
        <v>2113</v>
      </c>
      <c r="C14" s="132" t="s">
        <v>2114</v>
      </c>
      <c r="D14" s="158">
        <v>45325</v>
      </c>
      <c r="E14" s="396">
        <v>60</v>
      </c>
      <c r="F14" s="6">
        <v>593</v>
      </c>
      <c r="G14" s="158">
        <v>45323</v>
      </c>
      <c r="H14" s="60"/>
      <c r="I14" s="6">
        <v>1</v>
      </c>
      <c r="J14" s="435" t="s">
        <v>2859</v>
      </c>
      <c r="K14" t="s">
        <v>1615</v>
      </c>
      <c r="L14" s="6"/>
    </row>
    <row r="15" spans="1:14" ht="15.5">
      <c r="A15" s="455">
        <v>1064</v>
      </c>
      <c r="B15" s="457" t="s">
        <v>1745</v>
      </c>
      <c r="C15" s="457" t="s">
        <v>104</v>
      </c>
      <c r="D15" s="158">
        <v>45327</v>
      </c>
      <c r="E15" s="396">
        <v>60</v>
      </c>
      <c r="F15" s="6">
        <v>1439</v>
      </c>
      <c r="G15" s="158">
        <v>45323</v>
      </c>
      <c r="H15" s="60"/>
      <c r="I15" s="6">
        <f>I14+1</f>
        <v>2</v>
      </c>
      <c r="J15" s="435" t="s">
        <v>2649</v>
      </c>
      <c r="K15" t="s">
        <v>1615</v>
      </c>
      <c r="L15" s="6"/>
    </row>
    <row r="16" spans="1:14">
      <c r="A16" s="6"/>
      <c r="D16" s="158"/>
      <c r="E16" s="396"/>
      <c r="F16" s="6"/>
      <c r="G16" s="158"/>
      <c r="H16" s="60"/>
      <c r="I16" s="6">
        <f t="shared" ref="I16:I37" si="1">I15+1</f>
        <v>3</v>
      </c>
      <c r="J16" s="161"/>
      <c r="L16" s="6"/>
    </row>
    <row r="17" spans="1:12">
      <c r="A17" s="6"/>
      <c r="D17" s="158"/>
      <c r="E17" s="396"/>
      <c r="F17" s="6"/>
      <c r="G17" s="158"/>
      <c r="H17" s="60"/>
      <c r="I17" s="6">
        <f t="shared" si="1"/>
        <v>4</v>
      </c>
      <c r="J17" s="161"/>
      <c r="L17" s="6"/>
    </row>
    <row r="18" spans="1:12">
      <c r="A18" s="131"/>
      <c r="B18" s="210"/>
      <c r="C18" s="132"/>
      <c r="D18" s="158"/>
      <c r="E18" s="396"/>
      <c r="F18" s="6"/>
      <c r="G18" s="158"/>
      <c r="H18" s="60"/>
      <c r="I18" s="6">
        <f t="shared" si="1"/>
        <v>5</v>
      </c>
      <c r="J18" s="161"/>
      <c r="L18" s="6"/>
    </row>
    <row r="19" spans="1:12">
      <c r="A19" s="6"/>
      <c r="D19" s="158"/>
      <c r="E19" s="396"/>
      <c r="F19" s="6"/>
      <c r="G19" s="158"/>
      <c r="H19" s="60"/>
      <c r="I19" s="6">
        <f t="shared" si="1"/>
        <v>6</v>
      </c>
      <c r="J19" s="161"/>
      <c r="L19" s="6"/>
    </row>
    <row r="20" spans="1:12">
      <c r="A20" s="6"/>
      <c r="D20" s="158"/>
      <c r="E20" s="396"/>
      <c r="F20" s="6"/>
      <c r="G20" s="158"/>
      <c r="H20" s="60"/>
      <c r="I20" s="6">
        <f t="shared" si="1"/>
        <v>7</v>
      </c>
      <c r="J20" s="441"/>
      <c r="L20" s="6"/>
    </row>
    <row r="21" spans="1:12">
      <c r="A21" s="6"/>
      <c r="D21" s="158"/>
      <c r="E21" s="396"/>
      <c r="F21" s="6"/>
      <c r="G21" s="158"/>
      <c r="H21" s="60"/>
      <c r="I21" s="6">
        <f t="shared" si="1"/>
        <v>8</v>
      </c>
      <c r="J21" s="441"/>
      <c r="L21" s="6"/>
    </row>
    <row r="22" spans="1:12">
      <c r="A22" s="6"/>
      <c r="D22" s="158"/>
      <c r="E22" s="396"/>
      <c r="F22" s="6"/>
      <c r="G22" s="158"/>
      <c r="H22" s="60"/>
      <c r="I22" s="6">
        <f t="shared" si="1"/>
        <v>9</v>
      </c>
      <c r="J22" s="441"/>
      <c r="K22" s="425"/>
      <c r="L22" s="6"/>
    </row>
    <row r="23" spans="1:12">
      <c r="A23" s="6"/>
      <c r="D23" s="158"/>
      <c r="E23" s="396"/>
      <c r="F23" s="6"/>
      <c r="G23" s="158"/>
      <c r="H23" s="60"/>
      <c r="I23" s="6">
        <f t="shared" si="1"/>
        <v>10</v>
      </c>
      <c r="J23" s="441"/>
      <c r="L23" s="6"/>
    </row>
    <row r="24" spans="1:12">
      <c r="A24" s="6"/>
      <c r="D24" s="158"/>
      <c r="E24" s="396"/>
      <c r="F24" s="6"/>
      <c r="G24" s="158"/>
      <c r="H24" s="60"/>
      <c r="I24" s="6">
        <f t="shared" si="1"/>
        <v>11</v>
      </c>
      <c r="J24" s="442"/>
      <c r="L24" s="6"/>
    </row>
    <row r="25" spans="1:12">
      <c r="A25" s="468"/>
      <c r="B25" s="469"/>
      <c r="C25" s="470"/>
      <c r="D25" s="158"/>
      <c r="E25" s="396"/>
      <c r="F25" s="6"/>
      <c r="G25" s="158"/>
      <c r="H25" s="60"/>
      <c r="I25" s="6">
        <f t="shared" si="1"/>
        <v>12</v>
      </c>
      <c r="J25" s="441"/>
      <c r="L25" s="6"/>
    </row>
    <row r="26" spans="1:12">
      <c r="A26" s="6"/>
      <c r="D26" s="158"/>
      <c r="E26" s="396"/>
      <c r="F26" s="6"/>
      <c r="G26" s="158"/>
      <c r="H26" s="60"/>
      <c r="I26" s="6">
        <f t="shared" si="1"/>
        <v>13</v>
      </c>
      <c r="J26" s="441"/>
      <c r="K26" s="425"/>
      <c r="L26" s="6"/>
    </row>
    <row r="27" spans="1:12">
      <c r="A27" s="131"/>
      <c r="B27" s="132"/>
      <c r="C27" s="132"/>
      <c r="D27" s="158"/>
      <c r="E27" s="396"/>
      <c r="F27" s="6"/>
      <c r="G27" s="158"/>
      <c r="H27" s="60"/>
      <c r="I27" s="6">
        <f t="shared" si="1"/>
        <v>14</v>
      </c>
      <c r="J27" s="442"/>
    </row>
    <row r="28" spans="1:12">
      <c r="A28" s="131"/>
      <c r="B28" s="210"/>
      <c r="C28" s="132"/>
      <c r="D28" s="158"/>
      <c r="E28" s="396"/>
      <c r="F28" s="6"/>
      <c r="G28" s="158"/>
      <c r="H28" s="60"/>
      <c r="I28" s="6">
        <f t="shared" si="1"/>
        <v>15</v>
      </c>
      <c r="J28" s="415"/>
    </row>
    <row r="29" spans="1:12">
      <c r="A29" s="131"/>
      <c r="B29" s="210"/>
      <c r="C29" s="132"/>
      <c r="D29" s="158"/>
      <c r="E29" s="416"/>
      <c r="F29" s="6"/>
      <c r="G29" s="158"/>
      <c r="H29" s="60"/>
      <c r="I29" s="6">
        <f t="shared" si="1"/>
        <v>16</v>
      </c>
      <c r="J29" s="415"/>
    </row>
    <row r="30" spans="1:12">
      <c r="A30" s="131"/>
      <c r="B30" s="210"/>
      <c r="C30" s="132"/>
      <c r="D30" s="158"/>
      <c r="E30" s="396"/>
      <c r="F30" s="6"/>
      <c r="G30" s="158"/>
      <c r="H30" s="60"/>
      <c r="I30" s="6">
        <f t="shared" si="1"/>
        <v>17</v>
      </c>
      <c r="J30" s="415"/>
    </row>
    <row r="31" spans="1:12">
      <c r="A31" s="131"/>
      <c r="B31" s="210"/>
      <c r="C31" s="132"/>
      <c r="D31" s="158"/>
      <c r="E31" s="396"/>
      <c r="F31" s="6"/>
      <c r="G31" s="158"/>
      <c r="H31" s="60"/>
      <c r="I31" s="6">
        <f t="shared" si="1"/>
        <v>18</v>
      </c>
      <c r="J31" s="415"/>
    </row>
    <row r="32" spans="1:12">
      <c r="A32" s="131"/>
      <c r="B32" s="210"/>
      <c r="C32" s="132"/>
      <c r="D32" s="158"/>
      <c r="E32" s="396"/>
      <c r="F32" s="6"/>
      <c r="G32" s="158"/>
      <c r="H32" s="60"/>
      <c r="I32" s="6">
        <f t="shared" si="1"/>
        <v>19</v>
      </c>
      <c r="J32" s="415"/>
    </row>
    <row r="33" spans="1:10">
      <c r="A33" s="131"/>
      <c r="B33" s="210"/>
      <c r="C33" s="132"/>
      <c r="D33" s="158"/>
      <c r="E33" s="416"/>
      <c r="F33" s="6"/>
      <c r="G33" s="158"/>
      <c r="H33" s="60"/>
      <c r="I33" s="6">
        <f t="shared" si="1"/>
        <v>20</v>
      </c>
      <c r="J33" s="415"/>
    </row>
    <row r="34" spans="1:10">
      <c r="A34" s="131"/>
      <c r="B34" s="210"/>
      <c r="C34" s="132"/>
      <c r="D34" s="158"/>
      <c r="E34" s="396"/>
      <c r="F34" s="6"/>
      <c r="G34" s="158"/>
      <c r="H34" s="60"/>
      <c r="I34" s="6">
        <f t="shared" si="1"/>
        <v>21</v>
      </c>
      <c r="J34" s="415"/>
    </row>
    <row r="35" spans="1:10">
      <c r="A35" s="131"/>
      <c r="B35" s="210"/>
      <c r="C35" s="132"/>
      <c r="D35" s="158"/>
      <c r="E35" s="396"/>
      <c r="F35" s="6"/>
      <c r="G35" s="158"/>
      <c r="H35" s="60"/>
      <c r="I35" s="6">
        <f t="shared" si="1"/>
        <v>22</v>
      </c>
      <c r="J35" s="415"/>
    </row>
    <row r="36" spans="1:10">
      <c r="A36" s="131"/>
      <c r="B36" s="210"/>
      <c r="C36" s="132"/>
      <c r="D36" s="158"/>
      <c r="E36" s="396"/>
      <c r="F36" s="6"/>
      <c r="G36" s="158"/>
      <c r="H36" s="60"/>
      <c r="I36" s="6">
        <f t="shared" si="1"/>
        <v>23</v>
      </c>
      <c r="J36" s="415"/>
    </row>
    <row r="37" spans="1:10">
      <c r="A37" s="131"/>
      <c r="B37" s="210"/>
      <c r="C37" s="132"/>
      <c r="D37" s="158"/>
      <c r="E37" s="396"/>
      <c r="F37" s="6"/>
      <c r="G37" s="158"/>
      <c r="H37" s="60"/>
      <c r="I37" s="6">
        <f t="shared" si="1"/>
        <v>24</v>
      </c>
      <c r="J37" s="415"/>
    </row>
    <row r="38" spans="1:10" ht="18.5">
      <c r="A38" s="131"/>
      <c r="B38" s="132"/>
      <c r="C38" s="132"/>
      <c r="D38" s="354"/>
      <c r="E38" s="355"/>
      <c r="F38" s="86"/>
      <c r="G38" s="354"/>
      <c r="H38" s="356"/>
      <c r="I38" s="6"/>
    </row>
    <row r="39" spans="1:10" ht="18.5">
      <c r="A39" s="364"/>
      <c r="B39" s="364"/>
      <c r="C39" s="364"/>
      <c r="D39" s="354"/>
      <c r="E39" s="357"/>
      <c r="F39" s="86"/>
      <c r="G39" s="354"/>
      <c r="H39" s="356"/>
      <c r="I39" s="6"/>
    </row>
    <row r="40" spans="1:10" ht="18.5">
      <c r="A40" s="370"/>
      <c r="B40" s="370"/>
      <c r="C40" s="370"/>
      <c r="D40" s="370"/>
      <c r="E40" s="370"/>
      <c r="F40" s="370"/>
      <c r="G40" s="370"/>
      <c r="H40" s="70"/>
      <c r="I40" s="70"/>
    </row>
    <row r="41" spans="1:10" ht="15" thickBot="1">
      <c r="A41" s="6"/>
      <c r="B41" s="5">
        <f>COUNTA(B5:B40)</f>
        <v>10</v>
      </c>
      <c r="C41" s="5" t="s">
        <v>1058</v>
      </c>
      <c r="D41" s="2"/>
      <c r="E41" s="45">
        <f>SUM(E5:E40)</f>
        <v>570</v>
      </c>
      <c r="F41" s="5"/>
      <c r="G41" s="2"/>
      <c r="H41" s="320">
        <f>SUM(H5:H40)</f>
        <v>0</v>
      </c>
      <c r="I41" s="69">
        <v>0</v>
      </c>
    </row>
    <row r="42" spans="1:10">
      <c r="A42" s="6"/>
      <c r="E42" t="s">
        <v>1661</v>
      </c>
      <c r="F42" t="s">
        <v>1661</v>
      </c>
      <c r="G42" t="s">
        <v>1661</v>
      </c>
      <c r="I42" s="58"/>
    </row>
    <row r="43" spans="1:10">
      <c r="A43" s="6"/>
      <c r="B43" s="119"/>
      <c r="C43" s="120"/>
      <c r="D43" s="120"/>
      <c r="E43" s="120"/>
      <c r="F43" s="121"/>
      <c r="G43" s="120"/>
      <c r="H43" s="120"/>
      <c r="I43" s="120"/>
    </row>
    <row r="44" spans="1:10">
      <c r="A44" s="6"/>
      <c r="B44" s="180" t="s">
        <v>2186</v>
      </c>
      <c r="C44" s="120"/>
      <c r="D44" s="226">
        <v>2024</v>
      </c>
      <c r="E44" s="120"/>
      <c r="F44" s="121"/>
      <c r="G44" s="120"/>
      <c r="H44" s="120"/>
      <c r="I44" s="120"/>
    </row>
    <row r="45" spans="1:10">
      <c r="A45" s="6"/>
      <c r="B45" s="62" t="s">
        <v>1666</v>
      </c>
      <c r="C45" s="296" t="s">
        <v>1667</v>
      </c>
      <c r="D45" s="62" t="s">
        <v>1668</v>
      </c>
      <c r="F45" s="6"/>
    </row>
    <row r="46" spans="1:10" ht="9" customHeight="1">
      <c r="A46" s="6"/>
      <c r="B46" s="63"/>
      <c r="C46" s="63"/>
      <c r="D46" s="63"/>
      <c r="F46" s="6"/>
    </row>
    <row r="47" spans="1:10">
      <c r="A47" s="6"/>
      <c r="B47" s="72">
        <v>10</v>
      </c>
      <c r="C47" s="65">
        <v>0</v>
      </c>
      <c r="D47" s="318">
        <f>B47*C47</f>
        <v>0</v>
      </c>
      <c r="F47" s="6"/>
    </row>
    <row r="48" spans="1:10">
      <c r="A48" s="6"/>
      <c r="B48" s="72">
        <v>30</v>
      </c>
      <c r="C48" s="67">
        <v>1</v>
      </c>
      <c r="D48" s="319">
        <f>B48*C48</f>
        <v>30</v>
      </c>
      <c r="E48" s="84" t="s">
        <v>1751</v>
      </c>
      <c r="F48" s="6"/>
    </row>
    <row r="49" spans="1:7">
      <c r="A49" s="6"/>
      <c r="B49" s="72">
        <v>50</v>
      </c>
      <c r="C49" s="63">
        <v>0</v>
      </c>
      <c r="D49" s="318">
        <f>B49*C49</f>
        <v>0</v>
      </c>
      <c r="F49" s="6"/>
    </row>
    <row r="50" spans="1:7">
      <c r="A50" s="6"/>
      <c r="B50" s="72">
        <v>60</v>
      </c>
      <c r="C50" s="63">
        <v>9</v>
      </c>
      <c r="D50" s="318">
        <f>B50*C50</f>
        <v>540</v>
      </c>
      <c r="F50" s="6"/>
    </row>
    <row r="51" spans="1:7" ht="9.75" customHeight="1">
      <c r="A51" s="6"/>
      <c r="B51" s="63"/>
      <c r="C51" s="63"/>
      <c r="D51" s="63"/>
      <c r="F51" s="6"/>
    </row>
    <row r="52" spans="1:7" ht="15" thickBot="1">
      <c r="A52" s="6"/>
      <c r="B52" s="72" t="s">
        <v>2228</v>
      </c>
      <c r="C52" s="270">
        <f>SUM(C46:C51)</f>
        <v>10</v>
      </c>
      <c r="D52" s="64">
        <f>SUM(D46:D51)</f>
        <v>570</v>
      </c>
      <c r="E52" s="241" t="str">
        <f>IF(B41-C52=0," OK","* error*")</f>
        <v xml:space="preserve"> OK</v>
      </c>
      <c r="F52" s="6"/>
    </row>
    <row r="53" spans="1:7">
      <c r="A53" s="6"/>
      <c r="B53" s="53"/>
      <c r="C53" s="53"/>
      <c r="D53" s="53"/>
      <c r="F53" s="6"/>
    </row>
    <row r="54" spans="1:7">
      <c r="B54" s="2" t="s">
        <v>1660</v>
      </c>
      <c r="C54" s="2" t="s">
        <v>1660</v>
      </c>
      <c r="D54" s="2" t="s">
        <v>1660</v>
      </c>
      <c r="E54" s="1" t="s">
        <v>1660</v>
      </c>
    </row>
    <row r="55" spans="1:7" ht="18" customHeight="1">
      <c r="B55" t="s">
        <v>1660</v>
      </c>
    </row>
    <row r="56" spans="1:7" ht="18.5">
      <c r="A56" s="440">
        <v>1121</v>
      </c>
      <c r="B56" s="350" t="s">
        <v>2838</v>
      </c>
      <c r="C56" s="350" t="s">
        <v>2100</v>
      </c>
      <c r="E56" s="75" t="s">
        <v>2840</v>
      </c>
      <c r="G56" s="288">
        <v>45308</v>
      </c>
    </row>
    <row r="60" spans="1:7" ht="18.75" customHeight="1"/>
    <row r="61" spans="1:7" ht="9.75" customHeight="1"/>
    <row r="64" spans="1:7">
      <c r="D64">
        <v>850</v>
      </c>
      <c r="F64">
        <v>625</v>
      </c>
    </row>
    <row r="65" spans="4:7">
      <c r="D65">
        <v>800</v>
      </c>
      <c r="F65">
        <v>1300</v>
      </c>
    </row>
    <row r="66" spans="4:7" ht="14.25" customHeight="1">
      <c r="D66">
        <v>725</v>
      </c>
      <c r="F66">
        <v>600</v>
      </c>
    </row>
    <row r="67" spans="4:7">
      <c r="D67">
        <v>3000</v>
      </c>
      <c r="F67">
        <v>3000</v>
      </c>
    </row>
    <row r="68" spans="4:7">
      <c r="D68">
        <f>SUM(D64:D67)</f>
        <v>5375</v>
      </c>
      <c r="F68">
        <f>SUM(F64:F67)</f>
        <v>5525</v>
      </c>
      <c r="G68">
        <f>D68-F68</f>
        <v>-150</v>
      </c>
    </row>
  </sheetData>
  <sortState xmlns:xlrd2="http://schemas.microsoft.com/office/spreadsheetml/2017/richdata2" ref="A6:K15">
    <sortCondition ref="B6:B15"/>
  </sortState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BDB13-3864-4201-AC35-954C5D0C4C36}">
  <dimension ref="A1:P68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3" sqref="B13"/>
    </sheetView>
  </sheetViews>
  <sheetFormatPr defaultRowHeight="14.5"/>
  <cols>
    <col min="1" max="1" width="7.90625" customWidth="1"/>
    <col min="2" max="2" width="17.36328125" customWidth="1"/>
    <col min="3" max="3" width="12.453125" customWidth="1"/>
    <col min="4" max="4" width="16.08984375" customWidth="1"/>
    <col min="5" max="5" width="13.08984375" customWidth="1"/>
    <col min="6" max="6" width="11.08984375" customWidth="1"/>
    <col min="7" max="7" width="12.54296875" customWidth="1"/>
    <col min="8" max="8" width="6.08984375" customWidth="1"/>
    <col min="9" max="9" width="5.453125" customWidth="1"/>
    <col min="10" max="10" width="10.6328125" customWidth="1"/>
    <col min="11" max="11" width="12.36328125" customWidth="1"/>
    <col min="12" max="12" width="10" customWidth="1"/>
    <col min="13" max="13" width="13.90625" customWidth="1"/>
    <col min="14" max="14" width="13.453125" customWidth="1"/>
  </cols>
  <sheetData>
    <row r="1" spans="1:14" ht="15.5">
      <c r="A1" s="6"/>
      <c r="C1" s="197"/>
      <c r="D1" s="108" t="s">
        <v>2368</v>
      </c>
      <c r="E1" s="109"/>
      <c r="F1" s="90" t="s">
        <v>2020</v>
      </c>
      <c r="H1" s="109"/>
      <c r="I1" s="90"/>
      <c r="L1">
        <v>108</v>
      </c>
      <c r="M1" t="s">
        <v>2818</v>
      </c>
    </row>
    <row r="2" spans="1:14" ht="19" thickBot="1">
      <c r="A2" s="86"/>
      <c r="B2" s="222" t="s">
        <v>2817</v>
      </c>
      <c r="C2" s="198" t="s">
        <v>1660</v>
      </c>
      <c r="D2" s="89" t="s">
        <v>1631</v>
      </c>
      <c r="E2" s="197">
        <v>45322</v>
      </c>
      <c r="F2" s="328" t="s">
        <v>2960</v>
      </c>
      <c r="G2" s="345"/>
      <c r="H2" s="49"/>
      <c r="I2" s="114"/>
      <c r="L2" s="420">
        <f>32</f>
        <v>32</v>
      </c>
    </row>
    <row r="3" spans="1:14" ht="19" thickBot="1">
      <c r="A3" s="248"/>
      <c r="B3" s="249">
        <f>B41</f>
        <v>22</v>
      </c>
      <c r="C3" s="250"/>
      <c r="D3" s="251" t="s">
        <v>2200</v>
      </c>
      <c r="E3" s="252">
        <f>E41</f>
        <v>1220</v>
      </c>
      <c r="F3" s="253"/>
      <c r="G3" s="247" t="s">
        <v>1738</v>
      </c>
      <c r="H3" s="237" t="s">
        <v>1737</v>
      </c>
      <c r="I3" s="2"/>
      <c r="L3">
        <f>L1-L2</f>
        <v>76</v>
      </c>
    </row>
    <row r="4" spans="1:14" ht="16" thickBot="1">
      <c r="A4" s="254" t="s">
        <v>1677</v>
      </c>
      <c r="B4" s="113" t="s">
        <v>1052</v>
      </c>
      <c r="C4" s="113" t="s">
        <v>1053</v>
      </c>
      <c r="D4" s="255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  <c r="L4" s="420">
        <f>4+1</f>
        <v>5</v>
      </c>
      <c r="M4" t="s">
        <v>2819</v>
      </c>
    </row>
    <row r="5" spans="1:14" ht="13.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>
        <f>L3-L4</f>
        <v>71</v>
      </c>
      <c r="M5" t="s">
        <v>2818</v>
      </c>
      <c r="N5" s="174">
        <v>45304</v>
      </c>
    </row>
    <row r="6" spans="1:14" ht="15.5">
      <c r="A6" s="312">
        <v>672</v>
      </c>
      <c r="B6" s="313" t="s">
        <v>49</v>
      </c>
      <c r="C6" s="313" t="s">
        <v>50</v>
      </c>
      <c r="D6" s="158">
        <v>45308</v>
      </c>
      <c r="E6" s="448">
        <v>60</v>
      </c>
      <c r="F6" s="73" t="s">
        <v>1648</v>
      </c>
      <c r="G6" s="158">
        <v>45308</v>
      </c>
      <c r="H6" s="60"/>
      <c r="I6" s="6">
        <f t="shared" ref="I6:I23" si="0">I5+1</f>
        <v>1</v>
      </c>
      <c r="J6" s="435" t="s">
        <v>1648</v>
      </c>
      <c r="K6" t="s">
        <v>603</v>
      </c>
    </row>
    <row r="7" spans="1:14" ht="15.5">
      <c r="A7" s="312">
        <v>1063</v>
      </c>
      <c r="B7" s="313" t="s">
        <v>1763</v>
      </c>
      <c r="C7" s="313" t="s">
        <v>50</v>
      </c>
      <c r="D7" s="158">
        <v>45304</v>
      </c>
      <c r="E7" s="396">
        <v>60</v>
      </c>
      <c r="F7" s="6">
        <v>183</v>
      </c>
      <c r="G7" s="158">
        <v>45300</v>
      </c>
      <c r="H7" s="6" t="s">
        <v>1737</v>
      </c>
      <c r="I7" s="6">
        <f t="shared" si="0"/>
        <v>2</v>
      </c>
      <c r="J7" s="435" t="s">
        <v>1738</v>
      </c>
      <c r="K7" t="s">
        <v>1615</v>
      </c>
    </row>
    <row r="8" spans="1:14">
      <c r="A8" s="478">
        <v>501</v>
      </c>
      <c r="B8" s="477" t="s">
        <v>117</v>
      </c>
      <c r="C8" s="477" t="s">
        <v>2038</v>
      </c>
      <c r="D8" s="158">
        <v>45309</v>
      </c>
      <c r="E8" s="479">
        <v>60</v>
      </c>
      <c r="F8" s="6">
        <v>2536</v>
      </c>
      <c r="G8" s="158">
        <v>45303</v>
      </c>
      <c r="H8" s="60"/>
      <c r="I8" s="6">
        <f t="shared" si="0"/>
        <v>3</v>
      </c>
      <c r="J8" s="441" t="s">
        <v>2846</v>
      </c>
      <c r="K8" s="425" t="s">
        <v>2835</v>
      </c>
    </row>
    <row r="9" spans="1:14">
      <c r="A9" s="312">
        <v>956</v>
      </c>
      <c r="B9" s="313" t="s">
        <v>152</v>
      </c>
      <c r="C9" s="313" t="s">
        <v>56</v>
      </c>
      <c r="D9" s="158">
        <v>45309</v>
      </c>
      <c r="E9" s="396">
        <v>60</v>
      </c>
      <c r="F9" s="6">
        <v>154</v>
      </c>
      <c r="G9" s="158">
        <v>45305</v>
      </c>
      <c r="H9" s="60"/>
      <c r="I9" s="6">
        <f t="shared" si="0"/>
        <v>4</v>
      </c>
      <c r="J9" s="161" t="s">
        <v>2850</v>
      </c>
      <c r="K9" t="s">
        <v>1615</v>
      </c>
    </row>
    <row r="10" spans="1:14">
      <c r="A10" s="312">
        <v>78</v>
      </c>
      <c r="B10" s="313" t="s">
        <v>203</v>
      </c>
      <c r="C10" s="313" t="s">
        <v>13</v>
      </c>
      <c r="D10" s="158">
        <v>45308</v>
      </c>
      <c r="E10" s="396">
        <v>60</v>
      </c>
      <c r="F10" s="6">
        <v>997243</v>
      </c>
      <c r="G10" s="158">
        <v>45308</v>
      </c>
      <c r="H10" s="60"/>
      <c r="I10" s="6">
        <f t="shared" si="0"/>
        <v>5</v>
      </c>
      <c r="J10" s="161" t="s">
        <v>1738</v>
      </c>
      <c r="K10" t="s">
        <v>1615</v>
      </c>
    </row>
    <row r="11" spans="1:14" ht="15.5">
      <c r="A11" s="312">
        <v>998</v>
      </c>
      <c r="B11" s="313" t="s">
        <v>1263</v>
      </c>
      <c r="C11" s="313" t="s">
        <v>64</v>
      </c>
      <c r="D11" s="158">
        <v>45304</v>
      </c>
      <c r="E11" s="396">
        <v>60</v>
      </c>
      <c r="F11" s="6">
        <v>1062</v>
      </c>
      <c r="G11" s="158">
        <v>45301</v>
      </c>
      <c r="H11" s="60"/>
      <c r="I11" s="6">
        <f t="shared" si="0"/>
        <v>6</v>
      </c>
      <c r="J11" s="435" t="s">
        <v>2833</v>
      </c>
      <c r="K11" s="425" t="s">
        <v>2835</v>
      </c>
    </row>
    <row r="12" spans="1:14" ht="15.5">
      <c r="A12" s="312">
        <v>1049</v>
      </c>
      <c r="B12" s="313" t="s">
        <v>1640</v>
      </c>
      <c r="C12" s="313" t="s">
        <v>1641</v>
      </c>
      <c r="D12" s="158">
        <v>45304</v>
      </c>
      <c r="E12" s="396">
        <v>60</v>
      </c>
      <c r="F12" s="6">
        <v>6038</v>
      </c>
      <c r="G12" s="158">
        <v>45301</v>
      </c>
      <c r="H12" s="60"/>
      <c r="I12" s="6">
        <f t="shared" si="0"/>
        <v>7</v>
      </c>
      <c r="J12" s="435" t="s">
        <v>2428</v>
      </c>
      <c r="K12" t="s">
        <v>1615</v>
      </c>
      <c r="L12" s="6">
        <v>1</v>
      </c>
    </row>
    <row r="13" spans="1:14">
      <c r="A13" s="339">
        <v>1121</v>
      </c>
      <c r="B13" s="458" t="s">
        <v>2838</v>
      </c>
      <c r="C13" s="459" t="s">
        <v>2100</v>
      </c>
      <c r="D13" s="158">
        <v>45314</v>
      </c>
      <c r="E13" s="396">
        <v>60</v>
      </c>
      <c r="F13" s="6">
        <v>3806</v>
      </c>
      <c r="G13" s="158">
        <v>45302</v>
      </c>
      <c r="H13" s="60"/>
      <c r="I13" s="6">
        <f t="shared" si="0"/>
        <v>8</v>
      </c>
      <c r="J13" s="441" t="s">
        <v>2428</v>
      </c>
      <c r="K13" t="s">
        <v>2847</v>
      </c>
      <c r="L13" s="6">
        <v>2</v>
      </c>
    </row>
    <row r="14" spans="1:14">
      <c r="A14" s="312">
        <v>1090</v>
      </c>
      <c r="B14" s="313" t="s">
        <v>2116</v>
      </c>
      <c r="C14" s="313" t="s">
        <v>529</v>
      </c>
      <c r="D14" s="158">
        <v>45307</v>
      </c>
      <c r="E14" s="396">
        <v>60</v>
      </c>
      <c r="F14" s="6">
        <v>3269</v>
      </c>
      <c r="G14" s="158">
        <v>45311</v>
      </c>
      <c r="H14" s="60"/>
      <c r="I14" s="6">
        <f t="shared" si="0"/>
        <v>9</v>
      </c>
      <c r="J14" s="161" t="s">
        <v>1738</v>
      </c>
      <c r="K14" t="s">
        <v>1615</v>
      </c>
      <c r="L14" s="6">
        <v>3</v>
      </c>
    </row>
    <row r="15" spans="1:14" ht="15.5">
      <c r="A15" s="312">
        <v>1036</v>
      </c>
      <c r="B15" s="313" t="s">
        <v>1688</v>
      </c>
      <c r="C15" s="313" t="s">
        <v>202</v>
      </c>
      <c r="D15" s="158">
        <v>45304</v>
      </c>
      <c r="E15" s="396">
        <v>60</v>
      </c>
      <c r="F15" s="6">
        <v>1297</v>
      </c>
      <c r="G15" s="158">
        <v>45302</v>
      </c>
      <c r="H15" s="60"/>
      <c r="I15" s="6">
        <f t="shared" si="0"/>
        <v>10</v>
      </c>
      <c r="J15" s="435" t="s">
        <v>2664</v>
      </c>
      <c r="K15" t="s">
        <v>2835</v>
      </c>
      <c r="L15" s="6">
        <v>4</v>
      </c>
      <c r="M15" t="s">
        <v>2837</v>
      </c>
    </row>
    <row r="16" spans="1:14" ht="15.5">
      <c r="A16" s="312">
        <v>802</v>
      </c>
      <c r="B16" s="313" t="s">
        <v>351</v>
      </c>
      <c r="C16" s="313" t="s">
        <v>352</v>
      </c>
      <c r="D16" s="158">
        <v>45304</v>
      </c>
      <c r="E16" s="396">
        <v>60</v>
      </c>
      <c r="F16" s="6">
        <v>995856</v>
      </c>
      <c r="G16" s="158">
        <v>2</v>
      </c>
      <c r="H16" s="60" t="s">
        <v>1737</v>
      </c>
      <c r="I16" s="6">
        <f t="shared" si="0"/>
        <v>11</v>
      </c>
      <c r="J16" s="435" t="s">
        <v>1738</v>
      </c>
      <c r="K16" t="s">
        <v>1615</v>
      </c>
      <c r="L16" s="6"/>
    </row>
    <row r="17" spans="1:16" ht="15.5">
      <c r="A17" s="312">
        <v>1075</v>
      </c>
      <c r="B17" s="313" t="s">
        <v>2016</v>
      </c>
      <c r="C17" s="313" t="s">
        <v>1649</v>
      </c>
      <c r="D17" s="158">
        <v>45308</v>
      </c>
      <c r="E17" s="396">
        <v>60</v>
      </c>
      <c r="F17" s="6">
        <v>3325</v>
      </c>
      <c r="G17" s="158">
        <v>45308</v>
      </c>
      <c r="H17" s="60"/>
      <c r="I17" s="6">
        <f t="shared" si="0"/>
        <v>12</v>
      </c>
      <c r="J17" s="435" t="s">
        <v>2836</v>
      </c>
      <c r="K17" t="s">
        <v>603</v>
      </c>
      <c r="L17" s="6"/>
    </row>
    <row r="18" spans="1:16">
      <c r="A18" s="455">
        <v>154</v>
      </c>
      <c r="B18" s="457" t="s">
        <v>442</v>
      </c>
      <c r="C18" s="457" t="s">
        <v>529</v>
      </c>
      <c r="D18" s="158">
        <v>45311</v>
      </c>
      <c r="E18" s="396">
        <v>60</v>
      </c>
      <c r="F18" s="6">
        <v>2311</v>
      </c>
      <c r="G18" s="158">
        <v>45309</v>
      </c>
      <c r="H18" s="60"/>
      <c r="I18" s="6">
        <f t="shared" si="0"/>
        <v>13</v>
      </c>
      <c r="J18" s="441" t="s">
        <v>2379</v>
      </c>
      <c r="K18" t="s">
        <v>2841</v>
      </c>
      <c r="L18" s="6"/>
    </row>
    <row r="19" spans="1:16">
      <c r="A19" s="312">
        <v>1021</v>
      </c>
      <c r="B19" s="313" t="s">
        <v>1271</v>
      </c>
      <c r="C19" s="313" t="s">
        <v>1039</v>
      </c>
      <c r="D19" s="158">
        <v>45315</v>
      </c>
      <c r="E19" s="396">
        <v>60</v>
      </c>
      <c r="F19" s="6">
        <v>8839</v>
      </c>
      <c r="G19" s="158">
        <v>45311</v>
      </c>
      <c r="H19" s="60"/>
      <c r="I19" s="6">
        <f t="shared" si="0"/>
        <v>14</v>
      </c>
      <c r="J19" s="441" t="s">
        <v>1738</v>
      </c>
      <c r="K19" s="425" t="s">
        <v>2835</v>
      </c>
      <c r="L19" s="6"/>
    </row>
    <row r="20" spans="1:16" ht="15.5">
      <c r="A20" s="312">
        <v>257</v>
      </c>
      <c r="B20" s="313" t="s">
        <v>718</v>
      </c>
      <c r="C20" s="313" t="s">
        <v>707</v>
      </c>
      <c r="D20" s="158">
        <v>45308</v>
      </c>
      <c r="E20" s="396">
        <v>60</v>
      </c>
      <c r="F20" s="6">
        <v>9159</v>
      </c>
      <c r="G20" s="158">
        <v>45303</v>
      </c>
      <c r="H20" s="60"/>
      <c r="I20" s="6">
        <f t="shared" si="0"/>
        <v>15</v>
      </c>
      <c r="J20" s="435" t="s">
        <v>2707</v>
      </c>
      <c r="K20" t="s">
        <v>603</v>
      </c>
      <c r="L20" s="6"/>
    </row>
    <row r="21" spans="1:16">
      <c r="A21" s="312">
        <v>1101</v>
      </c>
      <c r="B21" s="313" t="s">
        <v>2289</v>
      </c>
      <c r="C21" s="313" t="s">
        <v>707</v>
      </c>
      <c r="D21" s="158">
        <v>45313</v>
      </c>
      <c r="E21" s="396">
        <v>60</v>
      </c>
      <c r="F21" s="6">
        <v>833415230</v>
      </c>
      <c r="G21" s="158">
        <v>45308</v>
      </c>
      <c r="H21" s="60"/>
      <c r="I21" s="6">
        <f t="shared" si="0"/>
        <v>16</v>
      </c>
      <c r="J21" s="442" t="s">
        <v>2649</v>
      </c>
      <c r="K21" t="s">
        <v>1615</v>
      </c>
      <c r="L21" s="6"/>
      <c r="M21" s="90" t="s">
        <v>2845</v>
      </c>
    </row>
    <row r="22" spans="1:16">
      <c r="A22" s="454">
        <v>673</v>
      </c>
      <c r="B22" s="456" t="s">
        <v>782</v>
      </c>
      <c r="C22" s="456" t="s">
        <v>13</v>
      </c>
      <c r="D22" s="158">
        <v>45317</v>
      </c>
      <c r="E22" s="439">
        <v>10</v>
      </c>
      <c r="F22" s="6">
        <v>1457</v>
      </c>
      <c r="G22" s="158">
        <v>45312</v>
      </c>
      <c r="H22" s="60"/>
      <c r="I22" s="6">
        <f t="shared" si="0"/>
        <v>17</v>
      </c>
      <c r="J22" s="442" t="s">
        <v>2649</v>
      </c>
      <c r="K22" t="s">
        <v>1615</v>
      </c>
      <c r="L22" s="6"/>
      <c r="M22" s="110" t="s">
        <v>2849</v>
      </c>
      <c r="N22" s="110"/>
      <c r="O22" s="110"/>
      <c r="P22" s="110"/>
    </row>
    <row r="23" spans="1:16">
      <c r="A23" s="312">
        <v>1106</v>
      </c>
      <c r="B23" s="313" t="s">
        <v>2296</v>
      </c>
      <c r="C23" s="313" t="s">
        <v>2308</v>
      </c>
      <c r="D23" s="158">
        <v>45309</v>
      </c>
      <c r="E23" s="396">
        <v>60</v>
      </c>
      <c r="F23" s="6">
        <v>501</v>
      </c>
      <c r="G23" s="158">
        <v>45305</v>
      </c>
      <c r="H23" s="60"/>
      <c r="I23" s="6">
        <f t="shared" si="0"/>
        <v>18</v>
      </c>
      <c r="J23" s="441" t="s">
        <v>2664</v>
      </c>
      <c r="K23" t="s">
        <v>1615</v>
      </c>
      <c r="L23" s="6"/>
      <c r="N23" t="s">
        <v>2848</v>
      </c>
    </row>
    <row r="24" spans="1:16" ht="15.5">
      <c r="A24" s="312">
        <v>1108</v>
      </c>
      <c r="B24" s="313" t="s">
        <v>2300</v>
      </c>
      <c r="C24" s="313" t="s">
        <v>2038</v>
      </c>
      <c r="D24" s="158">
        <v>45304</v>
      </c>
      <c r="E24" s="396">
        <v>60</v>
      </c>
      <c r="F24" s="6">
        <v>149112953</v>
      </c>
      <c r="G24" s="158">
        <v>45299</v>
      </c>
      <c r="H24" s="60"/>
      <c r="I24" s="6">
        <v>1</v>
      </c>
      <c r="J24" s="435" t="s">
        <v>2831</v>
      </c>
      <c r="K24" t="s">
        <v>1615</v>
      </c>
      <c r="L24" s="6"/>
    </row>
    <row r="25" spans="1:16">
      <c r="A25" s="455">
        <v>1083</v>
      </c>
      <c r="B25" s="457" t="s">
        <v>2101</v>
      </c>
      <c r="C25" s="457" t="s">
        <v>1641</v>
      </c>
      <c r="D25" s="158">
        <v>45309</v>
      </c>
      <c r="E25" s="396">
        <v>60</v>
      </c>
      <c r="F25" s="6">
        <v>5667</v>
      </c>
      <c r="G25" s="158">
        <v>45305</v>
      </c>
      <c r="H25" s="60"/>
      <c r="I25" s="6">
        <f>I24+1</f>
        <v>2</v>
      </c>
      <c r="J25" s="441" t="s">
        <v>2850</v>
      </c>
      <c r="K25" t="s">
        <v>1615</v>
      </c>
      <c r="L25" s="6">
        <v>5</v>
      </c>
    </row>
    <row r="26" spans="1:16" ht="15.5">
      <c r="A26" s="312">
        <v>993</v>
      </c>
      <c r="B26" s="313" t="s">
        <v>1257</v>
      </c>
      <c r="C26" s="313" t="s">
        <v>598</v>
      </c>
      <c r="D26" s="158">
        <v>45304</v>
      </c>
      <c r="E26" s="396">
        <v>60</v>
      </c>
      <c r="F26" s="6">
        <v>2198</v>
      </c>
      <c r="G26" s="158">
        <v>45302</v>
      </c>
      <c r="H26" s="6"/>
      <c r="I26" s="6">
        <f>I25+1</f>
        <v>3</v>
      </c>
      <c r="J26" s="436" t="s">
        <v>2832</v>
      </c>
      <c r="K26" t="s">
        <v>1615</v>
      </c>
      <c r="L26" s="6"/>
    </row>
    <row r="27" spans="1:16">
      <c r="A27" s="437">
        <v>823</v>
      </c>
      <c r="B27" s="438" t="s">
        <v>949</v>
      </c>
      <c r="C27" s="421" t="s">
        <v>56</v>
      </c>
      <c r="D27" s="158">
        <v>45307</v>
      </c>
      <c r="E27" s="439">
        <v>10</v>
      </c>
      <c r="F27" s="6">
        <v>225</v>
      </c>
      <c r="G27" s="158">
        <v>45311</v>
      </c>
      <c r="H27" s="60"/>
      <c r="I27" s="6">
        <f>I26+1</f>
        <v>4</v>
      </c>
      <c r="J27" s="161" t="s">
        <v>2451</v>
      </c>
      <c r="K27" t="s">
        <v>1615</v>
      </c>
    </row>
    <row r="28" spans="1:16">
      <c r="A28" s="131"/>
      <c r="B28" s="210"/>
      <c r="C28" s="132"/>
      <c r="D28" s="158"/>
      <c r="E28" s="396"/>
      <c r="F28" s="6"/>
      <c r="G28" s="158"/>
      <c r="H28" s="60"/>
      <c r="I28" s="6">
        <f t="shared" ref="I28:I37" si="1">I27+1</f>
        <v>5</v>
      </c>
      <c r="J28" s="415"/>
    </row>
    <row r="29" spans="1:16">
      <c r="A29" s="131"/>
      <c r="B29" s="210"/>
      <c r="C29" s="132"/>
      <c r="D29" s="158"/>
      <c r="E29" s="416"/>
      <c r="F29" s="6"/>
      <c r="G29" s="158"/>
      <c r="H29" s="60"/>
      <c r="I29" s="6">
        <f t="shared" si="1"/>
        <v>6</v>
      </c>
      <c r="J29" s="415"/>
    </row>
    <row r="30" spans="1:16">
      <c r="A30" s="131"/>
      <c r="B30" s="210"/>
      <c r="C30" s="132"/>
      <c r="D30" s="158"/>
      <c r="E30" s="396"/>
      <c r="F30" s="6"/>
      <c r="G30" s="158"/>
      <c r="H30" s="60"/>
      <c r="I30" s="6">
        <f t="shared" si="1"/>
        <v>7</v>
      </c>
      <c r="J30" s="415"/>
    </row>
    <row r="31" spans="1:16">
      <c r="A31" s="131"/>
      <c r="B31" s="210"/>
      <c r="C31" s="132"/>
      <c r="D31" s="158"/>
      <c r="E31" s="396"/>
      <c r="F31" s="6"/>
      <c r="G31" s="158"/>
      <c r="H31" s="60"/>
      <c r="I31" s="6">
        <f t="shared" si="1"/>
        <v>8</v>
      </c>
      <c r="J31" s="415"/>
    </row>
    <row r="32" spans="1:16">
      <c r="A32" s="131"/>
      <c r="B32" s="210"/>
      <c r="C32" s="132"/>
      <c r="D32" s="158"/>
      <c r="E32" s="396"/>
      <c r="F32" s="6"/>
      <c r="G32" s="158"/>
      <c r="H32" s="60"/>
      <c r="I32" s="6">
        <f t="shared" si="1"/>
        <v>9</v>
      </c>
      <c r="J32" s="415"/>
    </row>
    <row r="33" spans="1:10">
      <c r="A33" s="131"/>
      <c r="B33" s="210"/>
      <c r="C33" s="132"/>
      <c r="D33" s="158"/>
      <c r="E33" s="416"/>
      <c r="F33" s="6"/>
      <c r="G33" s="158"/>
      <c r="H33" s="60"/>
      <c r="I33" s="6">
        <f t="shared" si="1"/>
        <v>10</v>
      </c>
      <c r="J33" s="415"/>
    </row>
    <row r="34" spans="1:10">
      <c r="A34" s="131"/>
      <c r="B34" s="210"/>
      <c r="C34" s="132"/>
      <c r="D34" s="158"/>
      <c r="E34" s="396"/>
      <c r="F34" s="6"/>
      <c r="G34" s="158"/>
      <c r="H34" s="60"/>
      <c r="I34" s="6">
        <f t="shared" si="1"/>
        <v>11</v>
      </c>
      <c r="J34" s="415"/>
    </row>
    <row r="35" spans="1:10">
      <c r="A35" s="131"/>
      <c r="B35" s="210"/>
      <c r="C35" s="132"/>
      <c r="D35" s="158"/>
      <c r="E35" s="396"/>
      <c r="F35" s="6"/>
      <c r="G35" s="158"/>
      <c r="H35" s="60"/>
      <c r="I35" s="6">
        <f t="shared" si="1"/>
        <v>12</v>
      </c>
      <c r="J35" s="415"/>
    </row>
    <row r="36" spans="1:10">
      <c r="A36" s="131"/>
      <c r="B36" s="210"/>
      <c r="C36" s="132"/>
      <c r="D36" s="158"/>
      <c r="E36" s="396"/>
      <c r="F36" s="6"/>
      <c r="G36" s="158"/>
      <c r="H36" s="60"/>
      <c r="I36" s="6">
        <f t="shared" si="1"/>
        <v>13</v>
      </c>
      <c r="J36" s="415"/>
    </row>
    <row r="37" spans="1:10">
      <c r="A37" s="131"/>
      <c r="B37" s="210"/>
      <c r="C37" s="132"/>
      <c r="D37" s="158"/>
      <c r="E37" s="396"/>
      <c r="F37" s="6"/>
      <c r="G37" s="158"/>
      <c r="H37" s="60"/>
      <c r="I37" s="6">
        <f t="shared" si="1"/>
        <v>14</v>
      </c>
      <c r="J37" s="415"/>
    </row>
    <row r="38" spans="1:10" ht="18.5">
      <c r="A38" s="131"/>
      <c r="B38" s="132"/>
      <c r="C38" s="132"/>
      <c r="D38" s="354"/>
      <c r="E38" s="355"/>
      <c r="F38" s="86"/>
      <c r="G38" s="354"/>
      <c r="H38" s="356"/>
      <c r="I38" s="6"/>
    </row>
    <row r="39" spans="1:10" ht="18.5">
      <c r="A39" s="364"/>
      <c r="B39" s="364"/>
      <c r="C39" s="364"/>
      <c r="D39" s="354"/>
      <c r="E39" s="357"/>
      <c r="F39" s="86"/>
      <c r="G39" s="354"/>
      <c r="H39" s="356"/>
      <c r="I39" s="6"/>
    </row>
    <row r="40" spans="1:10" ht="18.5">
      <c r="A40" s="370"/>
      <c r="B40" s="370"/>
      <c r="C40" s="370"/>
      <c r="D40" s="370"/>
      <c r="E40" s="370"/>
      <c r="F40" s="370"/>
      <c r="G40" s="370"/>
      <c r="H40" s="70"/>
      <c r="I40" s="70"/>
    </row>
    <row r="41" spans="1:10" ht="15" thickBot="1">
      <c r="A41" s="6"/>
      <c r="B41" s="5">
        <f>COUNTA(B5:B40)</f>
        <v>22</v>
      </c>
      <c r="C41" s="5" t="s">
        <v>1058</v>
      </c>
      <c r="D41" s="2"/>
      <c r="E41" s="45">
        <f>SUM(E5:E40)</f>
        <v>1220</v>
      </c>
      <c r="F41" s="5"/>
      <c r="G41" s="2"/>
      <c r="H41" s="320">
        <f>SUM(H5:H40)</f>
        <v>0</v>
      </c>
      <c r="I41" s="69">
        <v>0</v>
      </c>
    </row>
    <row r="42" spans="1:10">
      <c r="A42" s="6"/>
      <c r="E42" t="s">
        <v>1661</v>
      </c>
      <c r="F42" t="s">
        <v>1661</v>
      </c>
      <c r="G42" t="s">
        <v>1661</v>
      </c>
      <c r="I42" s="58"/>
    </row>
    <row r="43" spans="1:10">
      <c r="A43" s="6"/>
      <c r="B43" s="119"/>
      <c r="C43" s="120"/>
      <c r="D43" s="120"/>
      <c r="E43" s="120"/>
      <c r="F43" s="121"/>
      <c r="G43" s="120"/>
      <c r="H43" s="120"/>
      <c r="I43" s="120"/>
    </row>
    <row r="44" spans="1:10">
      <c r="A44" s="6"/>
      <c r="B44" s="180" t="s">
        <v>2186</v>
      </c>
      <c r="C44" s="120"/>
      <c r="D44" s="226">
        <v>2024</v>
      </c>
      <c r="E44" s="120"/>
      <c r="F44" s="121"/>
      <c r="G44" s="120"/>
      <c r="H44" s="120"/>
      <c r="I44" s="120"/>
    </row>
    <row r="45" spans="1:10">
      <c r="A45" s="6"/>
      <c r="B45" s="62" t="s">
        <v>1666</v>
      </c>
      <c r="C45" s="296" t="s">
        <v>1667</v>
      </c>
      <c r="D45" s="62" t="s">
        <v>1668</v>
      </c>
      <c r="F45" s="6"/>
    </row>
    <row r="46" spans="1:10" ht="9" customHeight="1">
      <c r="A46" s="6"/>
      <c r="B46" s="63"/>
      <c r="C46" s="63"/>
      <c r="D46" s="63"/>
      <c r="F46" s="6"/>
    </row>
    <row r="47" spans="1:10">
      <c r="A47" s="6"/>
      <c r="B47" s="72">
        <v>10</v>
      </c>
      <c r="C47" s="65">
        <v>2</v>
      </c>
      <c r="D47" s="318">
        <f>B47*C47</f>
        <v>20</v>
      </c>
      <c r="F47" s="6"/>
    </row>
    <row r="48" spans="1:10">
      <c r="A48" s="6"/>
      <c r="B48" s="72">
        <v>30</v>
      </c>
      <c r="C48" s="67">
        <v>0</v>
      </c>
      <c r="D48" s="319">
        <f>B48*C48</f>
        <v>0</v>
      </c>
      <c r="E48" s="84" t="s">
        <v>1751</v>
      </c>
      <c r="F48" s="6"/>
    </row>
    <row r="49" spans="1:7">
      <c r="A49" s="6"/>
      <c r="B49" s="72">
        <v>50</v>
      </c>
      <c r="C49" s="63">
        <v>0</v>
      </c>
      <c r="D49" s="318">
        <f>B49*C49</f>
        <v>0</v>
      </c>
      <c r="F49" s="6"/>
    </row>
    <row r="50" spans="1:7">
      <c r="A50" s="6"/>
      <c r="B50" s="72">
        <v>60</v>
      </c>
      <c r="C50" s="63">
        <v>20</v>
      </c>
      <c r="D50" s="318">
        <f>B50*C50</f>
        <v>1200</v>
      </c>
      <c r="F50" s="6"/>
    </row>
    <row r="51" spans="1:7" ht="9.75" customHeight="1">
      <c r="A51" s="6"/>
      <c r="B51" s="63"/>
      <c r="C51" s="63"/>
      <c r="D51" s="63"/>
      <c r="F51" s="6"/>
    </row>
    <row r="52" spans="1:7" ht="15" thickBot="1">
      <c r="A52" s="6"/>
      <c r="B52" s="72" t="s">
        <v>2228</v>
      </c>
      <c r="C52" s="270">
        <f>SUM(C46:C51)</f>
        <v>22</v>
      </c>
      <c r="D52" s="64">
        <f>SUM(D46:D51)</f>
        <v>1220</v>
      </c>
      <c r="E52" s="241" t="str">
        <f>IF(B41-C52=0," OK","* error*")</f>
        <v xml:space="preserve"> OK</v>
      </c>
      <c r="F52" s="6"/>
    </row>
    <row r="53" spans="1:7">
      <c r="A53" s="6"/>
      <c r="B53" s="53"/>
      <c r="C53" s="53"/>
      <c r="D53" s="53"/>
      <c r="F53" s="6"/>
    </row>
    <row r="54" spans="1:7">
      <c r="B54" s="2" t="s">
        <v>1660</v>
      </c>
      <c r="C54" s="2" t="s">
        <v>1660</v>
      </c>
      <c r="D54" s="2" t="s">
        <v>1660</v>
      </c>
      <c r="E54" s="1" t="s">
        <v>1660</v>
      </c>
    </row>
    <row r="55" spans="1:7" ht="18" customHeight="1">
      <c r="B55" t="s">
        <v>1660</v>
      </c>
    </row>
    <row r="56" spans="1:7" ht="18.5">
      <c r="A56" s="440">
        <v>1121</v>
      </c>
      <c r="B56" s="350" t="s">
        <v>2838</v>
      </c>
      <c r="C56" s="350" t="s">
        <v>2100</v>
      </c>
      <c r="E56" s="75" t="s">
        <v>2840</v>
      </c>
      <c r="G56" s="288">
        <v>45308</v>
      </c>
    </row>
    <row r="60" spans="1:7" ht="18.75" customHeight="1"/>
    <row r="61" spans="1:7" ht="9.75" customHeight="1"/>
    <row r="64" spans="1:7">
      <c r="D64">
        <v>850</v>
      </c>
      <c r="F64">
        <v>625</v>
      </c>
    </row>
    <row r="65" spans="4:7">
      <c r="D65">
        <v>800</v>
      </c>
      <c r="F65">
        <v>1300</v>
      </c>
    </row>
    <row r="66" spans="4:7" ht="14.25" customHeight="1">
      <c r="D66">
        <v>725</v>
      </c>
      <c r="F66">
        <v>600</v>
      </c>
    </row>
    <row r="67" spans="4:7">
      <c r="D67">
        <v>3000</v>
      </c>
      <c r="F67">
        <v>3000</v>
      </c>
    </row>
    <row r="68" spans="4:7">
      <c r="D68">
        <f>SUM(D64:D67)</f>
        <v>5375</v>
      </c>
      <c r="F68">
        <f>SUM(F64:F67)</f>
        <v>5525</v>
      </c>
      <c r="G68">
        <f>D68-F68</f>
        <v>-150</v>
      </c>
    </row>
  </sheetData>
  <sortState xmlns:xlrd2="http://schemas.microsoft.com/office/spreadsheetml/2017/richdata2" ref="A6:K27">
    <sortCondition ref="B6:B27"/>
  </sortState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97561-DDF1-4D46-9394-4F213FED80B8}">
  <dimension ref="A1:P68"/>
  <sheetViews>
    <sheetView workbookViewId="0">
      <pane xSplit="3" ySplit="5" topLeftCell="D21" activePane="bottomRight" state="frozen"/>
      <selection pane="topRight" activeCell="D1" sqref="D1"/>
      <selection pane="bottomLeft" activeCell="A6" sqref="A6"/>
      <selection pane="bottomRight" activeCell="P17" sqref="P17"/>
    </sheetView>
  </sheetViews>
  <sheetFormatPr defaultRowHeight="14.5"/>
  <cols>
    <col min="1" max="1" width="7.90625" customWidth="1"/>
    <col min="2" max="2" width="17.36328125" customWidth="1"/>
    <col min="3" max="3" width="12.453125" customWidth="1"/>
    <col min="4" max="4" width="16.08984375" customWidth="1"/>
    <col min="5" max="5" width="13.08984375" customWidth="1"/>
    <col min="6" max="6" width="11.08984375" customWidth="1"/>
    <col min="7" max="7" width="12.54296875" customWidth="1"/>
    <col min="8" max="8" width="6.08984375" customWidth="1"/>
    <col min="9" max="9" width="5.453125" customWidth="1"/>
    <col min="10" max="10" width="10.6328125" customWidth="1"/>
    <col min="11" max="11" width="12.36328125" customWidth="1"/>
    <col min="12" max="12" width="10" customWidth="1"/>
    <col min="13" max="13" width="13.90625" customWidth="1"/>
    <col min="14" max="14" width="13.453125" customWidth="1"/>
  </cols>
  <sheetData>
    <row r="1" spans="1:16" ht="15.5">
      <c r="A1" s="6"/>
      <c r="C1" s="197"/>
      <c r="D1" s="108" t="s">
        <v>2368</v>
      </c>
      <c r="E1" s="109"/>
      <c r="F1" s="90" t="s">
        <v>2020</v>
      </c>
      <c r="H1" s="109"/>
      <c r="I1" s="90"/>
      <c r="L1">
        <v>108</v>
      </c>
      <c r="M1" t="s">
        <v>2818</v>
      </c>
    </row>
    <row r="2" spans="1:16" ht="19" thickBot="1">
      <c r="A2" s="86"/>
      <c r="B2" s="222" t="s">
        <v>2817</v>
      </c>
      <c r="C2" s="198" t="s">
        <v>1660</v>
      </c>
      <c r="D2" s="89" t="s">
        <v>1631</v>
      </c>
      <c r="E2" s="197">
        <v>45322</v>
      </c>
      <c r="F2" s="328" t="s">
        <v>2960</v>
      </c>
      <c r="G2" s="345"/>
      <c r="H2" s="49"/>
      <c r="I2" s="114"/>
      <c r="L2" s="420">
        <f>32</f>
        <v>32</v>
      </c>
    </row>
    <row r="3" spans="1:16" ht="19" thickBot="1">
      <c r="A3" s="248"/>
      <c r="B3" s="249">
        <f>B41</f>
        <v>22</v>
      </c>
      <c r="C3" s="250"/>
      <c r="D3" s="251" t="s">
        <v>2200</v>
      </c>
      <c r="E3" s="252">
        <f>E41</f>
        <v>1220</v>
      </c>
      <c r="F3" s="253"/>
      <c r="G3" s="247" t="s">
        <v>1738</v>
      </c>
      <c r="H3" s="237" t="s">
        <v>1737</v>
      </c>
      <c r="I3" s="2"/>
      <c r="L3">
        <f>L1-L2</f>
        <v>76</v>
      </c>
    </row>
    <row r="4" spans="1:16" ht="16" thickBot="1">
      <c r="A4" s="254" t="s">
        <v>1677</v>
      </c>
      <c r="B4" s="113" t="s">
        <v>1052</v>
      </c>
      <c r="C4" s="113" t="s">
        <v>1053</v>
      </c>
      <c r="D4" s="255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  <c r="L4" s="420">
        <f>4+1</f>
        <v>5</v>
      </c>
      <c r="M4" t="s">
        <v>2819</v>
      </c>
    </row>
    <row r="5" spans="1:16" ht="13.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>
        <f>L3-L4</f>
        <v>71</v>
      </c>
      <c r="M5" t="s">
        <v>2818</v>
      </c>
      <c r="N5" s="174">
        <v>45304</v>
      </c>
    </row>
    <row r="6" spans="1:16" ht="15.5">
      <c r="A6" s="312">
        <v>672</v>
      </c>
      <c r="B6" s="313" t="s">
        <v>49</v>
      </c>
      <c r="C6" s="313" t="s">
        <v>50</v>
      </c>
      <c r="D6" s="158">
        <v>45308</v>
      </c>
      <c r="E6" s="448">
        <v>60</v>
      </c>
      <c r="F6" s="73" t="s">
        <v>1648</v>
      </c>
      <c r="G6" s="158">
        <v>45308</v>
      </c>
      <c r="H6" s="60"/>
      <c r="I6" s="6">
        <f t="shared" ref="I6:I23" si="0">I5+1</f>
        <v>1</v>
      </c>
      <c r="J6" s="435" t="s">
        <v>1648</v>
      </c>
      <c r="K6" t="s">
        <v>603</v>
      </c>
    </row>
    <row r="7" spans="1:16" ht="15.5">
      <c r="A7" s="312">
        <v>1063</v>
      </c>
      <c r="B7" s="313" t="s">
        <v>1763</v>
      </c>
      <c r="C7" s="313" t="s">
        <v>50</v>
      </c>
      <c r="D7" s="158">
        <v>45304</v>
      </c>
      <c r="E7" s="396">
        <v>60</v>
      </c>
      <c r="F7" s="6">
        <v>183</v>
      </c>
      <c r="G7" s="158">
        <v>45300</v>
      </c>
      <c r="H7" s="6" t="s">
        <v>1737</v>
      </c>
      <c r="I7" s="6">
        <f t="shared" si="0"/>
        <v>2</v>
      </c>
      <c r="J7" s="435" t="s">
        <v>1738</v>
      </c>
      <c r="K7" t="s">
        <v>1615</v>
      </c>
    </row>
    <row r="8" spans="1:16">
      <c r="A8" s="312">
        <v>501</v>
      </c>
      <c r="B8" s="313" t="s">
        <v>117</v>
      </c>
      <c r="C8" s="313" t="s">
        <v>2038</v>
      </c>
      <c r="D8" s="158">
        <v>45309</v>
      </c>
      <c r="E8" s="396">
        <v>60</v>
      </c>
      <c r="F8" s="6">
        <v>2536</v>
      </c>
      <c r="G8" s="158">
        <v>45303</v>
      </c>
      <c r="H8" s="60"/>
      <c r="I8" s="6">
        <f t="shared" si="0"/>
        <v>3</v>
      </c>
      <c r="J8" s="441" t="s">
        <v>2846</v>
      </c>
      <c r="K8" s="425" t="s">
        <v>2835</v>
      </c>
    </row>
    <row r="9" spans="1:16">
      <c r="A9" s="312">
        <v>956</v>
      </c>
      <c r="B9" s="313" t="s">
        <v>152</v>
      </c>
      <c r="C9" s="313" t="s">
        <v>56</v>
      </c>
      <c r="D9" s="158">
        <v>45309</v>
      </c>
      <c r="E9" s="396">
        <v>60</v>
      </c>
      <c r="F9" s="6">
        <v>154</v>
      </c>
      <c r="G9" s="158">
        <v>45305</v>
      </c>
      <c r="H9" s="60"/>
      <c r="I9" s="6">
        <f t="shared" si="0"/>
        <v>4</v>
      </c>
      <c r="J9" s="161" t="s">
        <v>2850</v>
      </c>
      <c r="K9" t="s">
        <v>1615</v>
      </c>
    </row>
    <row r="10" spans="1:16">
      <c r="A10" s="312">
        <v>78</v>
      </c>
      <c r="B10" s="313" t="s">
        <v>203</v>
      </c>
      <c r="C10" s="313" t="s">
        <v>13</v>
      </c>
      <c r="D10" s="158">
        <v>45308</v>
      </c>
      <c r="E10" s="396">
        <v>60</v>
      </c>
      <c r="F10" s="6">
        <v>997243</v>
      </c>
      <c r="G10" s="158">
        <v>45308</v>
      </c>
      <c r="H10" s="60"/>
      <c r="I10" s="6">
        <f t="shared" si="0"/>
        <v>5</v>
      </c>
      <c r="J10" s="161" t="s">
        <v>1738</v>
      </c>
      <c r="K10" t="s">
        <v>1615</v>
      </c>
    </row>
    <row r="11" spans="1:16" ht="15.5">
      <c r="A11" s="312">
        <v>998</v>
      </c>
      <c r="B11" s="313" t="s">
        <v>1263</v>
      </c>
      <c r="C11" s="313" t="s">
        <v>64</v>
      </c>
      <c r="D11" s="158">
        <v>45304</v>
      </c>
      <c r="E11" s="396">
        <v>60</v>
      </c>
      <c r="F11" s="6">
        <v>1062</v>
      </c>
      <c r="G11" s="158">
        <v>45301</v>
      </c>
      <c r="H11" s="60"/>
      <c r="I11" s="6">
        <f t="shared" si="0"/>
        <v>6</v>
      </c>
      <c r="J11" s="435" t="s">
        <v>2833</v>
      </c>
      <c r="K11" s="425" t="s">
        <v>2835</v>
      </c>
    </row>
    <row r="12" spans="1:16" ht="15.5">
      <c r="A12" s="312">
        <v>1049</v>
      </c>
      <c r="B12" s="313" t="s">
        <v>1640</v>
      </c>
      <c r="C12" s="313" t="s">
        <v>1641</v>
      </c>
      <c r="D12" s="158">
        <v>45304</v>
      </c>
      <c r="E12" s="396">
        <v>60</v>
      </c>
      <c r="F12" s="6">
        <v>6038</v>
      </c>
      <c r="G12" s="158">
        <v>45301</v>
      </c>
      <c r="H12" s="60"/>
      <c r="I12" s="6">
        <f t="shared" si="0"/>
        <v>7</v>
      </c>
      <c r="J12" s="435" t="s">
        <v>2428</v>
      </c>
      <c r="K12" t="s">
        <v>1615</v>
      </c>
      <c r="L12" s="6">
        <v>1</v>
      </c>
    </row>
    <row r="13" spans="1:16">
      <c r="A13" s="339">
        <v>1121</v>
      </c>
      <c r="B13" s="458" t="s">
        <v>2838</v>
      </c>
      <c r="C13" s="459" t="s">
        <v>2100</v>
      </c>
      <c r="D13" s="158">
        <v>45314</v>
      </c>
      <c r="E13" s="396">
        <v>60</v>
      </c>
      <c r="F13" s="6">
        <v>3806</v>
      </c>
      <c r="G13" s="158">
        <v>45302</v>
      </c>
      <c r="H13" s="60"/>
      <c r="I13" s="6">
        <f t="shared" si="0"/>
        <v>8</v>
      </c>
      <c r="J13" s="441" t="s">
        <v>2428</v>
      </c>
      <c r="K13" t="s">
        <v>2847</v>
      </c>
      <c r="L13" s="6">
        <v>2</v>
      </c>
      <c r="P13">
        <v>339</v>
      </c>
    </row>
    <row r="14" spans="1:16">
      <c r="A14" s="312">
        <v>1090</v>
      </c>
      <c r="B14" s="313" t="s">
        <v>2116</v>
      </c>
      <c r="C14" s="313" t="s">
        <v>529</v>
      </c>
      <c r="D14" s="158">
        <v>45307</v>
      </c>
      <c r="E14" s="396">
        <v>60</v>
      </c>
      <c r="F14" s="6">
        <v>3269</v>
      </c>
      <c r="G14" s="158">
        <v>45311</v>
      </c>
      <c r="H14" s="60"/>
      <c r="I14" s="6">
        <f t="shared" si="0"/>
        <v>9</v>
      </c>
      <c r="J14" s="161" t="s">
        <v>1738</v>
      </c>
      <c r="K14" t="s">
        <v>1615</v>
      </c>
      <c r="L14" s="6">
        <v>3</v>
      </c>
      <c r="P14">
        <v>5</v>
      </c>
    </row>
    <row r="15" spans="1:16" ht="15.5">
      <c r="A15" s="312">
        <v>1036</v>
      </c>
      <c r="B15" s="313" t="s">
        <v>1688</v>
      </c>
      <c r="C15" s="313" t="s">
        <v>202</v>
      </c>
      <c r="D15" s="158">
        <v>45304</v>
      </c>
      <c r="E15" s="396">
        <v>60</v>
      </c>
      <c r="F15" s="6">
        <v>1297</v>
      </c>
      <c r="G15" s="158">
        <v>45302</v>
      </c>
      <c r="H15" s="60"/>
      <c r="I15" s="6">
        <f t="shared" si="0"/>
        <v>10</v>
      </c>
      <c r="J15" s="435" t="s">
        <v>2664</v>
      </c>
      <c r="K15" t="s">
        <v>2835</v>
      </c>
      <c r="L15" s="6">
        <v>4</v>
      </c>
      <c r="M15" t="s">
        <v>2837</v>
      </c>
      <c r="P15">
        <v>-4</v>
      </c>
    </row>
    <row r="16" spans="1:16" ht="15.5">
      <c r="A16" s="312">
        <v>802</v>
      </c>
      <c r="B16" s="313" t="s">
        <v>351</v>
      </c>
      <c r="C16" s="313" t="s">
        <v>352</v>
      </c>
      <c r="D16" s="158">
        <v>45304</v>
      </c>
      <c r="E16" s="396">
        <v>60</v>
      </c>
      <c r="F16" s="6">
        <v>995856</v>
      </c>
      <c r="G16" s="158">
        <v>2</v>
      </c>
      <c r="H16" s="60" t="s">
        <v>1737</v>
      </c>
      <c r="I16" s="6">
        <f t="shared" si="0"/>
        <v>11</v>
      </c>
      <c r="J16" s="435" t="s">
        <v>1738</v>
      </c>
      <c r="K16" t="s">
        <v>1615</v>
      </c>
      <c r="L16" s="6"/>
      <c r="P16">
        <v>-31</v>
      </c>
    </row>
    <row r="17" spans="1:16" ht="15.5">
      <c r="A17" s="312">
        <v>1075</v>
      </c>
      <c r="B17" s="313" t="s">
        <v>2016</v>
      </c>
      <c r="C17" s="313" t="s">
        <v>1649</v>
      </c>
      <c r="D17" s="158">
        <v>45308</v>
      </c>
      <c r="E17" s="396">
        <v>60</v>
      </c>
      <c r="F17" s="6">
        <v>3325</v>
      </c>
      <c r="G17" s="158">
        <v>45308</v>
      </c>
      <c r="H17" s="60"/>
      <c r="I17" s="6">
        <f t="shared" si="0"/>
        <v>12</v>
      </c>
      <c r="J17" s="435" t="s">
        <v>2836</v>
      </c>
      <c r="K17" t="s">
        <v>603</v>
      </c>
      <c r="L17" s="6"/>
      <c r="P17">
        <f>SUM(P13:P16)</f>
        <v>309</v>
      </c>
    </row>
    <row r="18" spans="1:16">
      <c r="A18" s="455">
        <v>154</v>
      </c>
      <c r="B18" s="457" t="s">
        <v>442</v>
      </c>
      <c r="C18" s="457" t="s">
        <v>529</v>
      </c>
      <c r="D18" s="158">
        <v>45311</v>
      </c>
      <c r="E18" s="396">
        <v>60</v>
      </c>
      <c r="F18" s="6">
        <v>2311</v>
      </c>
      <c r="G18" s="158">
        <v>45309</v>
      </c>
      <c r="H18" s="60"/>
      <c r="I18" s="6">
        <f t="shared" si="0"/>
        <v>13</v>
      </c>
      <c r="J18" s="441" t="s">
        <v>2379</v>
      </c>
      <c r="K18" t="s">
        <v>2841</v>
      </c>
      <c r="L18" s="6"/>
    </row>
    <row r="19" spans="1:16">
      <c r="A19" s="312">
        <v>1021</v>
      </c>
      <c r="B19" s="313" t="s">
        <v>1271</v>
      </c>
      <c r="C19" s="313" t="s">
        <v>1039</v>
      </c>
      <c r="D19" s="158">
        <v>45315</v>
      </c>
      <c r="E19" s="396">
        <v>60</v>
      </c>
      <c r="F19" s="6">
        <v>8839</v>
      </c>
      <c r="G19" s="158">
        <v>45311</v>
      </c>
      <c r="H19" s="60"/>
      <c r="I19" s="6">
        <f t="shared" si="0"/>
        <v>14</v>
      </c>
      <c r="J19" s="441" t="s">
        <v>1738</v>
      </c>
      <c r="K19" s="425" t="s">
        <v>2835</v>
      </c>
      <c r="L19" s="6"/>
    </row>
    <row r="20" spans="1:16" ht="15.5">
      <c r="A20" s="312">
        <v>257</v>
      </c>
      <c r="B20" s="313" t="s">
        <v>718</v>
      </c>
      <c r="C20" s="313" t="s">
        <v>707</v>
      </c>
      <c r="D20" s="158">
        <v>45308</v>
      </c>
      <c r="E20" s="396">
        <v>60</v>
      </c>
      <c r="F20" s="6">
        <v>9159</v>
      </c>
      <c r="G20" s="158">
        <v>45303</v>
      </c>
      <c r="H20" s="60"/>
      <c r="I20" s="6">
        <f t="shared" si="0"/>
        <v>15</v>
      </c>
      <c r="J20" s="435" t="s">
        <v>2707</v>
      </c>
      <c r="K20" t="s">
        <v>603</v>
      </c>
      <c r="L20" s="6"/>
    </row>
    <row r="21" spans="1:16">
      <c r="A21" s="312">
        <v>1101</v>
      </c>
      <c r="B21" s="313" t="s">
        <v>2289</v>
      </c>
      <c r="C21" s="313" t="s">
        <v>707</v>
      </c>
      <c r="D21" s="158">
        <v>45313</v>
      </c>
      <c r="E21" s="396">
        <v>60</v>
      </c>
      <c r="F21" s="6">
        <v>833415230</v>
      </c>
      <c r="G21" s="158">
        <v>45308</v>
      </c>
      <c r="H21" s="60"/>
      <c r="I21" s="6">
        <f t="shared" si="0"/>
        <v>16</v>
      </c>
      <c r="J21" s="442" t="s">
        <v>2649</v>
      </c>
      <c r="K21" t="s">
        <v>1615</v>
      </c>
      <c r="L21" s="6"/>
      <c r="M21" s="90" t="s">
        <v>2845</v>
      </c>
    </row>
    <row r="22" spans="1:16">
      <c r="A22" s="454">
        <v>673</v>
      </c>
      <c r="B22" s="456" t="s">
        <v>782</v>
      </c>
      <c r="C22" s="456" t="s">
        <v>13</v>
      </c>
      <c r="D22" s="158">
        <v>45317</v>
      </c>
      <c r="E22" s="439">
        <v>10</v>
      </c>
      <c r="F22" s="6">
        <v>1457</v>
      </c>
      <c r="G22" s="158">
        <v>45312</v>
      </c>
      <c r="H22" s="60"/>
      <c r="I22" s="6">
        <f t="shared" si="0"/>
        <v>17</v>
      </c>
      <c r="J22" s="442" t="s">
        <v>2649</v>
      </c>
      <c r="K22" t="s">
        <v>1615</v>
      </c>
      <c r="L22" s="6"/>
      <c r="M22" s="110" t="s">
        <v>2849</v>
      </c>
      <c r="N22" s="110"/>
      <c r="O22" s="110"/>
      <c r="P22" s="110"/>
    </row>
    <row r="23" spans="1:16">
      <c r="A23" s="312">
        <v>1106</v>
      </c>
      <c r="B23" s="313" t="s">
        <v>2296</v>
      </c>
      <c r="C23" s="313" t="s">
        <v>2308</v>
      </c>
      <c r="D23" s="158">
        <v>45309</v>
      </c>
      <c r="E23" s="396">
        <v>60</v>
      </c>
      <c r="F23" s="6">
        <v>501</v>
      </c>
      <c r="G23" s="158">
        <v>45305</v>
      </c>
      <c r="H23" s="60"/>
      <c r="I23" s="6">
        <f t="shared" si="0"/>
        <v>18</v>
      </c>
      <c r="J23" s="441" t="s">
        <v>2664</v>
      </c>
      <c r="K23" t="s">
        <v>1615</v>
      </c>
      <c r="L23" s="6"/>
      <c r="N23" t="s">
        <v>2848</v>
      </c>
    </row>
    <row r="24" spans="1:16" ht="15.5">
      <c r="A24" s="312">
        <v>1108</v>
      </c>
      <c r="B24" s="313" t="s">
        <v>2300</v>
      </c>
      <c r="C24" s="313" t="s">
        <v>2038</v>
      </c>
      <c r="D24" s="158">
        <v>45304</v>
      </c>
      <c r="E24" s="396">
        <v>60</v>
      </c>
      <c r="F24" s="6">
        <v>149112953</v>
      </c>
      <c r="G24" s="158">
        <v>45299</v>
      </c>
      <c r="H24" s="60"/>
      <c r="I24" s="6">
        <v>1</v>
      </c>
      <c r="J24" s="435" t="s">
        <v>2831</v>
      </c>
      <c r="K24" t="s">
        <v>1615</v>
      </c>
      <c r="L24" s="6"/>
    </row>
    <row r="25" spans="1:16">
      <c r="A25" s="455">
        <v>1083</v>
      </c>
      <c r="B25" s="457" t="s">
        <v>2101</v>
      </c>
      <c r="C25" s="457" t="s">
        <v>1641</v>
      </c>
      <c r="D25" s="158">
        <v>45309</v>
      </c>
      <c r="E25" s="396">
        <v>60</v>
      </c>
      <c r="F25" s="6">
        <v>5667</v>
      </c>
      <c r="G25" s="158">
        <v>45305</v>
      </c>
      <c r="H25" s="60"/>
      <c r="I25" s="6">
        <f>I24+1</f>
        <v>2</v>
      </c>
      <c r="J25" s="441" t="s">
        <v>2850</v>
      </c>
      <c r="K25" t="s">
        <v>1615</v>
      </c>
      <c r="L25" s="6">
        <v>5</v>
      </c>
    </row>
    <row r="26" spans="1:16" ht="15.5">
      <c r="A26" s="312">
        <v>993</v>
      </c>
      <c r="B26" s="313" t="s">
        <v>1257</v>
      </c>
      <c r="C26" s="313" t="s">
        <v>598</v>
      </c>
      <c r="D26" s="158">
        <v>45304</v>
      </c>
      <c r="E26" s="396">
        <v>60</v>
      </c>
      <c r="F26" s="6">
        <v>2198</v>
      </c>
      <c r="G26" s="158">
        <v>45302</v>
      </c>
      <c r="H26" s="6"/>
      <c r="I26" s="6">
        <f>I25+1</f>
        <v>3</v>
      </c>
      <c r="J26" s="436" t="s">
        <v>2832</v>
      </c>
      <c r="K26" t="s">
        <v>1615</v>
      </c>
      <c r="L26" s="6"/>
    </row>
    <row r="27" spans="1:16">
      <c r="A27" s="437">
        <v>823</v>
      </c>
      <c r="B27" s="438" t="s">
        <v>949</v>
      </c>
      <c r="C27" s="421" t="s">
        <v>56</v>
      </c>
      <c r="D27" s="158">
        <v>45307</v>
      </c>
      <c r="E27" s="439">
        <v>10</v>
      </c>
      <c r="F27" s="6">
        <v>225</v>
      </c>
      <c r="G27" s="158">
        <v>45311</v>
      </c>
      <c r="H27" s="60"/>
      <c r="I27" s="6">
        <f>I26+1</f>
        <v>4</v>
      </c>
      <c r="J27" s="161" t="s">
        <v>2451</v>
      </c>
      <c r="K27" t="s">
        <v>1615</v>
      </c>
    </row>
    <row r="28" spans="1:16">
      <c r="A28" s="131"/>
      <c r="B28" s="210"/>
      <c r="C28" s="132"/>
      <c r="D28" s="158"/>
      <c r="E28" s="396"/>
      <c r="F28" s="6"/>
      <c r="G28" s="158"/>
      <c r="H28" s="60"/>
      <c r="I28" s="6">
        <f t="shared" ref="I28:I37" si="1">I27+1</f>
        <v>5</v>
      </c>
      <c r="J28" s="415"/>
    </row>
    <row r="29" spans="1:16">
      <c r="A29" s="131"/>
      <c r="B29" s="210"/>
      <c r="C29" s="132"/>
      <c r="D29" s="158"/>
      <c r="E29" s="416"/>
      <c r="F29" s="6"/>
      <c r="G29" s="158"/>
      <c r="H29" s="60"/>
      <c r="I29" s="6">
        <f t="shared" si="1"/>
        <v>6</v>
      </c>
      <c r="J29" s="415"/>
    </row>
    <row r="30" spans="1:16">
      <c r="A30" s="131"/>
      <c r="B30" s="210"/>
      <c r="C30" s="132"/>
      <c r="D30" s="158"/>
      <c r="E30" s="396"/>
      <c r="F30" s="6"/>
      <c r="G30" s="158"/>
      <c r="H30" s="60"/>
      <c r="I30" s="6">
        <f t="shared" si="1"/>
        <v>7</v>
      </c>
      <c r="J30" s="415"/>
    </row>
    <row r="31" spans="1:16">
      <c r="A31" s="131"/>
      <c r="B31" s="210"/>
      <c r="C31" s="132"/>
      <c r="D31" s="158"/>
      <c r="E31" s="396"/>
      <c r="F31" s="6"/>
      <c r="G31" s="158"/>
      <c r="H31" s="60"/>
      <c r="I31" s="6">
        <f t="shared" si="1"/>
        <v>8</v>
      </c>
      <c r="J31" s="415"/>
    </row>
    <row r="32" spans="1:16">
      <c r="A32" s="131"/>
      <c r="B32" s="210"/>
      <c r="C32" s="132"/>
      <c r="D32" s="158"/>
      <c r="E32" s="396"/>
      <c r="F32" s="6"/>
      <c r="G32" s="158"/>
      <c r="H32" s="60"/>
      <c r="I32" s="6">
        <f t="shared" si="1"/>
        <v>9</v>
      </c>
      <c r="J32" s="415"/>
    </row>
    <row r="33" spans="1:10">
      <c r="A33" s="131"/>
      <c r="B33" s="210"/>
      <c r="C33" s="132"/>
      <c r="D33" s="158"/>
      <c r="E33" s="416"/>
      <c r="F33" s="6"/>
      <c r="G33" s="158"/>
      <c r="H33" s="60"/>
      <c r="I33" s="6">
        <f t="shared" si="1"/>
        <v>10</v>
      </c>
      <c r="J33" s="415"/>
    </row>
    <row r="34" spans="1:10">
      <c r="A34" s="131"/>
      <c r="B34" s="210"/>
      <c r="C34" s="132"/>
      <c r="D34" s="158"/>
      <c r="E34" s="396"/>
      <c r="F34" s="6"/>
      <c r="G34" s="158"/>
      <c r="H34" s="60"/>
      <c r="I34" s="6">
        <f t="shared" si="1"/>
        <v>11</v>
      </c>
      <c r="J34" s="415"/>
    </row>
    <row r="35" spans="1:10">
      <c r="A35" s="131"/>
      <c r="B35" s="210"/>
      <c r="C35" s="132"/>
      <c r="D35" s="158"/>
      <c r="E35" s="396"/>
      <c r="F35" s="6"/>
      <c r="G35" s="158"/>
      <c r="H35" s="60"/>
      <c r="I35" s="6">
        <f t="shared" si="1"/>
        <v>12</v>
      </c>
      <c r="J35" s="415"/>
    </row>
    <row r="36" spans="1:10">
      <c r="A36" s="131"/>
      <c r="B36" s="210"/>
      <c r="C36" s="132"/>
      <c r="D36" s="158"/>
      <c r="E36" s="396"/>
      <c r="F36" s="6"/>
      <c r="G36" s="158"/>
      <c r="H36" s="60"/>
      <c r="I36" s="6">
        <f t="shared" si="1"/>
        <v>13</v>
      </c>
      <c r="J36" s="415"/>
    </row>
    <row r="37" spans="1:10">
      <c r="A37" s="131"/>
      <c r="B37" s="210"/>
      <c r="C37" s="132"/>
      <c r="D37" s="158"/>
      <c r="E37" s="396"/>
      <c r="F37" s="6"/>
      <c r="G37" s="158"/>
      <c r="H37" s="60"/>
      <c r="I37" s="6">
        <f t="shared" si="1"/>
        <v>14</v>
      </c>
      <c r="J37" s="415"/>
    </row>
    <row r="38" spans="1:10" ht="18.5">
      <c r="A38" s="131"/>
      <c r="B38" s="132"/>
      <c r="C38" s="132"/>
      <c r="D38" s="354"/>
      <c r="E38" s="355"/>
      <c r="F38" s="86"/>
      <c r="G38" s="354"/>
      <c r="H38" s="356"/>
      <c r="I38" s="6"/>
    </row>
    <row r="39" spans="1:10" ht="18.5">
      <c r="A39" s="364"/>
      <c r="B39" s="364"/>
      <c r="C39" s="364"/>
      <c r="D39" s="354"/>
      <c r="E39" s="357"/>
      <c r="F39" s="86"/>
      <c r="G39" s="354"/>
      <c r="H39" s="356"/>
      <c r="I39" s="6"/>
    </row>
    <row r="40" spans="1:10" ht="18.5">
      <c r="A40" s="370"/>
      <c r="B40" s="370"/>
      <c r="C40" s="370"/>
      <c r="D40" s="370"/>
      <c r="E40" s="370"/>
      <c r="F40" s="370"/>
      <c r="G40" s="370"/>
      <c r="H40" s="70"/>
      <c r="I40" s="70"/>
    </row>
    <row r="41" spans="1:10" ht="15" thickBot="1">
      <c r="A41" s="6"/>
      <c r="B41" s="5">
        <f>COUNTA(B5:B40)</f>
        <v>22</v>
      </c>
      <c r="C41" s="5" t="s">
        <v>1058</v>
      </c>
      <c r="D41" s="2"/>
      <c r="E41" s="45">
        <f>SUM(E5:E40)</f>
        <v>1220</v>
      </c>
      <c r="F41" s="5"/>
      <c r="G41" s="2"/>
      <c r="H41" s="320">
        <f>SUM(H5:H40)</f>
        <v>0</v>
      </c>
      <c r="I41" s="69">
        <v>0</v>
      </c>
    </row>
    <row r="42" spans="1:10">
      <c r="A42" s="6"/>
      <c r="E42" t="s">
        <v>1661</v>
      </c>
      <c r="F42" t="s">
        <v>1661</v>
      </c>
      <c r="G42" t="s">
        <v>1661</v>
      </c>
      <c r="I42" s="58"/>
    </row>
    <row r="43" spans="1:10">
      <c r="A43" s="6"/>
      <c r="B43" s="119"/>
      <c r="C43" s="120"/>
      <c r="D43" s="120"/>
      <c r="E43" s="120"/>
      <c r="F43" s="121"/>
      <c r="G43" s="120"/>
      <c r="H43" s="120"/>
      <c r="I43" s="120"/>
    </row>
    <row r="44" spans="1:10">
      <c r="A44" s="6"/>
      <c r="B44" s="180" t="s">
        <v>2186</v>
      </c>
      <c r="C44" s="120"/>
      <c r="D44" s="226">
        <v>2024</v>
      </c>
      <c r="E44" s="120"/>
      <c r="F44" s="121"/>
      <c r="G44" s="120"/>
      <c r="H44" s="120"/>
      <c r="I44" s="120"/>
    </row>
    <row r="45" spans="1:10">
      <c r="A45" s="6"/>
      <c r="B45" s="62" t="s">
        <v>1666</v>
      </c>
      <c r="C45" s="296" t="s">
        <v>1667</v>
      </c>
      <c r="D45" s="62" t="s">
        <v>1668</v>
      </c>
      <c r="F45" s="6"/>
    </row>
    <row r="46" spans="1:10" ht="9" customHeight="1">
      <c r="A46" s="6"/>
      <c r="B46" s="63"/>
      <c r="C46" s="63"/>
      <c r="D46" s="63"/>
      <c r="F46" s="6"/>
    </row>
    <row r="47" spans="1:10">
      <c r="A47" s="6"/>
      <c r="B47" s="72">
        <v>10</v>
      </c>
      <c r="C47" s="65">
        <v>2</v>
      </c>
      <c r="D47" s="318">
        <f>B47*C47</f>
        <v>20</v>
      </c>
      <c r="F47" s="6"/>
    </row>
    <row r="48" spans="1:10">
      <c r="A48" s="6"/>
      <c r="B48" s="72">
        <v>30</v>
      </c>
      <c r="C48" s="67">
        <v>0</v>
      </c>
      <c r="D48" s="319">
        <f>B48*C48</f>
        <v>0</v>
      </c>
      <c r="E48" s="84" t="s">
        <v>1751</v>
      </c>
      <c r="F48" s="6"/>
    </row>
    <row r="49" spans="1:7">
      <c r="A49" s="6"/>
      <c r="B49" s="72">
        <v>50</v>
      </c>
      <c r="C49" s="63">
        <v>0</v>
      </c>
      <c r="D49" s="318">
        <f>B49*C49</f>
        <v>0</v>
      </c>
      <c r="F49" s="6"/>
    </row>
    <row r="50" spans="1:7">
      <c r="A50" s="6"/>
      <c r="B50" s="72">
        <v>60</v>
      </c>
      <c r="C50" s="63">
        <v>20</v>
      </c>
      <c r="D50" s="318">
        <f>B50*C50</f>
        <v>1200</v>
      </c>
      <c r="F50" s="6"/>
    </row>
    <row r="51" spans="1:7" ht="9.75" customHeight="1">
      <c r="A51" s="6"/>
      <c r="B51" s="63"/>
      <c r="C51" s="63"/>
      <c r="D51" s="63"/>
      <c r="F51" s="6"/>
    </row>
    <row r="52" spans="1:7" ht="15" thickBot="1">
      <c r="A52" s="6"/>
      <c r="B52" s="72" t="s">
        <v>2228</v>
      </c>
      <c r="C52" s="270">
        <f>SUM(C46:C51)</f>
        <v>22</v>
      </c>
      <c r="D52" s="64">
        <f>SUM(D46:D51)</f>
        <v>1220</v>
      </c>
      <c r="E52" s="241" t="str">
        <f>IF(B41-C52=0," OK","* error*")</f>
        <v xml:space="preserve"> OK</v>
      </c>
      <c r="F52" s="6"/>
    </row>
    <row r="53" spans="1:7">
      <c r="A53" s="6"/>
      <c r="B53" s="53"/>
      <c r="C53" s="53"/>
      <c r="D53" s="53"/>
      <c r="F53" s="6"/>
    </row>
    <row r="54" spans="1:7">
      <c r="B54" s="2" t="s">
        <v>1660</v>
      </c>
      <c r="C54" s="2" t="s">
        <v>1660</v>
      </c>
      <c r="D54" s="2" t="s">
        <v>1660</v>
      </c>
      <c r="E54" s="1" t="s">
        <v>1660</v>
      </c>
    </row>
    <row r="55" spans="1:7" ht="18" customHeight="1">
      <c r="B55" t="s">
        <v>1660</v>
      </c>
    </row>
    <row r="56" spans="1:7" ht="18.5">
      <c r="A56" s="440">
        <v>1121</v>
      </c>
      <c r="B56" s="350" t="s">
        <v>2838</v>
      </c>
      <c r="C56" s="350" t="s">
        <v>2100</v>
      </c>
      <c r="E56" s="75" t="s">
        <v>2840</v>
      </c>
      <c r="G56" s="288">
        <v>45308</v>
      </c>
    </row>
    <row r="60" spans="1:7" ht="18.75" customHeight="1"/>
    <row r="61" spans="1:7" ht="9.75" customHeight="1"/>
    <row r="64" spans="1:7">
      <c r="D64">
        <v>850</v>
      </c>
      <c r="F64">
        <v>625</v>
      </c>
    </row>
    <row r="65" spans="4:7">
      <c r="D65">
        <v>800</v>
      </c>
      <c r="F65">
        <v>1300</v>
      </c>
    </row>
    <row r="66" spans="4:7" ht="14.25" customHeight="1">
      <c r="D66">
        <v>725</v>
      </c>
      <c r="F66">
        <v>600</v>
      </c>
    </row>
    <row r="67" spans="4:7">
      <c r="D67">
        <v>3000</v>
      </c>
      <c r="F67">
        <v>3000</v>
      </c>
    </row>
    <row r="68" spans="4:7">
      <c r="D68">
        <f>SUM(D64:D67)</f>
        <v>5375</v>
      </c>
      <c r="F68">
        <f>SUM(F64:F67)</f>
        <v>5525</v>
      </c>
      <c r="G68">
        <f>D68-F68</f>
        <v>-150</v>
      </c>
    </row>
  </sheetData>
  <sortState xmlns:xlrd2="http://schemas.microsoft.com/office/spreadsheetml/2017/richdata2" ref="A6:K27">
    <sortCondition ref="B6:B27"/>
  </sortState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8183A-2D82-4F1A-94E2-B388428C55AD}">
  <dimension ref="A1:BN346"/>
  <sheetViews>
    <sheetView zoomScale="99" zoomScaleNormal="99" workbookViewId="0">
      <pane xSplit="3" ySplit="2" topLeftCell="D309" activePane="bottomRight" state="frozen"/>
      <selection pane="topRight" activeCell="D1" sqref="D1"/>
      <selection pane="bottomLeft" activeCell="A3" sqref="A3"/>
      <selection pane="bottomRight" activeCell="J319" sqref="J319"/>
    </sheetView>
  </sheetViews>
  <sheetFormatPr defaultRowHeight="14.5"/>
  <cols>
    <col min="1" max="1" width="8.6328125" style="6" bestFit="1" customWidth="1"/>
    <col min="2" max="2" width="13.08984375" customWidth="1"/>
    <col min="3" max="3" width="9" bestFit="1" customWidth="1"/>
    <col min="4" max="4" width="12.453125" bestFit="1" customWidth="1"/>
    <col min="5" max="5" width="25.90625" bestFit="1" customWidth="1"/>
    <col min="6" max="6" width="21.90625" bestFit="1" customWidth="1"/>
    <col min="7" max="7" width="13.90625" bestFit="1" customWidth="1"/>
    <col min="8" max="8" width="4.453125" bestFit="1" customWidth="1"/>
    <col min="9" max="9" width="5.36328125" bestFit="1" customWidth="1"/>
    <col min="10" max="10" width="15.54296875" customWidth="1"/>
    <col min="11" max="11" width="15.08984375" customWidth="1"/>
    <col min="12" max="12" width="23.90625" bestFit="1" customWidth="1"/>
    <col min="13" max="13" width="23.54296875" bestFit="1" customWidth="1"/>
    <col min="14" max="14" width="12" style="1" customWidth="1"/>
    <col min="15" max="15" width="28.36328125" bestFit="1" customWidth="1"/>
    <col min="16" max="16" width="77.36328125" bestFit="1" customWidth="1"/>
    <col min="17" max="17" width="7.36328125" bestFit="1" customWidth="1"/>
    <col min="18" max="18" width="12" style="1" customWidth="1"/>
    <col min="19" max="19" width="11.90625" bestFit="1" customWidth="1"/>
    <col min="20" max="20" width="12.54296875" style="1" bestFit="1" customWidth="1"/>
    <col min="21" max="21" width="7.453125" bestFit="1" customWidth="1"/>
    <col min="22" max="22" width="10.90625" style="1" bestFit="1" customWidth="1"/>
    <col min="23" max="23" width="13.6328125" bestFit="1" customWidth="1"/>
    <col min="24" max="24" width="38.90625" bestFit="1" customWidth="1"/>
    <col min="25" max="25" width="11.54296875" style="1" bestFit="1" customWidth="1"/>
    <col min="26" max="26" width="15.54296875" bestFit="1" customWidth="1"/>
    <col min="27" max="27" width="23.54296875" bestFit="1" customWidth="1"/>
    <col min="28" max="28" width="3.54296875" bestFit="1" customWidth="1"/>
    <col min="29" max="29" width="15" bestFit="1" customWidth="1"/>
    <col min="30" max="30" width="11.6328125" bestFit="1" customWidth="1"/>
    <col min="31" max="31" width="14.08984375" bestFit="1" customWidth="1"/>
    <col min="32" max="32" width="6.6328125" bestFit="1" customWidth="1"/>
    <col min="33" max="33" width="7.453125" bestFit="1" customWidth="1"/>
    <col min="34" max="34" width="4.453125" bestFit="1" customWidth="1"/>
    <col min="35" max="36" width="4.6328125" bestFit="1" customWidth="1"/>
    <col min="37" max="37" width="5.36328125" bestFit="1" customWidth="1"/>
    <col min="38" max="38" width="12.08984375" bestFit="1" customWidth="1"/>
    <col min="39" max="39" width="12.6328125" bestFit="1" customWidth="1"/>
    <col min="40" max="40" width="9" bestFit="1" customWidth="1"/>
    <col min="41" max="41" width="7.6328125" bestFit="1" customWidth="1"/>
    <col min="42" max="43" width="7.90625" bestFit="1" customWidth="1"/>
    <col min="44" max="44" width="4.6328125" bestFit="1" customWidth="1"/>
    <col min="45" max="45" width="8.54296875" bestFit="1" customWidth="1"/>
    <col min="46" max="46" width="7" bestFit="1" customWidth="1"/>
    <col min="47" max="47" width="5.6328125" bestFit="1" customWidth="1"/>
    <col min="48" max="48" width="8.54296875" bestFit="1" customWidth="1"/>
    <col min="49" max="49" width="7.54296875" bestFit="1" customWidth="1"/>
    <col min="50" max="50" width="9.54296875" bestFit="1" customWidth="1"/>
    <col min="51" max="51" width="8.453125" bestFit="1" customWidth="1"/>
    <col min="52" max="52" width="9.453125" bestFit="1" customWidth="1"/>
    <col min="53" max="53" width="12.453125" bestFit="1" customWidth="1"/>
    <col min="54" max="54" width="7.6328125" bestFit="1" customWidth="1"/>
    <col min="55" max="55" width="9.54296875" bestFit="1" customWidth="1"/>
    <col min="56" max="56" width="6.08984375" bestFit="1" customWidth="1"/>
    <col min="57" max="57" width="7.90625" bestFit="1" customWidth="1"/>
    <col min="58" max="58" width="15.36328125" bestFit="1" customWidth="1"/>
    <col min="59" max="59" width="5.36328125" bestFit="1" customWidth="1"/>
    <col min="60" max="61" width="10.6328125" bestFit="1" customWidth="1"/>
    <col min="62" max="62" width="5" bestFit="1" customWidth="1"/>
    <col min="63" max="63" width="9.453125" bestFit="1" customWidth="1"/>
    <col min="64" max="64" width="16.90625" bestFit="1" customWidth="1"/>
    <col min="66" max="66" width="5.36328125" bestFit="1" customWidth="1"/>
  </cols>
  <sheetData>
    <row r="1" spans="1:66" ht="15.5">
      <c r="B1" s="344">
        <f>B343</f>
        <v>340</v>
      </c>
      <c r="D1" s="392" t="s">
        <v>2738</v>
      </c>
    </row>
    <row r="2" spans="1:66">
      <c r="A2" s="6" t="s">
        <v>2471</v>
      </c>
      <c r="B2" t="s">
        <v>0</v>
      </c>
      <c r="C2" t="s">
        <v>1</v>
      </c>
      <c r="D2" t="s">
        <v>1079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1080</v>
      </c>
      <c r="N2" s="1" t="s">
        <v>11</v>
      </c>
      <c r="O2" t="s">
        <v>1081</v>
      </c>
      <c r="P2" t="s">
        <v>1071</v>
      </c>
      <c r="Q2" t="s">
        <v>1751</v>
      </c>
      <c r="R2" s="1" t="s">
        <v>10</v>
      </c>
      <c r="S2" t="s">
        <v>2472</v>
      </c>
      <c r="T2" s="1" t="s">
        <v>2473</v>
      </c>
      <c r="U2" t="s">
        <v>2474</v>
      </c>
      <c r="V2" s="1" t="s">
        <v>2475</v>
      </c>
      <c r="W2" t="s">
        <v>2476</v>
      </c>
      <c r="X2" t="s">
        <v>2477</v>
      </c>
      <c r="Y2" s="1" t="s">
        <v>2478</v>
      </c>
      <c r="Z2" t="s">
        <v>2479</v>
      </c>
      <c r="AA2" t="s">
        <v>2480</v>
      </c>
      <c r="AB2" t="s">
        <v>2481</v>
      </c>
      <c r="AC2" t="s">
        <v>2482</v>
      </c>
      <c r="AD2" t="s">
        <v>2483</v>
      </c>
      <c r="AE2" t="s">
        <v>2484</v>
      </c>
      <c r="AF2" t="s">
        <v>2485</v>
      </c>
      <c r="AG2" t="s">
        <v>2486</v>
      </c>
      <c r="AH2" t="s">
        <v>2487</v>
      </c>
      <c r="AI2" t="s">
        <v>2488</v>
      </c>
      <c r="AJ2" t="s">
        <v>2489</v>
      </c>
      <c r="AK2" t="s">
        <v>2490</v>
      </c>
      <c r="AL2" t="s">
        <v>2491</v>
      </c>
      <c r="AM2" t="s">
        <v>2492</v>
      </c>
      <c r="AN2" t="s">
        <v>2493</v>
      </c>
      <c r="AO2" t="s">
        <v>153</v>
      </c>
      <c r="AP2" t="s">
        <v>2494</v>
      </c>
      <c r="AQ2" t="s">
        <v>2495</v>
      </c>
      <c r="AR2" t="s">
        <v>2496</v>
      </c>
      <c r="AS2" t="s">
        <v>2497</v>
      </c>
      <c r="AT2" t="s">
        <v>2498</v>
      </c>
      <c r="AU2" t="s">
        <v>2499</v>
      </c>
      <c r="AV2" t="s">
        <v>1418</v>
      </c>
      <c r="AW2" t="s">
        <v>2500</v>
      </c>
      <c r="AX2" t="s">
        <v>2501</v>
      </c>
      <c r="AY2" t="s">
        <v>2502</v>
      </c>
      <c r="AZ2" t="s">
        <v>2503</v>
      </c>
      <c r="BA2" t="s">
        <v>2504</v>
      </c>
      <c r="BB2" t="s">
        <v>2505</v>
      </c>
      <c r="BC2" t="s">
        <v>2506</v>
      </c>
      <c r="BD2" t="s">
        <v>2507</v>
      </c>
      <c r="BE2" t="s">
        <v>2508</v>
      </c>
      <c r="BF2" t="s">
        <v>2509</v>
      </c>
      <c r="BG2" t="s">
        <v>2510</v>
      </c>
      <c r="BH2" t="s">
        <v>2008</v>
      </c>
      <c r="BI2" t="s">
        <v>2511</v>
      </c>
      <c r="BJ2" t="s">
        <v>2512</v>
      </c>
      <c r="BK2" t="s">
        <v>2513</v>
      </c>
      <c r="BL2" t="s">
        <v>2514</v>
      </c>
      <c r="BN2" t="s">
        <v>1750</v>
      </c>
    </row>
    <row r="3" spans="1:66">
      <c r="A3" s="6">
        <v>570</v>
      </c>
      <c r="B3" t="s">
        <v>12</v>
      </c>
      <c r="C3" t="s">
        <v>13</v>
      </c>
      <c r="D3" t="s">
        <v>1077</v>
      </c>
      <c r="E3" t="s">
        <v>14</v>
      </c>
      <c r="F3" t="s">
        <v>15</v>
      </c>
      <c r="G3" t="s">
        <v>16</v>
      </c>
      <c r="H3" t="s">
        <v>17</v>
      </c>
      <c r="I3" t="s">
        <v>1752</v>
      </c>
      <c r="J3" t="s">
        <v>18</v>
      </c>
      <c r="K3" t="s">
        <v>18</v>
      </c>
      <c r="L3" t="s">
        <v>2254</v>
      </c>
      <c r="M3" t="s">
        <v>1753</v>
      </c>
      <c r="N3" s="1">
        <v>17009</v>
      </c>
      <c r="O3" t="s">
        <v>1078</v>
      </c>
      <c r="Q3" t="b">
        <v>0</v>
      </c>
      <c r="R3" s="1">
        <v>41618</v>
      </c>
      <c r="S3" t="b">
        <v>0</v>
      </c>
      <c r="U3" t="b">
        <v>0</v>
      </c>
      <c r="X3" t="s">
        <v>2739</v>
      </c>
      <c r="Y3" s="1">
        <v>44277</v>
      </c>
      <c r="AA3" t="s">
        <v>2516</v>
      </c>
      <c r="AB3">
        <v>77</v>
      </c>
      <c r="AC3" t="b">
        <v>0</v>
      </c>
      <c r="AD3" t="b">
        <v>1</v>
      </c>
      <c r="AF3" t="s">
        <v>2517</v>
      </c>
      <c r="AH3" t="s">
        <v>2518</v>
      </c>
      <c r="AI3" t="b">
        <v>0</v>
      </c>
      <c r="AJ3" t="b">
        <v>0</v>
      </c>
      <c r="AK3" t="b">
        <v>0</v>
      </c>
      <c r="AL3" t="b">
        <v>0</v>
      </c>
      <c r="AM3" t="b">
        <v>0</v>
      </c>
      <c r="AN3" t="b">
        <v>1</v>
      </c>
      <c r="AO3" t="b">
        <v>1</v>
      </c>
      <c r="AP3" t="b">
        <v>0</v>
      </c>
      <c r="AQ3" t="b">
        <v>0</v>
      </c>
      <c r="AR3" t="b">
        <v>0</v>
      </c>
      <c r="AS3" t="b">
        <v>0</v>
      </c>
      <c r="AT3" t="b">
        <v>0</v>
      </c>
      <c r="AU3" t="b">
        <v>0</v>
      </c>
      <c r="AV3" t="b">
        <v>0</v>
      </c>
      <c r="AW3" t="b">
        <v>1</v>
      </c>
      <c r="AX3" t="b">
        <v>1</v>
      </c>
      <c r="AY3" t="b">
        <v>0</v>
      </c>
      <c r="AZ3" t="b">
        <v>0</v>
      </c>
      <c r="BA3" t="b">
        <v>0</v>
      </c>
      <c r="BB3" t="b">
        <v>0</v>
      </c>
      <c r="BC3" t="b">
        <v>0</v>
      </c>
      <c r="BD3" t="b">
        <v>0</v>
      </c>
      <c r="BE3" t="b">
        <v>1</v>
      </c>
      <c r="BF3" t="b">
        <v>1</v>
      </c>
      <c r="BG3" t="b">
        <v>0</v>
      </c>
      <c r="BH3" t="b">
        <v>0</v>
      </c>
      <c r="BI3" t="b">
        <v>0</v>
      </c>
      <c r="BJ3" t="b">
        <v>0</v>
      </c>
      <c r="BK3" t="b">
        <v>1</v>
      </c>
      <c r="BL3" t="b">
        <v>0</v>
      </c>
      <c r="BN3" t="b">
        <v>1</v>
      </c>
    </row>
    <row r="4" spans="1:66">
      <c r="A4" s="6">
        <v>803</v>
      </c>
      <c r="B4" t="s">
        <v>22</v>
      </c>
      <c r="C4" t="s">
        <v>202</v>
      </c>
      <c r="D4" t="s">
        <v>1218</v>
      </c>
      <c r="E4" t="s">
        <v>23</v>
      </c>
      <c r="F4" t="s">
        <v>24</v>
      </c>
      <c r="G4" t="s">
        <v>25</v>
      </c>
      <c r="H4" t="s">
        <v>17</v>
      </c>
      <c r="I4" t="s">
        <v>1755</v>
      </c>
      <c r="J4" t="s">
        <v>26</v>
      </c>
      <c r="K4" t="s">
        <v>27</v>
      </c>
      <c r="L4" t="s">
        <v>2255</v>
      </c>
      <c r="M4" t="s">
        <v>28</v>
      </c>
      <c r="N4" s="1">
        <v>13707</v>
      </c>
      <c r="O4" t="s">
        <v>1219</v>
      </c>
      <c r="Q4" t="b">
        <v>0</v>
      </c>
      <c r="R4" s="1">
        <v>42577</v>
      </c>
      <c r="S4" t="b">
        <v>0</v>
      </c>
      <c r="U4" t="b">
        <v>0</v>
      </c>
      <c r="AB4">
        <v>86</v>
      </c>
      <c r="AC4" t="b">
        <v>0</v>
      </c>
      <c r="AD4" t="b">
        <v>1</v>
      </c>
      <c r="AF4" t="s">
        <v>2519</v>
      </c>
      <c r="AI4" t="b">
        <v>0</v>
      </c>
      <c r="AJ4" t="b">
        <v>0</v>
      </c>
      <c r="AK4" t="b">
        <v>0</v>
      </c>
      <c r="AL4" t="b">
        <v>1</v>
      </c>
      <c r="AM4" t="b">
        <v>0</v>
      </c>
      <c r="AN4" t="b">
        <v>0</v>
      </c>
      <c r="AO4" t="b">
        <v>0</v>
      </c>
      <c r="AP4" t="b">
        <v>0</v>
      </c>
      <c r="AQ4" t="b">
        <v>0</v>
      </c>
      <c r="AR4" t="b">
        <v>0</v>
      </c>
      <c r="AS4" t="b">
        <v>0</v>
      </c>
      <c r="AT4" t="b">
        <v>0</v>
      </c>
      <c r="AU4" t="b">
        <v>0</v>
      </c>
      <c r="AV4" t="b">
        <v>0</v>
      </c>
      <c r="AW4" t="b">
        <v>0</v>
      </c>
      <c r="AX4" t="b">
        <v>0</v>
      </c>
      <c r="AY4" t="b">
        <v>0</v>
      </c>
      <c r="AZ4" t="b">
        <v>0</v>
      </c>
      <c r="BA4" t="b">
        <v>0</v>
      </c>
      <c r="BB4" t="b">
        <v>0</v>
      </c>
      <c r="BC4" t="b">
        <v>0</v>
      </c>
      <c r="BD4" t="b">
        <v>0</v>
      </c>
      <c r="BE4" t="b">
        <v>0</v>
      </c>
      <c r="BF4" t="b">
        <v>0</v>
      </c>
      <c r="BG4" t="b">
        <v>0</v>
      </c>
      <c r="BH4" t="b">
        <v>0</v>
      </c>
      <c r="BI4" t="b">
        <v>0</v>
      </c>
      <c r="BJ4" t="b">
        <v>0</v>
      </c>
      <c r="BK4" t="b">
        <v>0</v>
      </c>
      <c r="BL4" t="b">
        <v>0</v>
      </c>
      <c r="BN4" t="b">
        <v>1</v>
      </c>
    </row>
    <row r="5" spans="1:66">
      <c r="A5" s="6">
        <v>679</v>
      </c>
      <c r="B5" t="s">
        <v>29</v>
      </c>
      <c r="C5" t="s">
        <v>202</v>
      </c>
      <c r="D5" t="s">
        <v>1540</v>
      </c>
      <c r="E5" t="s">
        <v>30</v>
      </c>
      <c r="F5" t="s">
        <v>31</v>
      </c>
      <c r="G5" t="s">
        <v>32</v>
      </c>
      <c r="H5" t="s">
        <v>17</v>
      </c>
      <c r="I5" t="s">
        <v>1756</v>
      </c>
      <c r="J5" t="s">
        <v>33</v>
      </c>
      <c r="K5" t="s">
        <v>34</v>
      </c>
      <c r="L5" t="s">
        <v>35</v>
      </c>
      <c r="M5" t="s">
        <v>1606</v>
      </c>
      <c r="N5" s="1">
        <v>19873</v>
      </c>
      <c r="O5" t="s">
        <v>1478</v>
      </c>
      <c r="P5" t="s">
        <v>1757</v>
      </c>
      <c r="Q5" t="b">
        <v>0</v>
      </c>
      <c r="R5" s="1">
        <v>42108</v>
      </c>
      <c r="S5" t="b">
        <v>0</v>
      </c>
      <c r="U5" t="b">
        <v>0</v>
      </c>
      <c r="X5" t="s">
        <v>2520</v>
      </c>
      <c r="Y5" s="1">
        <v>44529</v>
      </c>
      <c r="AB5">
        <v>69</v>
      </c>
      <c r="AC5" t="b">
        <v>0</v>
      </c>
      <c r="AD5" t="b">
        <v>1</v>
      </c>
      <c r="AF5" t="s">
        <v>2521</v>
      </c>
      <c r="AI5" t="b">
        <v>1</v>
      </c>
      <c r="AJ5" t="b">
        <v>0</v>
      </c>
      <c r="AK5" t="b">
        <v>0</v>
      </c>
      <c r="AL5" t="b">
        <v>0</v>
      </c>
      <c r="AM5" t="b">
        <v>0</v>
      </c>
      <c r="AN5" t="b">
        <v>0</v>
      </c>
      <c r="AO5" t="b">
        <v>0</v>
      </c>
      <c r="AP5" t="b">
        <v>1</v>
      </c>
      <c r="AQ5" t="b">
        <v>0</v>
      </c>
      <c r="AR5" t="b">
        <v>0</v>
      </c>
      <c r="AS5" t="b">
        <v>0</v>
      </c>
      <c r="AT5" t="b">
        <v>0</v>
      </c>
      <c r="AU5" t="b">
        <v>1</v>
      </c>
      <c r="AV5" t="b">
        <v>0</v>
      </c>
      <c r="AW5" t="b">
        <v>0</v>
      </c>
      <c r="AX5" t="b">
        <v>0</v>
      </c>
      <c r="AY5" t="b">
        <v>0</v>
      </c>
      <c r="AZ5" t="b">
        <v>0</v>
      </c>
      <c r="BA5" t="b">
        <v>0</v>
      </c>
      <c r="BB5" t="b">
        <v>0</v>
      </c>
      <c r="BC5" t="b">
        <v>0</v>
      </c>
      <c r="BD5" t="b">
        <v>0</v>
      </c>
      <c r="BE5" t="b">
        <v>0</v>
      </c>
      <c r="BF5" t="b">
        <v>0</v>
      </c>
      <c r="BG5" t="b">
        <v>0</v>
      </c>
      <c r="BH5" t="b">
        <v>0</v>
      </c>
      <c r="BI5" t="b">
        <v>0</v>
      </c>
      <c r="BJ5" t="b">
        <v>0</v>
      </c>
      <c r="BK5" t="b">
        <v>0</v>
      </c>
      <c r="BL5" t="b">
        <v>0</v>
      </c>
      <c r="BN5" t="b">
        <v>1</v>
      </c>
    </row>
    <row r="6" spans="1:66">
      <c r="A6" s="6">
        <v>1094</v>
      </c>
      <c r="B6" t="s">
        <v>2194</v>
      </c>
      <c r="C6" t="s">
        <v>529</v>
      </c>
      <c r="D6" t="s">
        <v>1269</v>
      </c>
      <c r="E6" t="s">
        <v>2196</v>
      </c>
      <c r="F6" t="s">
        <v>2203</v>
      </c>
      <c r="G6" t="s">
        <v>25</v>
      </c>
      <c r="H6" t="s">
        <v>17</v>
      </c>
      <c r="I6" t="s">
        <v>1755</v>
      </c>
      <c r="J6" t="s">
        <v>2204</v>
      </c>
      <c r="K6" t="s">
        <v>2205</v>
      </c>
      <c r="L6" t="s">
        <v>2197</v>
      </c>
      <c r="N6" s="1">
        <v>12971</v>
      </c>
      <c r="O6" t="s">
        <v>2198</v>
      </c>
      <c r="Q6" t="b">
        <v>0</v>
      </c>
      <c r="R6" s="1">
        <v>44956</v>
      </c>
      <c r="S6" t="b">
        <v>0</v>
      </c>
      <c r="U6" t="b">
        <v>0</v>
      </c>
      <c r="Y6" s="1">
        <v>44960.338506944441</v>
      </c>
      <c r="AB6">
        <v>88</v>
      </c>
      <c r="AC6" t="b">
        <v>0</v>
      </c>
      <c r="AD6" t="b">
        <v>1</v>
      </c>
      <c r="AF6" t="s">
        <v>2522</v>
      </c>
      <c r="AI6" t="b">
        <v>0</v>
      </c>
      <c r="AJ6" t="b">
        <v>0</v>
      </c>
      <c r="AK6" t="b">
        <v>0</v>
      </c>
      <c r="AL6" t="b">
        <v>0</v>
      </c>
      <c r="AM6" t="b">
        <v>0</v>
      </c>
      <c r="AN6" t="b">
        <v>1</v>
      </c>
      <c r="AO6" t="b">
        <v>0</v>
      </c>
      <c r="AP6" t="b">
        <v>0</v>
      </c>
      <c r="AQ6" t="b">
        <v>0</v>
      </c>
      <c r="AR6" t="b">
        <v>0</v>
      </c>
      <c r="AS6" t="b">
        <v>0</v>
      </c>
      <c r="AT6" t="b">
        <v>0</v>
      </c>
      <c r="AU6" t="b">
        <v>0</v>
      </c>
      <c r="AV6" t="b">
        <v>0</v>
      </c>
      <c r="AW6" t="b">
        <v>0</v>
      </c>
      <c r="AX6" t="b">
        <v>0</v>
      </c>
      <c r="AY6" t="b">
        <v>0</v>
      </c>
      <c r="AZ6" t="b">
        <v>0</v>
      </c>
      <c r="BA6" t="b">
        <v>0</v>
      </c>
      <c r="BB6" t="b">
        <v>0</v>
      </c>
      <c r="BC6" t="b">
        <v>0</v>
      </c>
      <c r="BD6" t="b">
        <v>0</v>
      </c>
      <c r="BE6" t="b">
        <v>0</v>
      </c>
      <c r="BF6" t="b">
        <v>0</v>
      </c>
      <c r="BG6" t="b">
        <v>0</v>
      </c>
      <c r="BH6" t="b">
        <v>0</v>
      </c>
      <c r="BI6" t="b">
        <v>0</v>
      </c>
      <c r="BJ6" t="b">
        <v>0</v>
      </c>
      <c r="BK6" t="b">
        <v>0</v>
      </c>
      <c r="BL6" t="b">
        <v>0</v>
      </c>
      <c r="BN6" t="b">
        <v>1</v>
      </c>
    </row>
    <row r="7" spans="1:66">
      <c r="A7" s="6">
        <v>688</v>
      </c>
      <c r="B7" t="s">
        <v>44</v>
      </c>
      <c r="C7" t="s">
        <v>45</v>
      </c>
      <c r="D7" t="s">
        <v>1367</v>
      </c>
      <c r="E7" t="s">
        <v>14</v>
      </c>
      <c r="F7" t="s">
        <v>46</v>
      </c>
      <c r="G7" t="s">
        <v>42</v>
      </c>
      <c r="H7" t="s">
        <v>17</v>
      </c>
      <c r="I7" t="s">
        <v>1758</v>
      </c>
      <c r="J7" t="s">
        <v>47</v>
      </c>
      <c r="L7" t="s">
        <v>48</v>
      </c>
      <c r="N7" s="1">
        <v>15491</v>
      </c>
      <c r="Q7" t="b">
        <v>0</v>
      </c>
      <c r="R7" s="1">
        <v>42199</v>
      </c>
      <c r="S7" t="b">
        <v>0</v>
      </c>
      <c r="U7" t="b">
        <v>0</v>
      </c>
      <c r="W7" t="s">
        <v>2523</v>
      </c>
      <c r="Y7" s="1">
        <v>44561</v>
      </c>
      <c r="AB7">
        <v>81</v>
      </c>
      <c r="AC7" t="b">
        <v>0</v>
      </c>
      <c r="AD7" t="b">
        <v>1</v>
      </c>
      <c r="AI7" t="b">
        <v>0</v>
      </c>
      <c r="AJ7" t="b">
        <v>0</v>
      </c>
      <c r="AK7" t="b">
        <v>0</v>
      </c>
      <c r="AL7" t="b">
        <v>0</v>
      </c>
      <c r="AM7" t="b">
        <v>0</v>
      </c>
      <c r="AN7" t="b">
        <v>0</v>
      </c>
      <c r="AO7" t="b">
        <v>0</v>
      </c>
      <c r="AP7" t="b">
        <v>1</v>
      </c>
      <c r="AQ7" t="b">
        <v>0</v>
      </c>
      <c r="AR7" t="b">
        <v>0</v>
      </c>
      <c r="AS7" t="b">
        <v>0</v>
      </c>
      <c r="AT7" t="b">
        <v>0</v>
      </c>
      <c r="AU7" t="b">
        <v>1</v>
      </c>
      <c r="AV7" t="b">
        <v>0</v>
      </c>
      <c r="AW7" t="b">
        <v>0</v>
      </c>
      <c r="AX7" t="b">
        <v>1</v>
      </c>
      <c r="AY7" t="b">
        <v>0</v>
      </c>
      <c r="AZ7" t="b">
        <v>0</v>
      </c>
      <c r="BA7" t="b">
        <v>0</v>
      </c>
      <c r="BB7" t="b">
        <v>0</v>
      </c>
      <c r="BC7" t="b">
        <v>0</v>
      </c>
      <c r="BD7" t="b">
        <v>1</v>
      </c>
      <c r="BE7" t="b">
        <v>0</v>
      </c>
      <c r="BF7" t="b">
        <v>0</v>
      </c>
      <c r="BG7" t="b">
        <v>0</v>
      </c>
      <c r="BH7" t="b">
        <v>0</v>
      </c>
      <c r="BI7" t="b">
        <v>0</v>
      </c>
      <c r="BJ7" t="b">
        <v>0</v>
      </c>
      <c r="BK7" t="b">
        <v>1</v>
      </c>
      <c r="BL7" t="b">
        <v>0</v>
      </c>
      <c r="BN7" t="b">
        <v>1</v>
      </c>
    </row>
    <row r="8" spans="1:66">
      <c r="A8" s="6">
        <v>672</v>
      </c>
      <c r="B8" t="s">
        <v>49</v>
      </c>
      <c r="C8" t="s">
        <v>50</v>
      </c>
      <c r="D8" t="s">
        <v>1760</v>
      </c>
      <c r="E8" t="s">
        <v>51</v>
      </c>
      <c r="F8" t="s">
        <v>52</v>
      </c>
      <c r="G8" t="s">
        <v>53</v>
      </c>
      <c r="H8" t="s">
        <v>17</v>
      </c>
      <c r="I8" t="s">
        <v>1761</v>
      </c>
      <c r="J8" t="s">
        <v>54</v>
      </c>
      <c r="L8" t="s">
        <v>55</v>
      </c>
      <c r="M8" t="s">
        <v>1762</v>
      </c>
      <c r="N8" s="1">
        <v>14801</v>
      </c>
      <c r="P8" t="s">
        <v>2347</v>
      </c>
      <c r="Q8" t="b">
        <v>0</v>
      </c>
      <c r="R8" s="1">
        <v>42073</v>
      </c>
      <c r="S8" t="b">
        <v>0</v>
      </c>
      <c r="U8" t="b">
        <v>0</v>
      </c>
      <c r="AB8">
        <v>83</v>
      </c>
      <c r="AC8" t="b">
        <v>0</v>
      </c>
      <c r="AD8" t="b">
        <v>1</v>
      </c>
      <c r="AI8" t="b">
        <v>0</v>
      </c>
      <c r="AJ8" t="b">
        <v>0</v>
      </c>
      <c r="AK8" t="b">
        <v>0</v>
      </c>
      <c r="AL8" t="b">
        <v>1</v>
      </c>
      <c r="AM8" t="b">
        <v>0</v>
      </c>
      <c r="AN8" t="b">
        <v>0</v>
      </c>
      <c r="AO8" t="b">
        <v>0</v>
      </c>
      <c r="AP8" t="b">
        <v>0</v>
      </c>
      <c r="AQ8" t="b">
        <v>0</v>
      </c>
      <c r="AR8" t="b">
        <v>0</v>
      </c>
      <c r="AS8" t="b">
        <v>0</v>
      </c>
      <c r="AT8" t="b">
        <v>0</v>
      </c>
      <c r="AU8" t="b">
        <v>0</v>
      </c>
      <c r="AV8" t="b">
        <v>0</v>
      </c>
      <c r="AW8" t="b">
        <v>0</v>
      </c>
      <c r="AX8" t="b">
        <v>0</v>
      </c>
      <c r="AY8" t="b">
        <v>0</v>
      </c>
      <c r="AZ8" t="b">
        <v>0</v>
      </c>
      <c r="BA8" t="b">
        <v>0</v>
      </c>
      <c r="BB8" t="b">
        <v>0</v>
      </c>
      <c r="BC8" t="b">
        <v>0</v>
      </c>
      <c r="BD8" t="b">
        <v>0</v>
      </c>
      <c r="BE8" t="b">
        <v>0</v>
      </c>
      <c r="BF8" t="b">
        <v>0</v>
      </c>
      <c r="BG8" t="b">
        <v>0</v>
      </c>
      <c r="BH8" t="b">
        <v>0</v>
      </c>
      <c r="BI8" t="b">
        <v>0</v>
      </c>
      <c r="BJ8" t="b">
        <v>0</v>
      </c>
      <c r="BK8" t="b">
        <v>0</v>
      </c>
      <c r="BL8" t="b">
        <v>0</v>
      </c>
      <c r="BN8" t="b">
        <v>1</v>
      </c>
    </row>
    <row r="9" spans="1:66">
      <c r="A9" s="6">
        <v>1063</v>
      </c>
      <c r="B9" t="s">
        <v>1763</v>
      </c>
      <c r="C9" t="s">
        <v>50</v>
      </c>
      <c r="D9" t="s">
        <v>1764</v>
      </c>
      <c r="E9" t="s">
        <v>457</v>
      </c>
      <c r="F9" t="s">
        <v>1765</v>
      </c>
      <c r="G9" t="s">
        <v>16</v>
      </c>
      <c r="H9" t="s">
        <v>17</v>
      </c>
      <c r="I9" t="s">
        <v>1752</v>
      </c>
      <c r="J9" t="s">
        <v>1766</v>
      </c>
      <c r="K9" t="s">
        <v>1767</v>
      </c>
      <c r="L9" t="s">
        <v>1768</v>
      </c>
      <c r="M9" t="s">
        <v>1769</v>
      </c>
      <c r="N9" s="1">
        <v>20311</v>
      </c>
      <c r="O9" t="s">
        <v>1770</v>
      </c>
      <c r="Q9" t="b">
        <v>0</v>
      </c>
      <c r="R9" s="1">
        <v>44664</v>
      </c>
      <c r="S9" t="b">
        <v>0</v>
      </c>
      <c r="U9" t="b">
        <v>0</v>
      </c>
      <c r="Y9" s="1">
        <v>44664</v>
      </c>
      <c r="AB9">
        <v>68</v>
      </c>
      <c r="AC9" t="b">
        <v>0</v>
      </c>
      <c r="AD9" t="b">
        <v>1</v>
      </c>
      <c r="AI9" t="b">
        <v>0</v>
      </c>
      <c r="AJ9" t="b">
        <v>0</v>
      </c>
      <c r="AK9" t="b">
        <v>0</v>
      </c>
      <c r="AL9" t="b">
        <v>0</v>
      </c>
      <c r="AM9" t="b">
        <v>0</v>
      </c>
      <c r="AN9" t="b">
        <v>1</v>
      </c>
      <c r="AO9" t="b">
        <v>0</v>
      </c>
      <c r="AP9" t="b">
        <v>0</v>
      </c>
      <c r="AQ9" t="b">
        <v>0</v>
      </c>
      <c r="AR9" t="b">
        <v>0</v>
      </c>
      <c r="AS9" t="b">
        <v>0</v>
      </c>
      <c r="AT9" t="b">
        <v>0</v>
      </c>
      <c r="AU9" t="b">
        <v>0</v>
      </c>
      <c r="AV9" t="b">
        <v>0</v>
      </c>
      <c r="AW9" t="b">
        <v>0</v>
      </c>
      <c r="AX9" t="b">
        <v>0</v>
      </c>
      <c r="AY9" t="b">
        <v>0</v>
      </c>
      <c r="AZ9" t="b">
        <v>0</v>
      </c>
      <c r="BA9" t="b">
        <v>0</v>
      </c>
      <c r="BB9" t="b">
        <v>0</v>
      </c>
      <c r="BC9" t="b">
        <v>0</v>
      </c>
      <c r="BD9" t="b">
        <v>0</v>
      </c>
      <c r="BE9" t="b">
        <v>0</v>
      </c>
      <c r="BF9" t="b">
        <v>0</v>
      </c>
      <c r="BG9" t="b">
        <v>0</v>
      </c>
      <c r="BH9" t="b">
        <v>0</v>
      </c>
      <c r="BI9" t="b">
        <v>0</v>
      </c>
      <c r="BJ9" t="b">
        <v>0</v>
      </c>
      <c r="BK9" t="b">
        <v>0</v>
      </c>
      <c r="BL9" t="b">
        <v>0</v>
      </c>
      <c r="BN9" t="b">
        <v>1</v>
      </c>
    </row>
    <row r="10" spans="1:66">
      <c r="A10" s="6">
        <v>41</v>
      </c>
      <c r="B10" t="s">
        <v>57</v>
      </c>
      <c r="C10" t="s">
        <v>58</v>
      </c>
      <c r="D10" t="s">
        <v>1356</v>
      </c>
      <c r="E10" t="s">
        <v>59</v>
      </c>
      <c r="F10" t="s">
        <v>60</v>
      </c>
      <c r="G10" t="s">
        <v>25</v>
      </c>
      <c r="H10" t="s">
        <v>17</v>
      </c>
      <c r="I10" t="s">
        <v>1755</v>
      </c>
      <c r="J10" t="s">
        <v>61</v>
      </c>
      <c r="L10" t="s">
        <v>62</v>
      </c>
      <c r="N10" s="1">
        <v>15356</v>
      </c>
      <c r="P10" t="s">
        <v>2206</v>
      </c>
      <c r="Q10" t="b">
        <v>0</v>
      </c>
      <c r="R10" s="1">
        <v>37622</v>
      </c>
      <c r="S10" t="b">
        <v>0</v>
      </c>
      <c r="U10" t="b">
        <v>0</v>
      </c>
      <c r="AB10">
        <v>81</v>
      </c>
      <c r="AC10" t="b">
        <v>0</v>
      </c>
      <c r="AD10" t="b">
        <v>1</v>
      </c>
      <c r="AI10" t="b">
        <v>0</v>
      </c>
      <c r="AJ10" t="b">
        <v>0</v>
      </c>
      <c r="AK10" t="b">
        <v>0</v>
      </c>
      <c r="AL10" t="b">
        <v>0</v>
      </c>
      <c r="AM10" t="b">
        <v>0</v>
      </c>
      <c r="AN10" t="b">
        <v>0</v>
      </c>
      <c r="AO10" t="b">
        <v>0</v>
      </c>
      <c r="AP10" t="b">
        <v>1</v>
      </c>
      <c r="AQ10" t="b">
        <v>0</v>
      </c>
      <c r="AR10" t="b">
        <v>0</v>
      </c>
      <c r="AS10" t="b">
        <v>0</v>
      </c>
      <c r="AT10" t="b">
        <v>0</v>
      </c>
      <c r="AU10" t="b">
        <v>0</v>
      </c>
      <c r="AV10" t="b">
        <v>0</v>
      </c>
      <c r="AW10" t="b">
        <v>0</v>
      </c>
      <c r="AX10" t="b">
        <v>0</v>
      </c>
      <c r="AY10" t="b">
        <v>0</v>
      </c>
      <c r="AZ10" t="b">
        <v>0</v>
      </c>
      <c r="BA10" t="b">
        <v>0</v>
      </c>
      <c r="BB10" t="b">
        <v>0</v>
      </c>
      <c r="BC10" t="b">
        <v>0</v>
      </c>
      <c r="BD10" t="b">
        <v>0</v>
      </c>
      <c r="BE10" t="b">
        <v>0</v>
      </c>
      <c r="BF10" t="b">
        <v>0</v>
      </c>
      <c r="BG10" t="b">
        <v>0</v>
      </c>
      <c r="BH10" t="b">
        <v>0</v>
      </c>
      <c r="BI10" t="b">
        <v>0</v>
      </c>
      <c r="BJ10" t="b">
        <v>0</v>
      </c>
      <c r="BK10" t="b">
        <v>0</v>
      </c>
      <c r="BL10" t="b">
        <v>0</v>
      </c>
      <c r="BN10" t="b">
        <v>1</v>
      </c>
    </row>
    <row r="11" spans="1:66">
      <c r="A11" s="6">
        <v>1057</v>
      </c>
      <c r="B11" t="s">
        <v>1736</v>
      </c>
      <c r="C11" t="s">
        <v>798</v>
      </c>
      <c r="D11" t="s">
        <v>1214</v>
      </c>
      <c r="E11" t="s">
        <v>1385</v>
      </c>
      <c r="F11" t="s">
        <v>1771</v>
      </c>
      <c r="G11" t="s">
        <v>83</v>
      </c>
      <c r="H11" t="s">
        <v>17</v>
      </c>
      <c r="I11" t="s">
        <v>1772</v>
      </c>
      <c r="J11" t="s">
        <v>1773</v>
      </c>
      <c r="K11" t="s">
        <v>1774</v>
      </c>
      <c r="L11" t="s">
        <v>1775</v>
      </c>
      <c r="N11" s="1">
        <v>14445</v>
      </c>
      <c r="Q11" t="b">
        <v>0</v>
      </c>
      <c r="R11" s="1">
        <v>44599</v>
      </c>
      <c r="S11" t="b">
        <v>0</v>
      </c>
      <c r="U11" t="b">
        <v>0</v>
      </c>
      <c r="Y11" s="1">
        <v>44601</v>
      </c>
      <c r="AB11">
        <v>84</v>
      </c>
      <c r="AC11" t="b">
        <v>0</v>
      </c>
      <c r="AD11" t="b">
        <v>1</v>
      </c>
      <c r="AF11" t="s">
        <v>2524</v>
      </c>
      <c r="AI11" t="b">
        <v>0</v>
      </c>
      <c r="AJ11" t="b">
        <v>0</v>
      </c>
      <c r="AK11" t="b">
        <v>0</v>
      </c>
      <c r="AL11" t="b">
        <v>1</v>
      </c>
      <c r="AM11" t="b">
        <v>0</v>
      </c>
      <c r="AN11" t="b">
        <v>0</v>
      </c>
      <c r="AO11" t="b">
        <v>0</v>
      </c>
      <c r="AP11" t="b">
        <v>0</v>
      </c>
      <c r="AQ11" t="b">
        <v>0</v>
      </c>
      <c r="AR11" t="b">
        <v>0</v>
      </c>
      <c r="AS11" t="b">
        <v>0</v>
      </c>
      <c r="AT11" t="b">
        <v>0</v>
      </c>
      <c r="AU11" t="b">
        <v>0</v>
      </c>
      <c r="AV11" t="b">
        <v>0</v>
      </c>
      <c r="AW11" t="b">
        <v>1</v>
      </c>
      <c r="AX11" t="b">
        <v>0</v>
      </c>
      <c r="AY11" t="b">
        <v>0</v>
      </c>
      <c r="AZ11" t="b">
        <v>0</v>
      </c>
      <c r="BA11" t="b">
        <v>0</v>
      </c>
      <c r="BB11" t="b">
        <v>0</v>
      </c>
      <c r="BC11" t="b">
        <v>0</v>
      </c>
      <c r="BD11" t="b">
        <v>0</v>
      </c>
      <c r="BE11" t="b">
        <v>0</v>
      </c>
      <c r="BF11" t="b">
        <v>0</v>
      </c>
      <c r="BG11" t="b">
        <v>0</v>
      </c>
      <c r="BH11" t="b">
        <v>0</v>
      </c>
      <c r="BI11" t="b">
        <v>0</v>
      </c>
      <c r="BJ11" t="b">
        <v>0</v>
      </c>
      <c r="BK11" t="b">
        <v>0</v>
      </c>
      <c r="BL11" t="b">
        <v>0</v>
      </c>
      <c r="BN11" t="b">
        <v>1</v>
      </c>
    </row>
    <row r="12" spans="1:66">
      <c r="A12" s="6">
        <v>583</v>
      </c>
      <c r="B12" t="s">
        <v>63</v>
      </c>
      <c r="C12" t="s">
        <v>64</v>
      </c>
      <c r="D12" t="s">
        <v>1239</v>
      </c>
      <c r="E12" t="s">
        <v>65</v>
      </c>
      <c r="F12" t="s">
        <v>66</v>
      </c>
      <c r="G12" t="s">
        <v>67</v>
      </c>
      <c r="H12" t="s">
        <v>17</v>
      </c>
      <c r="I12" t="s">
        <v>1776</v>
      </c>
      <c r="J12" t="s">
        <v>68</v>
      </c>
      <c r="L12" t="s">
        <v>69</v>
      </c>
      <c r="N12" s="1">
        <v>18162</v>
      </c>
      <c r="O12" t="s">
        <v>1546</v>
      </c>
      <c r="Q12" t="b">
        <v>0</v>
      </c>
      <c r="R12" s="1">
        <v>41681</v>
      </c>
      <c r="S12" t="b">
        <v>0</v>
      </c>
      <c r="U12" t="b">
        <v>0</v>
      </c>
      <c r="AB12">
        <v>74</v>
      </c>
      <c r="AC12" t="b">
        <v>0</v>
      </c>
      <c r="AD12" t="b">
        <v>1</v>
      </c>
      <c r="AI12" t="b">
        <v>0</v>
      </c>
      <c r="AJ12" t="b">
        <v>0</v>
      </c>
      <c r="AK12" t="b">
        <v>0</v>
      </c>
      <c r="AL12" t="b">
        <v>0</v>
      </c>
      <c r="AM12" t="b">
        <v>0</v>
      </c>
      <c r="AN12" t="b">
        <v>0</v>
      </c>
      <c r="AO12" t="b">
        <v>0</v>
      </c>
      <c r="AP12" t="b">
        <v>0</v>
      </c>
      <c r="AQ12" t="b">
        <v>0</v>
      </c>
      <c r="AR12" t="b">
        <v>0</v>
      </c>
      <c r="AS12" t="b">
        <v>1</v>
      </c>
      <c r="AT12" t="b">
        <v>0</v>
      </c>
      <c r="AU12" t="b">
        <v>0</v>
      </c>
      <c r="AV12" t="b">
        <v>0</v>
      </c>
      <c r="AW12" t="b">
        <v>0</v>
      </c>
      <c r="AX12" t="b">
        <v>0</v>
      </c>
      <c r="AY12" t="b">
        <v>0</v>
      </c>
      <c r="AZ12" t="b">
        <v>0</v>
      </c>
      <c r="BA12" t="b">
        <v>0</v>
      </c>
      <c r="BB12" t="b">
        <v>0</v>
      </c>
      <c r="BC12" t="b">
        <v>0</v>
      </c>
      <c r="BD12" t="b">
        <v>0</v>
      </c>
      <c r="BE12" t="b">
        <v>1</v>
      </c>
      <c r="BF12" t="b">
        <v>0</v>
      </c>
      <c r="BG12" t="b">
        <v>1</v>
      </c>
      <c r="BH12" t="b">
        <v>0</v>
      </c>
      <c r="BI12" t="b">
        <v>0</v>
      </c>
      <c r="BJ12" t="b">
        <v>0</v>
      </c>
      <c r="BK12" t="b">
        <v>0</v>
      </c>
      <c r="BL12" t="b">
        <v>0</v>
      </c>
      <c r="BN12" t="b">
        <v>1</v>
      </c>
    </row>
    <row r="13" spans="1:66">
      <c r="A13" s="599">
        <v>843</v>
      </c>
      <c r="B13" s="598" t="s">
        <v>70</v>
      </c>
      <c r="C13" s="598" t="s">
        <v>71</v>
      </c>
      <c r="E13" t="s">
        <v>72</v>
      </c>
      <c r="F13" t="s">
        <v>73</v>
      </c>
      <c r="G13" t="s">
        <v>32</v>
      </c>
      <c r="H13" t="s">
        <v>17</v>
      </c>
      <c r="I13" t="s">
        <v>1756</v>
      </c>
      <c r="J13" t="s">
        <v>74</v>
      </c>
      <c r="K13" t="s">
        <v>75</v>
      </c>
      <c r="L13" t="s">
        <v>1777</v>
      </c>
      <c r="M13" s="598" t="s">
        <v>2952</v>
      </c>
      <c r="N13" s="1">
        <v>12235</v>
      </c>
      <c r="Q13" t="b">
        <v>0</v>
      </c>
      <c r="R13" s="1">
        <v>42745</v>
      </c>
      <c r="S13" t="b">
        <v>0</v>
      </c>
      <c r="U13" t="b">
        <v>0</v>
      </c>
      <c r="Y13" s="1">
        <v>44582</v>
      </c>
      <c r="AB13">
        <v>90</v>
      </c>
      <c r="AC13" t="b">
        <v>0</v>
      </c>
      <c r="AD13" t="b">
        <v>0</v>
      </c>
      <c r="AI13" t="b">
        <v>0</v>
      </c>
      <c r="AJ13" t="b">
        <v>0</v>
      </c>
      <c r="AK13" t="b">
        <v>0</v>
      </c>
      <c r="AL13" t="b">
        <v>0</v>
      </c>
      <c r="AM13" t="b">
        <v>0</v>
      </c>
      <c r="AN13" t="b">
        <v>0</v>
      </c>
      <c r="AO13" t="b">
        <v>0</v>
      </c>
      <c r="AP13" t="b">
        <v>0</v>
      </c>
      <c r="AQ13" t="b">
        <v>0</v>
      </c>
      <c r="AR13" t="b">
        <v>0</v>
      </c>
      <c r="AS13" t="b">
        <v>0</v>
      </c>
      <c r="AT13" t="b">
        <v>0</v>
      </c>
      <c r="AU13" t="b">
        <v>0</v>
      </c>
      <c r="AV13" t="b">
        <v>0</v>
      </c>
      <c r="AW13" t="b">
        <v>0</v>
      </c>
      <c r="AX13" t="b">
        <v>0</v>
      </c>
      <c r="AY13" t="b">
        <v>0</v>
      </c>
      <c r="AZ13" t="b">
        <v>0</v>
      </c>
      <c r="BA13" t="b">
        <v>0</v>
      </c>
      <c r="BB13" t="b">
        <v>0</v>
      </c>
      <c r="BC13" t="b">
        <v>0</v>
      </c>
      <c r="BD13" t="b">
        <v>1</v>
      </c>
      <c r="BE13" t="b">
        <v>0</v>
      </c>
      <c r="BF13" t="b">
        <v>0</v>
      </c>
      <c r="BG13" t="b">
        <v>0</v>
      </c>
      <c r="BH13" t="b">
        <v>0</v>
      </c>
      <c r="BI13" t="b">
        <v>0</v>
      </c>
      <c r="BJ13" t="b">
        <v>0</v>
      </c>
      <c r="BK13" t="b">
        <v>0</v>
      </c>
      <c r="BL13" t="b">
        <v>0</v>
      </c>
      <c r="BN13" t="b">
        <v>1</v>
      </c>
    </row>
    <row r="14" spans="1:66">
      <c r="A14" s="6">
        <v>939</v>
      </c>
      <c r="B14" t="s">
        <v>76</v>
      </c>
      <c r="C14" t="s">
        <v>1644</v>
      </c>
      <c r="D14" t="s">
        <v>1082</v>
      </c>
      <c r="E14" t="s">
        <v>77</v>
      </c>
      <c r="F14" t="s">
        <v>78</v>
      </c>
      <c r="G14" t="s">
        <v>16</v>
      </c>
      <c r="H14" t="s">
        <v>17</v>
      </c>
      <c r="I14" t="s">
        <v>1752</v>
      </c>
      <c r="J14" t="s">
        <v>79</v>
      </c>
      <c r="L14" t="s">
        <v>80</v>
      </c>
      <c r="N14" s="1">
        <v>14149</v>
      </c>
      <c r="O14" t="s">
        <v>1249</v>
      </c>
      <c r="Q14" t="b">
        <v>0</v>
      </c>
      <c r="R14" s="1">
        <v>43473</v>
      </c>
      <c r="S14" t="b">
        <v>0</v>
      </c>
      <c r="U14" t="b">
        <v>0</v>
      </c>
      <c r="AB14">
        <v>85</v>
      </c>
      <c r="AC14" t="b">
        <v>0</v>
      </c>
      <c r="AD14" t="b">
        <v>1</v>
      </c>
      <c r="AF14" t="s">
        <v>2525</v>
      </c>
      <c r="AI14" t="b">
        <v>0</v>
      </c>
      <c r="AJ14" t="b">
        <v>0</v>
      </c>
      <c r="AK14" t="b">
        <v>0</v>
      </c>
      <c r="AL14" t="b">
        <v>0</v>
      </c>
      <c r="AM14" t="b">
        <v>0</v>
      </c>
      <c r="AN14" t="b">
        <v>0</v>
      </c>
      <c r="AO14" t="b">
        <v>0</v>
      </c>
      <c r="AP14" t="b">
        <v>0</v>
      </c>
      <c r="AQ14" t="b">
        <v>0</v>
      </c>
      <c r="AR14" t="b">
        <v>0</v>
      </c>
      <c r="AS14" t="b">
        <v>0</v>
      </c>
      <c r="AT14" t="b">
        <v>0</v>
      </c>
      <c r="AU14" t="b">
        <v>1</v>
      </c>
      <c r="AV14" t="b">
        <v>0</v>
      </c>
      <c r="AW14" t="b">
        <v>0</v>
      </c>
      <c r="AX14" t="b">
        <v>0</v>
      </c>
      <c r="AY14" t="b">
        <v>0</v>
      </c>
      <c r="AZ14" t="b">
        <v>0</v>
      </c>
      <c r="BA14" t="b">
        <v>0</v>
      </c>
      <c r="BB14" t="b">
        <v>0</v>
      </c>
      <c r="BC14" t="b">
        <v>0</v>
      </c>
      <c r="BD14" t="b">
        <v>0</v>
      </c>
      <c r="BE14" t="b">
        <v>0</v>
      </c>
      <c r="BF14" t="b">
        <v>0</v>
      </c>
      <c r="BG14" t="b">
        <v>0</v>
      </c>
      <c r="BH14" t="b">
        <v>0</v>
      </c>
      <c r="BI14" t="b">
        <v>0</v>
      </c>
      <c r="BJ14" t="b">
        <v>0</v>
      </c>
      <c r="BK14" t="b">
        <v>0</v>
      </c>
      <c r="BL14" t="b">
        <v>0</v>
      </c>
      <c r="BN14" t="b">
        <v>1</v>
      </c>
    </row>
    <row r="15" spans="1:66">
      <c r="A15" s="6">
        <v>489</v>
      </c>
      <c r="B15" t="s">
        <v>84</v>
      </c>
      <c r="C15" t="s">
        <v>756</v>
      </c>
      <c r="D15" t="s">
        <v>1353</v>
      </c>
      <c r="E15" t="s">
        <v>85</v>
      </c>
      <c r="F15" t="s">
        <v>86</v>
      </c>
      <c r="G15" t="s">
        <v>87</v>
      </c>
      <c r="H15" t="s">
        <v>17</v>
      </c>
      <c r="I15" t="s">
        <v>1778</v>
      </c>
      <c r="J15" t="s">
        <v>88</v>
      </c>
      <c r="L15" t="s">
        <v>89</v>
      </c>
      <c r="N15" s="1">
        <v>15345</v>
      </c>
      <c r="O15" t="s">
        <v>1146</v>
      </c>
      <c r="Q15" t="b">
        <v>0</v>
      </c>
      <c r="R15" s="1">
        <v>40953</v>
      </c>
      <c r="S15" t="b">
        <v>0</v>
      </c>
      <c r="U15" t="b">
        <v>0</v>
      </c>
      <c r="AB15">
        <v>81</v>
      </c>
      <c r="AC15" t="b">
        <v>0</v>
      </c>
      <c r="AD15" t="b">
        <v>1</v>
      </c>
      <c r="AF15" t="s">
        <v>2526</v>
      </c>
      <c r="AI15" t="b">
        <v>0</v>
      </c>
      <c r="AJ15" t="b">
        <v>0</v>
      </c>
      <c r="AK15" t="b">
        <v>0</v>
      </c>
      <c r="AL15" t="b">
        <v>0</v>
      </c>
      <c r="AM15" t="b">
        <v>0</v>
      </c>
      <c r="AN15" t="b">
        <v>1</v>
      </c>
      <c r="AO15" t="b">
        <v>0</v>
      </c>
      <c r="AP15" t="b">
        <v>0</v>
      </c>
      <c r="AQ15" t="b">
        <v>1</v>
      </c>
      <c r="AR15" t="b">
        <v>0</v>
      </c>
      <c r="AS15" t="b">
        <v>0</v>
      </c>
      <c r="AT15" t="b">
        <v>0</v>
      </c>
      <c r="AU15" t="b">
        <v>0</v>
      </c>
      <c r="AV15" t="b">
        <v>0</v>
      </c>
      <c r="AW15" t="b">
        <v>0</v>
      </c>
      <c r="AX15" t="b">
        <v>0</v>
      </c>
      <c r="AY15" t="b">
        <v>0</v>
      </c>
      <c r="AZ15" t="b">
        <v>0</v>
      </c>
      <c r="BA15" t="b">
        <v>0</v>
      </c>
      <c r="BB15" t="b">
        <v>1</v>
      </c>
      <c r="BC15" t="b">
        <v>0</v>
      </c>
      <c r="BD15" t="b">
        <v>0</v>
      </c>
      <c r="BE15" t="b">
        <v>0</v>
      </c>
      <c r="BF15" t="b">
        <v>0</v>
      </c>
      <c r="BG15" t="b">
        <v>1</v>
      </c>
      <c r="BH15" t="b">
        <v>0</v>
      </c>
      <c r="BI15" t="b">
        <v>0</v>
      </c>
      <c r="BJ15" t="b">
        <v>0</v>
      </c>
      <c r="BK15" t="b">
        <v>0</v>
      </c>
      <c r="BL15" t="b">
        <v>0</v>
      </c>
      <c r="BN15" t="b">
        <v>1</v>
      </c>
    </row>
    <row r="16" spans="1:66">
      <c r="A16" s="6">
        <v>902</v>
      </c>
      <c r="B16" t="s">
        <v>90</v>
      </c>
      <c r="C16" t="s">
        <v>91</v>
      </c>
      <c r="D16" t="s">
        <v>1268</v>
      </c>
      <c r="E16" t="s">
        <v>92</v>
      </c>
      <c r="F16" t="s">
        <v>93</v>
      </c>
      <c r="G16" t="s">
        <v>81</v>
      </c>
      <c r="H16" t="s">
        <v>17</v>
      </c>
      <c r="I16" t="s">
        <v>1779</v>
      </c>
      <c r="J16" t="s">
        <v>94</v>
      </c>
      <c r="K16" t="s">
        <v>95</v>
      </c>
      <c r="L16" t="s">
        <v>1412</v>
      </c>
      <c r="N16" s="1">
        <v>16141</v>
      </c>
      <c r="Q16" t="b">
        <v>0</v>
      </c>
      <c r="R16" s="1">
        <v>43018</v>
      </c>
      <c r="S16" t="b">
        <v>0</v>
      </c>
      <c r="U16" t="b">
        <v>0</v>
      </c>
      <c r="Y16" s="1">
        <v>44410</v>
      </c>
      <c r="AB16">
        <v>79</v>
      </c>
      <c r="AC16" t="b">
        <v>0</v>
      </c>
      <c r="AD16" t="b">
        <v>1</v>
      </c>
      <c r="AI16" t="b">
        <v>1</v>
      </c>
      <c r="AJ16" t="b">
        <v>0</v>
      </c>
      <c r="AK16" t="b">
        <v>0</v>
      </c>
      <c r="AL16" t="b">
        <v>0</v>
      </c>
      <c r="AM16" t="b">
        <v>0</v>
      </c>
      <c r="AN16" t="b">
        <v>0</v>
      </c>
      <c r="AO16" t="b">
        <v>0</v>
      </c>
      <c r="AP16" t="b">
        <v>0</v>
      </c>
      <c r="AQ16" t="b">
        <v>0</v>
      </c>
      <c r="AR16" t="b">
        <v>1</v>
      </c>
      <c r="AS16" t="b">
        <v>0</v>
      </c>
      <c r="AT16" t="b">
        <v>0</v>
      </c>
      <c r="AU16" t="b">
        <v>0</v>
      </c>
      <c r="AV16" t="b">
        <v>1</v>
      </c>
      <c r="AW16" t="b">
        <v>0</v>
      </c>
      <c r="AX16" t="b">
        <v>0</v>
      </c>
      <c r="AY16" t="b">
        <v>0</v>
      </c>
      <c r="AZ16" t="b">
        <v>0</v>
      </c>
      <c r="BA16" t="b">
        <v>0</v>
      </c>
      <c r="BB16" t="b">
        <v>0</v>
      </c>
      <c r="BC16" t="b">
        <v>0</v>
      </c>
      <c r="BD16" t="b">
        <v>0</v>
      </c>
      <c r="BE16" t="b">
        <v>0</v>
      </c>
      <c r="BF16" t="b">
        <v>0</v>
      </c>
      <c r="BG16" t="b">
        <v>0</v>
      </c>
      <c r="BH16" t="b">
        <v>0</v>
      </c>
      <c r="BI16" t="b">
        <v>0</v>
      </c>
      <c r="BJ16" t="b">
        <v>0</v>
      </c>
      <c r="BK16" t="b">
        <v>0</v>
      </c>
      <c r="BL16" t="b">
        <v>0</v>
      </c>
      <c r="BN16" t="b">
        <v>1</v>
      </c>
    </row>
    <row r="17" spans="1:66" ht="15.5">
      <c r="A17" s="608">
        <v>1029</v>
      </c>
      <c r="B17" s="609" t="s">
        <v>1486</v>
      </c>
      <c r="C17" s="609" t="s">
        <v>56</v>
      </c>
      <c r="E17" t="s">
        <v>124</v>
      </c>
      <c r="F17" t="s">
        <v>1488</v>
      </c>
      <c r="G17" t="s">
        <v>67</v>
      </c>
      <c r="H17" t="s">
        <v>17</v>
      </c>
      <c r="I17" t="s">
        <v>1776</v>
      </c>
      <c r="J17" t="s">
        <v>1489</v>
      </c>
      <c r="K17" s="607" t="s">
        <v>2962</v>
      </c>
      <c r="L17" s="120"/>
      <c r="N17" s="1">
        <v>17192</v>
      </c>
      <c r="O17" t="s">
        <v>1490</v>
      </c>
      <c r="P17" t="s">
        <v>1780</v>
      </c>
      <c r="Q17" t="b">
        <v>0</v>
      </c>
      <c r="R17" s="1">
        <v>44415</v>
      </c>
      <c r="S17" t="b">
        <v>0</v>
      </c>
      <c r="U17" t="b">
        <v>0</v>
      </c>
      <c r="Y17" s="1">
        <v>44417</v>
      </c>
      <c r="AB17">
        <v>76</v>
      </c>
      <c r="AC17" t="b">
        <v>0</v>
      </c>
      <c r="AD17" t="b">
        <v>0</v>
      </c>
      <c r="AF17" t="s">
        <v>2521</v>
      </c>
      <c r="AI17" t="b">
        <v>0</v>
      </c>
      <c r="AJ17" t="b">
        <v>0</v>
      </c>
      <c r="AK17" t="b">
        <v>0</v>
      </c>
      <c r="AL17" t="b">
        <v>0</v>
      </c>
      <c r="AM17" t="b">
        <v>0</v>
      </c>
      <c r="AN17" t="b">
        <v>0</v>
      </c>
      <c r="AO17" t="b">
        <v>0</v>
      </c>
      <c r="AP17" t="b">
        <v>0</v>
      </c>
      <c r="AQ17" t="b">
        <v>0</v>
      </c>
      <c r="AR17" t="b">
        <v>0</v>
      </c>
      <c r="AS17" t="b">
        <v>0</v>
      </c>
      <c r="AT17" t="b">
        <v>0</v>
      </c>
      <c r="AU17" t="b">
        <v>0</v>
      </c>
      <c r="AV17" t="b">
        <v>0</v>
      </c>
      <c r="AW17" t="b">
        <v>0</v>
      </c>
      <c r="AX17" t="b">
        <v>0</v>
      </c>
      <c r="AY17" t="b">
        <v>0</v>
      </c>
      <c r="AZ17" t="b">
        <v>0</v>
      </c>
      <c r="BA17" t="b">
        <v>0</v>
      </c>
      <c r="BB17" t="b">
        <v>0</v>
      </c>
      <c r="BC17" t="b">
        <v>0</v>
      </c>
      <c r="BD17" t="b">
        <v>0</v>
      </c>
      <c r="BE17" t="b">
        <v>0</v>
      </c>
      <c r="BF17" t="b">
        <v>0</v>
      </c>
      <c r="BG17" t="b">
        <v>0</v>
      </c>
      <c r="BH17" t="b">
        <v>0</v>
      </c>
      <c r="BI17" t="b">
        <v>0</v>
      </c>
      <c r="BJ17" t="b">
        <v>0</v>
      </c>
      <c r="BK17" t="b">
        <v>0</v>
      </c>
      <c r="BL17" t="b">
        <v>0</v>
      </c>
      <c r="BN17" t="b">
        <v>1</v>
      </c>
    </row>
    <row r="18" spans="1:66">
      <c r="A18" s="6">
        <v>415</v>
      </c>
      <c r="B18" t="s">
        <v>97</v>
      </c>
      <c r="C18" t="s">
        <v>98</v>
      </c>
      <c r="D18" t="s">
        <v>1104</v>
      </c>
      <c r="E18" t="s">
        <v>99</v>
      </c>
      <c r="F18" t="s">
        <v>100</v>
      </c>
      <c r="G18" t="s">
        <v>25</v>
      </c>
      <c r="H18" t="s">
        <v>17</v>
      </c>
      <c r="I18" t="s">
        <v>1755</v>
      </c>
      <c r="J18" t="s">
        <v>101</v>
      </c>
      <c r="L18" t="s">
        <v>102</v>
      </c>
      <c r="N18" s="1">
        <v>17943</v>
      </c>
      <c r="O18" t="s">
        <v>1541</v>
      </c>
      <c r="Q18" t="b">
        <v>0</v>
      </c>
      <c r="R18" s="1">
        <v>40057</v>
      </c>
      <c r="S18" t="b">
        <v>0</v>
      </c>
      <c r="U18" t="b">
        <v>0</v>
      </c>
      <c r="AB18">
        <v>74</v>
      </c>
      <c r="AC18" t="b">
        <v>0</v>
      </c>
      <c r="AD18" t="b">
        <v>1</v>
      </c>
      <c r="AI18" t="b">
        <v>0</v>
      </c>
      <c r="AJ18" t="b">
        <v>0</v>
      </c>
      <c r="AK18" t="b">
        <v>0</v>
      </c>
      <c r="AL18" t="b">
        <v>0</v>
      </c>
      <c r="AM18" t="b">
        <v>0</v>
      </c>
      <c r="AN18" t="b">
        <v>0</v>
      </c>
      <c r="AO18" t="b">
        <v>0</v>
      </c>
      <c r="AP18" t="b">
        <v>0</v>
      </c>
      <c r="AQ18" t="b">
        <v>0</v>
      </c>
      <c r="AR18" t="b">
        <v>0</v>
      </c>
      <c r="AS18" t="b">
        <v>0</v>
      </c>
      <c r="AT18" t="b">
        <v>0</v>
      </c>
      <c r="AU18" t="b">
        <v>0</v>
      </c>
      <c r="AV18" t="b">
        <v>0</v>
      </c>
      <c r="AW18" t="b">
        <v>0</v>
      </c>
      <c r="AX18" t="b">
        <v>0</v>
      </c>
      <c r="AY18" t="b">
        <v>0</v>
      </c>
      <c r="AZ18" t="b">
        <v>0</v>
      </c>
      <c r="BA18" t="b">
        <v>0</v>
      </c>
      <c r="BB18" t="b">
        <v>1</v>
      </c>
      <c r="BC18" t="b">
        <v>0</v>
      </c>
      <c r="BD18" t="b">
        <v>0</v>
      </c>
      <c r="BE18" t="b">
        <v>0</v>
      </c>
      <c r="BF18" t="b">
        <v>0</v>
      </c>
      <c r="BG18" t="b">
        <v>0</v>
      </c>
      <c r="BH18" t="b">
        <v>0</v>
      </c>
      <c r="BI18" t="b">
        <v>0</v>
      </c>
      <c r="BJ18" t="b">
        <v>0</v>
      </c>
      <c r="BK18" t="b">
        <v>0</v>
      </c>
      <c r="BL18" t="b">
        <v>0</v>
      </c>
      <c r="BN18" t="b">
        <v>1</v>
      </c>
    </row>
    <row r="19" spans="1:66">
      <c r="A19" s="6">
        <v>523</v>
      </c>
      <c r="B19" t="s">
        <v>103</v>
      </c>
      <c r="C19" t="s">
        <v>1632</v>
      </c>
      <c r="D19" t="s">
        <v>1434</v>
      </c>
      <c r="E19" t="s">
        <v>23</v>
      </c>
      <c r="F19" t="s">
        <v>105</v>
      </c>
      <c r="G19" t="s">
        <v>25</v>
      </c>
      <c r="H19" t="s">
        <v>17</v>
      </c>
      <c r="I19" t="s">
        <v>1755</v>
      </c>
      <c r="J19" t="s">
        <v>106</v>
      </c>
      <c r="K19" t="s">
        <v>1435</v>
      </c>
      <c r="L19" t="s">
        <v>2122</v>
      </c>
      <c r="N19" s="1">
        <v>16435</v>
      </c>
      <c r="O19" t="s">
        <v>1383</v>
      </c>
      <c r="Q19" t="b">
        <v>0</v>
      </c>
      <c r="R19" s="1">
        <v>41306</v>
      </c>
      <c r="S19" t="b">
        <v>0</v>
      </c>
      <c r="U19" t="b">
        <v>0</v>
      </c>
      <c r="W19" t="s">
        <v>2527</v>
      </c>
      <c r="Y19" s="1">
        <v>44863</v>
      </c>
      <c r="AB19">
        <v>79</v>
      </c>
      <c r="AC19" t="b">
        <v>0</v>
      </c>
      <c r="AD19" t="b">
        <v>1</v>
      </c>
      <c r="AI19" t="b">
        <v>0</v>
      </c>
      <c r="AJ19" t="b">
        <v>0</v>
      </c>
      <c r="AK19" t="b">
        <v>0</v>
      </c>
      <c r="AL19" t="b">
        <v>0</v>
      </c>
      <c r="AM19" t="b">
        <v>0</v>
      </c>
      <c r="AN19" t="b">
        <v>1</v>
      </c>
      <c r="AO19" t="b">
        <v>1</v>
      </c>
      <c r="AP19" t="b">
        <v>0</v>
      </c>
      <c r="AQ19" t="b">
        <v>1</v>
      </c>
      <c r="AR19" t="b">
        <v>0</v>
      </c>
      <c r="AS19" t="b">
        <v>0</v>
      </c>
      <c r="AT19" t="b">
        <v>0</v>
      </c>
      <c r="AU19" t="b">
        <v>1</v>
      </c>
      <c r="AV19" t="b">
        <v>0</v>
      </c>
      <c r="AW19" t="b">
        <v>0</v>
      </c>
      <c r="AX19" t="b">
        <v>1</v>
      </c>
      <c r="AY19" t="b">
        <v>0</v>
      </c>
      <c r="AZ19" t="b">
        <v>0</v>
      </c>
      <c r="BA19" t="b">
        <v>0</v>
      </c>
      <c r="BB19" t="b">
        <v>0</v>
      </c>
      <c r="BC19" t="b">
        <v>0</v>
      </c>
      <c r="BD19" t="b">
        <v>1</v>
      </c>
      <c r="BE19" t="b">
        <v>0</v>
      </c>
      <c r="BF19" t="b">
        <v>1</v>
      </c>
      <c r="BG19" t="b">
        <v>0</v>
      </c>
      <c r="BH19" t="b">
        <v>0</v>
      </c>
      <c r="BI19" t="b">
        <v>0</v>
      </c>
      <c r="BJ19" t="b">
        <v>0</v>
      </c>
      <c r="BK19" t="b">
        <v>0</v>
      </c>
      <c r="BL19" t="b">
        <v>0</v>
      </c>
      <c r="BN19" t="b">
        <v>1</v>
      </c>
    </row>
    <row r="20" spans="1:66">
      <c r="A20" s="6">
        <v>957</v>
      </c>
      <c r="B20" t="s">
        <v>107</v>
      </c>
      <c r="C20" t="s">
        <v>144</v>
      </c>
      <c r="D20" t="s">
        <v>1542</v>
      </c>
      <c r="E20" t="s">
        <v>65</v>
      </c>
      <c r="F20" t="s">
        <v>1781</v>
      </c>
      <c r="G20" t="s">
        <v>25</v>
      </c>
      <c r="H20" t="s">
        <v>17</v>
      </c>
      <c r="I20" t="s">
        <v>1755</v>
      </c>
      <c r="J20" t="s">
        <v>108</v>
      </c>
      <c r="K20" t="s">
        <v>109</v>
      </c>
      <c r="L20" t="s">
        <v>110</v>
      </c>
      <c r="N20" s="1">
        <v>18014</v>
      </c>
      <c r="O20" t="s">
        <v>1543</v>
      </c>
      <c r="Q20" t="b">
        <v>0</v>
      </c>
      <c r="R20" s="1">
        <v>43564</v>
      </c>
      <c r="S20" t="b">
        <v>0</v>
      </c>
      <c r="U20" t="b">
        <v>0</v>
      </c>
      <c r="X20" t="s">
        <v>2528</v>
      </c>
      <c r="AB20">
        <v>74</v>
      </c>
      <c r="AC20" t="b">
        <v>0</v>
      </c>
      <c r="AD20" t="b">
        <v>1</v>
      </c>
      <c r="AF20" t="s">
        <v>2529</v>
      </c>
      <c r="AI20" t="b">
        <v>0</v>
      </c>
      <c r="AJ20" t="b">
        <v>0</v>
      </c>
      <c r="AK20" t="b">
        <v>0</v>
      </c>
      <c r="AL20" t="b">
        <v>0</v>
      </c>
      <c r="AM20" t="b">
        <v>0</v>
      </c>
      <c r="AN20" t="b">
        <v>0</v>
      </c>
      <c r="AO20" t="b">
        <v>0</v>
      </c>
      <c r="AP20" t="b">
        <v>0</v>
      </c>
      <c r="AQ20" t="b">
        <v>0</v>
      </c>
      <c r="AR20" t="b">
        <v>1</v>
      </c>
      <c r="AS20" t="b">
        <v>0</v>
      </c>
      <c r="AT20" t="b">
        <v>0</v>
      </c>
      <c r="AU20" t="b">
        <v>0</v>
      </c>
      <c r="AV20" t="b">
        <v>1</v>
      </c>
      <c r="AW20" t="b">
        <v>0</v>
      </c>
      <c r="AX20" t="b">
        <v>0</v>
      </c>
      <c r="AY20" t="b">
        <v>0</v>
      </c>
      <c r="AZ20" t="b">
        <v>0</v>
      </c>
      <c r="BA20" t="b">
        <v>0</v>
      </c>
      <c r="BB20" t="b">
        <v>0</v>
      </c>
      <c r="BC20" t="b">
        <v>0</v>
      </c>
      <c r="BD20" t="b">
        <v>1</v>
      </c>
      <c r="BE20" t="b">
        <v>0</v>
      </c>
      <c r="BF20" t="b">
        <v>0</v>
      </c>
      <c r="BG20" t="b">
        <v>0</v>
      </c>
      <c r="BH20" t="b">
        <v>0</v>
      </c>
      <c r="BI20" t="b">
        <v>0</v>
      </c>
      <c r="BJ20" t="b">
        <v>0</v>
      </c>
      <c r="BK20" t="b">
        <v>0</v>
      </c>
      <c r="BL20" t="b">
        <v>0</v>
      </c>
      <c r="BN20" t="b">
        <v>1</v>
      </c>
    </row>
    <row r="21" spans="1:66">
      <c r="A21" s="6">
        <v>926</v>
      </c>
      <c r="B21" t="s">
        <v>111</v>
      </c>
      <c r="C21" t="s">
        <v>112</v>
      </c>
      <c r="D21" t="s">
        <v>1446</v>
      </c>
      <c r="E21" t="s">
        <v>113</v>
      </c>
      <c r="F21" t="s">
        <v>114</v>
      </c>
      <c r="G21" t="s">
        <v>32</v>
      </c>
      <c r="H21" t="s">
        <v>17</v>
      </c>
      <c r="I21" t="s">
        <v>1756</v>
      </c>
      <c r="J21" t="s">
        <v>115</v>
      </c>
      <c r="L21" t="s">
        <v>116</v>
      </c>
      <c r="N21" s="1">
        <v>16606</v>
      </c>
      <c r="Q21" t="b">
        <v>0</v>
      </c>
      <c r="R21" s="1">
        <v>43298</v>
      </c>
      <c r="S21" t="b">
        <v>0</v>
      </c>
      <c r="T21" s="1">
        <v>45012</v>
      </c>
      <c r="U21" t="b">
        <v>0</v>
      </c>
      <c r="Y21" s="1">
        <v>45012</v>
      </c>
      <c r="AB21">
        <v>78</v>
      </c>
      <c r="AC21" t="b">
        <v>0</v>
      </c>
      <c r="AD21" t="b">
        <v>1</v>
      </c>
      <c r="AE21" t="s">
        <v>2530</v>
      </c>
      <c r="AI21" t="b">
        <v>0</v>
      </c>
      <c r="AJ21" t="b">
        <v>0</v>
      </c>
      <c r="AK21" t="b">
        <v>0</v>
      </c>
      <c r="AL21" t="b">
        <v>0</v>
      </c>
      <c r="AM21" t="b">
        <v>0</v>
      </c>
      <c r="AN21" t="b">
        <v>0</v>
      </c>
      <c r="AO21" t="b">
        <v>0</v>
      </c>
      <c r="AP21" t="b">
        <v>0</v>
      </c>
      <c r="AQ21" t="b">
        <v>0</v>
      </c>
      <c r="AR21" t="b">
        <v>0</v>
      </c>
      <c r="AS21" t="b">
        <v>0</v>
      </c>
      <c r="AT21" t="b">
        <v>0</v>
      </c>
      <c r="AU21" t="b">
        <v>0</v>
      </c>
      <c r="AV21" t="b">
        <v>0</v>
      </c>
      <c r="AW21" t="b">
        <v>0</v>
      </c>
      <c r="AX21" t="b">
        <v>0</v>
      </c>
      <c r="AY21" t="b">
        <v>0</v>
      </c>
      <c r="AZ21" t="b">
        <v>0</v>
      </c>
      <c r="BA21" t="b">
        <v>0</v>
      </c>
      <c r="BB21" t="b">
        <v>0</v>
      </c>
      <c r="BC21" t="b">
        <v>0</v>
      </c>
      <c r="BD21" t="b">
        <v>0</v>
      </c>
      <c r="BE21" t="b">
        <v>0</v>
      </c>
      <c r="BF21" t="b">
        <v>0</v>
      </c>
      <c r="BG21" t="b">
        <v>1</v>
      </c>
      <c r="BH21" t="b">
        <v>0</v>
      </c>
      <c r="BI21" t="b">
        <v>0</v>
      </c>
      <c r="BJ21" t="b">
        <v>0</v>
      </c>
      <c r="BK21" t="b">
        <v>0</v>
      </c>
      <c r="BL21" t="b">
        <v>0</v>
      </c>
      <c r="BN21" t="b">
        <v>1</v>
      </c>
    </row>
    <row r="22" spans="1:66">
      <c r="A22" s="6">
        <v>501</v>
      </c>
      <c r="B22" t="s">
        <v>117</v>
      </c>
      <c r="C22" t="s">
        <v>2038</v>
      </c>
      <c r="D22" t="s">
        <v>1214</v>
      </c>
      <c r="E22" t="s">
        <v>118</v>
      </c>
      <c r="F22" t="s">
        <v>119</v>
      </c>
      <c r="G22" t="s">
        <v>120</v>
      </c>
      <c r="H22" t="s">
        <v>17</v>
      </c>
      <c r="I22" t="s">
        <v>1782</v>
      </c>
      <c r="J22" t="s">
        <v>121</v>
      </c>
      <c r="L22" t="s">
        <v>122</v>
      </c>
      <c r="N22" s="1">
        <v>16623</v>
      </c>
      <c r="O22" t="s">
        <v>1448</v>
      </c>
      <c r="Q22" t="b">
        <v>0</v>
      </c>
      <c r="R22" s="1">
        <v>41030</v>
      </c>
      <c r="S22" t="b">
        <v>0</v>
      </c>
      <c r="U22" t="b">
        <v>0</v>
      </c>
      <c r="AB22">
        <v>78</v>
      </c>
      <c r="AC22" t="b">
        <v>0</v>
      </c>
      <c r="AD22" t="b">
        <v>1</v>
      </c>
      <c r="AF22" t="s">
        <v>2526</v>
      </c>
      <c r="AI22" t="b">
        <v>0</v>
      </c>
      <c r="AJ22" t="b">
        <v>0</v>
      </c>
      <c r="AK22" t="b">
        <v>0</v>
      </c>
      <c r="AL22" t="b">
        <v>0</v>
      </c>
      <c r="AM22" t="b">
        <v>0</v>
      </c>
      <c r="AN22" t="b">
        <v>0</v>
      </c>
      <c r="AO22" t="b">
        <v>0</v>
      </c>
      <c r="AP22" t="b">
        <v>0</v>
      </c>
      <c r="AQ22" t="b">
        <v>0</v>
      </c>
      <c r="AR22" t="b">
        <v>0</v>
      </c>
      <c r="AS22" t="b">
        <v>0</v>
      </c>
      <c r="AT22" t="b">
        <v>0</v>
      </c>
      <c r="AU22" t="b">
        <v>0</v>
      </c>
      <c r="AV22" t="b">
        <v>0</v>
      </c>
      <c r="AW22" t="b">
        <v>0</v>
      </c>
      <c r="AX22" t="b">
        <v>0</v>
      </c>
      <c r="AY22" t="b">
        <v>0</v>
      </c>
      <c r="AZ22" t="b">
        <v>0</v>
      </c>
      <c r="BA22" t="b">
        <v>0</v>
      </c>
      <c r="BB22" t="b">
        <v>0</v>
      </c>
      <c r="BC22" t="b">
        <v>0</v>
      </c>
      <c r="BD22" t="b">
        <v>0</v>
      </c>
      <c r="BE22" t="b">
        <v>0</v>
      </c>
      <c r="BF22" t="b">
        <v>0</v>
      </c>
      <c r="BG22" t="b">
        <v>1</v>
      </c>
      <c r="BH22" t="b">
        <v>0</v>
      </c>
      <c r="BI22" t="b">
        <v>0</v>
      </c>
      <c r="BJ22" t="b">
        <v>0</v>
      </c>
      <c r="BK22" t="b">
        <v>0</v>
      </c>
      <c r="BL22" t="b">
        <v>0</v>
      </c>
      <c r="BN22" t="b">
        <v>1</v>
      </c>
    </row>
    <row r="23" spans="1:66">
      <c r="A23" s="6">
        <v>775</v>
      </c>
      <c r="B23" t="s">
        <v>123</v>
      </c>
      <c r="C23" t="s">
        <v>144</v>
      </c>
      <c r="D23" t="s">
        <v>1250</v>
      </c>
      <c r="E23" t="s">
        <v>124</v>
      </c>
      <c r="F23" t="s">
        <v>2207</v>
      </c>
      <c r="G23" t="s">
        <v>42</v>
      </c>
      <c r="H23" t="s">
        <v>17</v>
      </c>
      <c r="I23" t="s">
        <v>1758</v>
      </c>
      <c r="J23" t="s">
        <v>125</v>
      </c>
      <c r="K23" t="s">
        <v>126</v>
      </c>
      <c r="L23" t="s">
        <v>127</v>
      </c>
      <c r="N23" s="1">
        <v>20298</v>
      </c>
      <c r="Q23" t="b">
        <v>0</v>
      </c>
      <c r="R23" s="1">
        <v>42409</v>
      </c>
      <c r="S23" t="b">
        <v>0</v>
      </c>
      <c r="U23" t="b">
        <v>0</v>
      </c>
      <c r="W23" t="s">
        <v>2531</v>
      </c>
      <c r="Y23" s="1">
        <v>44561</v>
      </c>
      <c r="AB23">
        <v>68</v>
      </c>
      <c r="AC23" t="b">
        <v>0</v>
      </c>
      <c r="AD23" t="b">
        <v>1</v>
      </c>
      <c r="AF23" t="s">
        <v>2517</v>
      </c>
      <c r="AI23" t="b">
        <v>0</v>
      </c>
      <c r="AJ23" t="b">
        <v>0</v>
      </c>
      <c r="AK23" t="b">
        <v>0</v>
      </c>
      <c r="AL23" t="b">
        <v>0</v>
      </c>
      <c r="AM23" t="b">
        <v>0</v>
      </c>
      <c r="AN23" t="b">
        <v>1</v>
      </c>
      <c r="AO23" t="b">
        <v>1</v>
      </c>
      <c r="AP23" t="b">
        <v>1</v>
      </c>
      <c r="AQ23" t="b">
        <v>1</v>
      </c>
      <c r="AR23" t="b">
        <v>0</v>
      </c>
      <c r="AS23" t="b">
        <v>1</v>
      </c>
      <c r="AT23" t="b">
        <v>0</v>
      </c>
      <c r="AU23" t="b">
        <v>1</v>
      </c>
      <c r="AV23" t="b">
        <v>1</v>
      </c>
      <c r="AW23" t="b">
        <v>1</v>
      </c>
      <c r="AX23" t="b">
        <v>1</v>
      </c>
      <c r="AY23" t="b">
        <v>0</v>
      </c>
      <c r="AZ23" t="b">
        <v>0</v>
      </c>
      <c r="BA23" t="b">
        <v>0</v>
      </c>
      <c r="BB23" t="b">
        <v>0</v>
      </c>
      <c r="BC23" t="b">
        <v>0</v>
      </c>
      <c r="BD23" t="b">
        <v>1</v>
      </c>
      <c r="BE23" t="b">
        <v>1</v>
      </c>
      <c r="BF23" t="b">
        <v>1</v>
      </c>
      <c r="BG23" t="b">
        <v>0</v>
      </c>
      <c r="BH23" t="b">
        <v>0</v>
      </c>
      <c r="BI23" t="b">
        <v>0</v>
      </c>
      <c r="BJ23" t="b">
        <v>0</v>
      </c>
      <c r="BK23" t="b">
        <v>0</v>
      </c>
      <c r="BL23" t="b">
        <v>0</v>
      </c>
      <c r="BN23" t="b">
        <v>1</v>
      </c>
    </row>
    <row r="24" spans="1:66">
      <c r="A24" s="6">
        <v>960</v>
      </c>
      <c r="B24" t="s">
        <v>128</v>
      </c>
      <c r="C24" t="s">
        <v>2098</v>
      </c>
      <c r="D24" t="s">
        <v>1434</v>
      </c>
      <c r="E24" t="s">
        <v>129</v>
      </c>
      <c r="F24" t="s">
        <v>1616</v>
      </c>
      <c r="G24" t="s">
        <v>136</v>
      </c>
      <c r="H24" t="s">
        <v>17</v>
      </c>
      <c r="I24" t="s">
        <v>1783</v>
      </c>
      <c r="J24" t="s">
        <v>131</v>
      </c>
      <c r="L24" t="s">
        <v>132</v>
      </c>
      <c r="N24" s="1">
        <v>23362</v>
      </c>
      <c r="O24" t="s">
        <v>1387</v>
      </c>
      <c r="Q24" t="b">
        <v>0</v>
      </c>
      <c r="R24" s="1">
        <v>43599</v>
      </c>
      <c r="S24" t="b">
        <v>0</v>
      </c>
      <c r="U24" t="b">
        <v>0</v>
      </c>
      <c r="X24" t="s">
        <v>2532</v>
      </c>
      <c r="Y24" s="1">
        <v>44160</v>
      </c>
      <c r="AB24">
        <v>60</v>
      </c>
      <c r="AC24" t="b">
        <v>0</v>
      </c>
      <c r="AD24" t="b">
        <v>1</v>
      </c>
      <c r="AF24" t="s">
        <v>2521</v>
      </c>
      <c r="AI24" t="b">
        <v>0</v>
      </c>
      <c r="AJ24" t="b">
        <v>1</v>
      </c>
      <c r="AK24" t="b">
        <v>0</v>
      </c>
      <c r="AL24" t="b">
        <v>0</v>
      </c>
      <c r="AM24" t="b">
        <v>0</v>
      </c>
      <c r="AN24" t="b">
        <v>1</v>
      </c>
      <c r="AO24" t="b">
        <v>0</v>
      </c>
      <c r="AP24" t="b">
        <v>1</v>
      </c>
      <c r="AQ24" t="b">
        <v>0</v>
      </c>
      <c r="AR24" t="b">
        <v>0</v>
      </c>
      <c r="AS24" t="b">
        <v>1</v>
      </c>
      <c r="AT24" t="b">
        <v>0</v>
      </c>
      <c r="AU24" t="b">
        <v>1</v>
      </c>
      <c r="AV24" t="b">
        <v>1</v>
      </c>
      <c r="AW24" t="b">
        <v>1</v>
      </c>
      <c r="AX24" t="b">
        <v>0</v>
      </c>
      <c r="AY24" t="b">
        <v>0</v>
      </c>
      <c r="AZ24" t="b">
        <v>0</v>
      </c>
      <c r="BA24" t="b">
        <v>0</v>
      </c>
      <c r="BB24" t="b">
        <v>0</v>
      </c>
      <c r="BC24" t="b">
        <v>0</v>
      </c>
      <c r="BD24" t="b">
        <v>1</v>
      </c>
      <c r="BE24" t="b">
        <v>1</v>
      </c>
      <c r="BF24" t="b">
        <v>0</v>
      </c>
      <c r="BG24" t="b">
        <v>0</v>
      </c>
      <c r="BH24" t="b">
        <v>0</v>
      </c>
      <c r="BI24" t="b">
        <v>0</v>
      </c>
      <c r="BJ24" t="b">
        <v>0</v>
      </c>
      <c r="BK24" t="b">
        <v>0</v>
      </c>
      <c r="BL24" t="b">
        <v>0</v>
      </c>
      <c r="BN24" t="b">
        <v>1</v>
      </c>
    </row>
    <row r="25" spans="1:66">
      <c r="A25" s="73">
        <v>1120</v>
      </c>
      <c r="B25" s="75" t="s">
        <v>2735</v>
      </c>
      <c r="C25" s="75" t="s">
        <v>861</v>
      </c>
      <c r="D25" t="s">
        <v>1403</v>
      </c>
      <c r="E25" t="s">
        <v>124</v>
      </c>
      <c r="F25" t="s">
        <v>2740</v>
      </c>
      <c r="G25" t="s">
        <v>213</v>
      </c>
      <c r="H25" t="s">
        <v>17</v>
      </c>
      <c r="I25" t="s">
        <v>1804</v>
      </c>
      <c r="J25" t="s">
        <v>2741</v>
      </c>
      <c r="K25" t="s">
        <v>2741</v>
      </c>
      <c r="L25" t="s">
        <v>2742</v>
      </c>
      <c r="M25" t="s">
        <v>2743</v>
      </c>
      <c r="N25" s="1">
        <v>20290</v>
      </c>
      <c r="O25" t="s">
        <v>2744</v>
      </c>
      <c r="Q25" t="b">
        <v>0</v>
      </c>
      <c r="R25" s="1">
        <v>45287</v>
      </c>
      <c r="S25" t="b">
        <v>0</v>
      </c>
      <c r="U25" t="b">
        <v>0</v>
      </c>
      <c r="Y25" s="1">
        <v>45288.36891203704</v>
      </c>
      <c r="AB25">
        <v>68</v>
      </c>
      <c r="AC25" t="b">
        <v>0</v>
      </c>
      <c r="AD25" t="b">
        <v>1</v>
      </c>
      <c r="AI25" t="b">
        <v>0</v>
      </c>
      <c r="AJ25" t="b">
        <v>0</v>
      </c>
      <c r="AK25" t="b">
        <v>0</v>
      </c>
      <c r="AL25" t="b">
        <v>0</v>
      </c>
      <c r="AM25" t="b">
        <v>0</v>
      </c>
      <c r="AN25" t="b">
        <v>0</v>
      </c>
      <c r="AO25" t="b">
        <v>0</v>
      </c>
      <c r="AP25" t="b">
        <v>0</v>
      </c>
      <c r="AQ25" t="b">
        <v>1</v>
      </c>
      <c r="AR25" t="b">
        <v>0</v>
      </c>
      <c r="AS25" t="b">
        <v>1</v>
      </c>
      <c r="AT25" t="b">
        <v>0</v>
      </c>
      <c r="AU25" t="b">
        <v>0</v>
      </c>
      <c r="AV25" t="b">
        <v>0</v>
      </c>
      <c r="AW25" t="b">
        <v>1</v>
      </c>
      <c r="AX25" t="b">
        <v>0</v>
      </c>
      <c r="AY25" t="b">
        <v>0</v>
      </c>
      <c r="AZ25" t="b">
        <v>0</v>
      </c>
      <c r="BA25" t="b">
        <v>0</v>
      </c>
      <c r="BB25" t="b">
        <v>0</v>
      </c>
      <c r="BC25" t="b">
        <v>0</v>
      </c>
      <c r="BD25" t="b">
        <v>0</v>
      </c>
      <c r="BE25" t="b">
        <v>0</v>
      </c>
      <c r="BF25" t="b">
        <v>0</v>
      </c>
      <c r="BG25" t="b">
        <v>0</v>
      </c>
      <c r="BH25" t="b">
        <v>0</v>
      </c>
      <c r="BI25" t="b">
        <v>0</v>
      </c>
      <c r="BJ25" t="b">
        <v>0</v>
      </c>
      <c r="BK25" t="b">
        <v>0</v>
      </c>
      <c r="BL25" t="b">
        <v>0</v>
      </c>
      <c r="BN25" t="b">
        <v>1</v>
      </c>
    </row>
    <row r="26" spans="1:66">
      <c r="A26" s="6">
        <v>50</v>
      </c>
      <c r="B26" t="s">
        <v>134</v>
      </c>
      <c r="C26" t="s">
        <v>13</v>
      </c>
      <c r="D26" t="s">
        <v>1104</v>
      </c>
      <c r="E26" t="s">
        <v>51</v>
      </c>
      <c r="F26" t="s">
        <v>135</v>
      </c>
      <c r="G26" t="s">
        <v>136</v>
      </c>
      <c r="H26" t="s">
        <v>17</v>
      </c>
      <c r="I26" t="s">
        <v>1783</v>
      </c>
      <c r="J26" t="s">
        <v>137</v>
      </c>
      <c r="L26" t="s">
        <v>138</v>
      </c>
      <c r="M26" t="s">
        <v>1191</v>
      </c>
      <c r="N26" s="1">
        <v>13486</v>
      </c>
      <c r="Q26" t="b">
        <v>0</v>
      </c>
      <c r="R26" s="1">
        <v>38534</v>
      </c>
      <c r="S26" t="b">
        <v>0</v>
      </c>
      <c r="U26" t="b">
        <v>0</v>
      </c>
      <c r="AB26">
        <v>87</v>
      </c>
      <c r="AC26" t="b">
        <v>0</v>
      </c>
      <c r="AD26" t="b">
        <v>1</v>
      </c>
      <c r="AF26" t="s">
        <v>2517</v>
      </c>
      <c r="AI26" t="b">
        <v>0</v>
      </c>
      <c r="AJ26" t="b">
        <v>0</v>
      </c>
      <c r="AK26" t="b">
        <v>0</v>
      </c>
      <c r="AL26" t="b">
        <v>0</v>
      </c>
      <c r="AM26" t="b">
        <v>0</v>
      </c>
      <c r="AN26" t="b">
        <v>1</v>
      </c>
      <c r="AO26" t="b">
        <v>0</v>
      </c>
      <c r="AP26" t="b">
        <v>0</v>
      </c>
      <c r="AQ26" t="b">
        <v>0</v>
      </c>
      <c r="AR26" t="b">
        <v>1</v>
      </c>
      <c r="AS26" t="b">
        <v>0</v>
      </c>
      <c r="AT26" t="b">
        <v>0</v>
      </c>
      <c r="AU26" t="b">
        <v>0</v>
      </c>
      <c r="AV26" t="b">
        <v>1</v>
      </c>
      <c r="AW26" t="b">
        <v>1</v>
      </c>
      <c r="AX26" t="b">
        <v>0</v>
      </c>
      <c r="AY26" t="b">
        <v>0</v>
      </c>
      <c r="AZ26" t="b">
        <v>0</v>
      </c>
      <c r="BA26" t="b">
        <v>0</v>
      </c>
      <c r="BB26" t="b">
        <v>0</v>
      </c>
      <c r="BC26" t="b">
        <v>0</v>
      </c>
      <c r="BD26" t="b">
        <v>1</v>
      </c>
      <c r="BE26" t="b">
        <v>0</v>
      </c>
      <c r="BF26" t="b">
        <v>0</v>
      </c>
      <c r="BG26" t="b">
        <v>0</v>
      </c>
      <c r="BH26" t="b">
        <v>0</v>
      </c>
      <c r="BI26" t="b">
        <v>0</v>
      </c>
      <c r="BJ26" t="b">
        <v>0</v>
      </c>
      <c r="BK26" t="b">
        <v>0</v>
      </c>
      <c r="BL26" t="b">
        <v>0</v>
      </c>
      <c r="BN26" t="b">
        <v>1</v>
      </c>
    </row>
    <row r="27" spans="1:66">
      <c r="A27" s="6">
        <v>51</v>
      </c>
      <c r="B27" t="s">
        <v>139</v>
      </c>
      <c r="C27" t="s">
        <v>140</v>
      </c>
      <c r="D27" t="s">
        <v>1084</v>
      </c>
      <c r="E27" t="s">
        <v>141</v>
      </c>
      <c r="F27" t="s">
        <v>142</v>
      </c>
      <c r="G27" t="s">
        <v>25</v>
      </c>
      <c r="H27" t="s">
        <v>17</v>
      </c>
      <c r="I27" t="s">
        <v>1755</v>
      </c>
      <c r="J27" t="s">
        <v>143</v>
      </c>
      <c r="L27" t="s">
        <v>1784</v>
      </c>
      <c r="N27" s="1">
        <v>12759</v>
      </c>
      <c r="Q27" t="b">
        <v>0</v>
      </c>
      <c r="R27" s="1">
        <v>35551</v>
      </c>
      <c r="S27" t="b">
        <v>0</v>
      </c>
      <c r="U27" t="b">
        <v>0</v>
      </c>
      <c r="Y27" s="1">
        <v>44277</v>
      </c>
      <c r="AA27" t="s">
        <v>2533</v>
      </c>
      <c r="AB27">
        <v>89</v>
      </c>
      <c r="AC27" t="b">
        <v>0</v>
      </c>
      <c r="AD27" t="b">
        <v>1</v>
      </c>
      <c r="AI27" t="b">
        <v>0</v>
      </c>
      <c r="AJ27" t="b">
        <v>0</v>
      </c>
      <c r="AK27" t="b">
        <v>0</v>
      </c>
      <c r="AL27" t="b">
        <v>0</v>
      </c>
      <c r="AM27" t="b">
        <v>0</v>
      </c>
      <c r="AN27" t="b">
        <v>0</v>
      </c>
      <c r="AO27" t="b">
        <v>0</v>
      </c>
      <c r="AP27" t="b">
        <v>0</v>
      </c>
      <c r="AQ27" t="b">
        <v>0</v>
      </c>
      <c r="AR27" t="b">
        <v>1</v>
      </c>
      <c r="AS27" t="b">
        <v>0</v>
      </c>
      <c r="AT27" t="b">
        <v>0</v>
      </c>
      <c r="AU27" t="b">
        <v>1</v>
      </c>
      <c r="AV27" t="b">
        <v>0</v>
      </c>
      <c r="AW27" t="b">
        <v>0</v>
      </c>
      <c r="AX27" t="b">
        <v>0</v>
      </c>
      <c r="AY27" t="b">
        <v>0</v>
      </c>
      <c r="AZ27" t="b">
        <v>0</v>
      </c>
      <c r="BA27" t="b">
        <v>0</v>
      </c>
      <c r="BB27" t="b">
        <v>0</v>
      </c>
      <c r="BC27" t="b">
        <v>0</v>
      </c>
      <c r="BD27" t="b">
        <v>0</v>
      </c>
      <c r="BE27" t="b">
        <v>1</v>
      </c>
      <c r="BF27" t="b">
        <v>1</v>
      </c>
      <c r="BG27" t="b">
        <v>0</v>
      </c>
      <c r="BH27" t="b">
        <v>0</v>
      </c>
      <c r="BI27" t="b">
        <v>0</v>
      </c>
      <c r="BJ27" t="b">
        <v>0</v>
      </c>
      <c r="BK27" t="b">
        <v>0</v>
      </c>
      <c r="BL27" t="b">
        <v>0</v>
      </c>
      <c r="BN27" t="b">
        <v>1</v>
      </c>
    </row>
    <row r="28" spans="1:66">
      <c r="A28" s="6">
        <v>1046</v>
      </c>
      <c r="B28" t="s">
        <v>1678</v>
      </c>
      <c r="C28" t="s">
        <v>144</v>
      </c>
      <c r="D28" t="s">
        <v>1240</v>
      </c>
      <c r="E28" t="s">
        <v>640</v>
      </c>
      <c r="F28" t="s">
        <v>1786</v>
      </c>
      <c r="G28" t="s">
        <v>777</v>
      </c>
      <c r="H28" t="s">
        <v>17</v>
      </c>
      <c r="I28" t="s">
        <v>1787</v>
      </c>
      <c r="J28" t="s">
        <v>1679</v>
      </c>
      <c r="K28" t="s">
        <v>1679</v>
      </c>
      <c r="L28" t="s">
        <v>1680</v>
      </c>
      <c r="N28" s="1">
        <v>18460</v>
      </c>
      <c r="Q28" t="b">
        <v>0</v>
      </c>
      <c r="R28" s="1">
        <v>43872</v>
      </c>
      <c r="S28" t="b">
        <v>0</v>
      </c>
      <c r="U28" t="b">
        <v>0</v>
      </c>
      <c r="Y28" s="1">
        <v>44649</v>
      </c>
      <c r="AB28">
        <v>73</v>
      </c>
      <c r="AC28" t="b">
        <v>0</v>
      </c>
      <c r="AD28" t="b">
        <v>1</v>
      </c>
      <c r="AI28" t="b">
        <v>0</v>
      </c>
      <c r="AJ28" t="b">
        <v>0</v>
      </c>
      <c r="AK28" t="b">
        <v>0</v>
      </c>
      <c r="AL28" t="b">
        <v>0</v>
      </c>
      <c r="AM28" t="b">
        <v>0</v>
      </c>
      <c r="AN28" t="b">
        <v>0</v>
      </c>
      <c r="AO28" t="b">
        <v>0</v>
      </c>
      <c r="AP28" t="b">
        <v>1</v>
      </c>
      <c r="AQ28" t="b">
        <v>0</v>
      </c>
      <c r="AR28" t="b">
        <v>0</v>
      </c>
      <c r="AS28" t="b">
        <v>0</v>
      </c>
      <c r="AT28" t="b">
        <v>0</v>
      </c>
      <c r="AU28" t="b">
        <v>0</v>
      </c>
      <c r="AV28" t="b">
        <v>1</v>
      </c>
      <c r="AW28" t="b">
        <v>0</v>
      </c>
      <c r="AX28" t="b">
        <v>0</v>
      </c>
      <c r="AY28" t="b">
        <v>0</v>
      </c>
      <c r="AZ28" t="b">
        <v>0</v>
      </c>
      <c r="BA28" t="b">
        <v>0</v>
      </c>
      <c r="BB28" t="b">
        <v>0</v>
      </c>
      <c r="BC28" t="b">
        <v>0</v>
      </c>
      <c r="BD28" t="b">
        <v>0</v>
      </c>
      <c r="BE28" t="b">
        <v>0</v>
      </c>
      <c r="BF28" t="b">
        <v>0</v>
      </c>
      <c r="BG28" t="b">
        <v>0</v>
      </c>
      <c r="BH28" t="b">
        <v>0</v>
      </c>
      <c r="BI28" t="b">
        <v>0</v>
      </c>
      <c r="BJ28" t="b">
        <v>0</v>
      </c>
      <c r="BK28" t="b">
        <v>0</v>
      </c>
      <c r="BL28" t="b">
        <v>0</v>
      </c>
      <c r="BN28" t="b">
        <v>1</v>
      </c>
    </row>
    <row r="29" spans="1:66">
      <c r="A29" s="6">
        <v>62</v>
      </c>
      <c r="B29" t="s">
        <v>145</v>
      </c>
      <c r="C29" t="s">
        <v>146</v>
      </c>
      <c r="D29" t="s">
        <v>1137</v>
      </c>
      <c r="E29" t="s">
        <v>147</v>
      </c>
      <c r="F29" t="s">
        <v>148</v>
      </c>
      <c r="G29" t="s">
        <v>149</v>
      </c>
      <c r="H29" t="s">
        <v>17</v>
      </c>
      <c r="I29" t="s">
        <v>1759</v>
      </c>
      <c r="J29" t="s">
        <v>150</v>
      </c>
      <c r="K29" t="s">
        <v>1138</v>
      </c>
      <c r="L29" t="s">
        <v>151</v>
      </c>
      <c r="M29" t="s">
        <v>1139</v>
      </c>
      <c r="N29" s="1">
        <v>12288</v>
      </c>
      <c r="Q29" t="b">
        <v>0</v>
      </c>
      <c r="R29" s="1">
        <v>39417</v>
      </c>
      <c r="S29" t="b">
        <v>0</v>
      </c>
      <c r="U29" t="b">
        <v>0</v>
      </c>
      <c r="Y29" s="1">
        <v>44160</v>
      </c>
      <c r="AB29">
        <v>90</v>
      </c>
      <c r="AC29" t="b">
        <v>0</v>
      </c>
      <c r="AD29" t="b">
        <v>1</v>
      </c>
      <c r="AI29" t="b">
        <v>0</v>
      </c>
      <c r="AJ29" t="b">
        <v>0</v>
      </c>
      <c r="AK29" t="b">
        <v>0</v>
      </c>
      <c r="AL29" t="b">
        <v>0</v>
      </c>
      <c r="AM29" t="b">
        <v>0</v>
      </c>
      <c r="AN29" t="b">
        <v>0</v>
      </c>
      <c r="AO29" t="b">
        <v>0</v>
      </c>
      <c r="AP29" t="b">
        <v>1</v>
      </c>
      <c r="AQ29" t="b">
        <v>1</v>
      </c>
      <c r="AR29" t="b">
        <v>0</v>
      </c>
      <c r="AS29" t="b">
        <v>0</v>
      </c>
      <c r="AT29" t="b">
        <v>0</v>
      </c>
      <c r="AU29" t="b">
        <v>1</v>
      </c>
      <c r="AV29" t="b">
        <v>0</v>
      </c>
      <c r="AW29" t="b">
        <v>1</v>
      </c>
      <c r="AX29" t="b">
        <v>0</v>
      </c>
      <c r="AY29" t="b">
        <v>0</v>
      </c>
      <c r="AZ29" t="b">
        <v>1</v>
      </c>
      <c r="BA29" t="b">
        <v>0</v>
      </c>
      <c r="BB29" t="b">
        <v>0</v>
      </c>
      <c r="BC29" t="b">
        <v>0</v>
      </c>
      <c r="BD29" t="b">
        <v>1</v>
      </c>
      <c r="BE29" t="b">
        <v>0</v>
      </c>
      <c r="BF29" t="b">
        <v>0</v>
      </c>
      <c r="BG29" t="b">
        <v>0</v>
      </c>
      <c r="BH29" t="b">
        <v>0</v>
      </c>
      <c r="BI29" t="b">
        <v>0</v>
      </c>
      <c r="BJ29" t="b">
        <v>0</v>
      </c>
      <c r="BK29" t="b">
        <v>0</v>
      </c>
      <c r="BL29" t="b">
        <v>0</v>
      </c>
      <c r="BN29" t="b">
        <v>1</v>
      </c>
    </row>
    <row r="30" spans="1:66">
      <c r="A30" s="6">
        <v>956</v>
      </c>
      <c r="B30" t="s">
        <v>152</v>
      </c>
      <c r="C30" t="s">
        <v>56</v>
      </c>
      <c r="D30" t="s">
        <v>1144</v>
      </c>
      <c r="E30" t="s">
        <v>153</v>
      </c>
      <c r="F30" t="s">
        <v>154</v>
      </c>
      <c r="G30" t="s">
        <v>155</v>
      </c>
      <c r="H30" t="s">
        <v>17</v>
      </c>
      <c r="I30" t="s">
        <v>1788</v>
      </c>
      <c r="J30" t="s">
        <v>156</v>
      </c>
      <c r="K30" t="s">
        <v>157</v>
      </c>
      <c r="L30" t="s">
        <v>158</v>
      </c>
      <c r="M30" t="s">
        <v>1321</v>
      </c>
      <c r="N30" s="1">
        <v>15057</v>
      </c>
      <c r="O30" t="s">
        <v>1322</v>
      </c>
      <c r="Q30" t="b">
        <v>0</v>
      </c>
      <c r="R30" s="1">
        <v>43564</v>
      </c>
      <c r="S30" t="b">
        <v>0</v>
      </c>
      <c r="U30" t="b">
        <v>0</v>
      </c>
      <c r="Y30" s="1">
        <v>44160</v>
      </c>
      <c r="AB30">
        <v>82</v>
      </c>
      <c r="AC30" t="b">
        <v>0</v>
      </c>
      <c r="AD30" t="b">
        <v>1</v>
      </c>
      <c r="AF30" t="s">
        <v>2525</v>
      </c>
      <c r="AI30" t="b">
        <v>0</v>
      </c>
      <c r="AJ30" t="b">
        <v>0</v>
      </c>
      <c r="AK30" t="b">
        <v>0</v>
      </c>
      <c r="AL30" t="b">
        <v>0</v>
      </c>
      <c r="AM30" t="b">
        <v>0</v>
      </c>
      <c r="AN30" t="b">
        <v>0</v>
      </c>
      <c r="AO30" t="b">
        <v>0</v>
      </c>
      <c r="AP30" t="b">
        <v>0</v>
      </c>
      <c r="AQ30" t="b">
        <v>0</v>
      </c>
      <c r="AR30" t="b">
        <v>0</v>
      </c>
      <c r="AS30" t="b">
        <v>0</v>
      </c>
      <c r="AT30" t="b">
        <v>0</v>
      </c>
      <c r="AU30" t="b">
        <v>1</v>
      </c>
      <c r="AV30" t="b">
        <v>0</v>
      </c>
      <c r="AW30" t="b">
        <v>0</v>
      </c>
      <c r="AX30" t="b">
        <v>0</v>
      </c>
      <c r="AY30" t="b">
        <v>0</v>
      </c>
      <c r="AZ30" t="b">
        <v>0</v>
      </c>
      <c r="BA30" t="b">
        <v>0</v>
      </c>
      <c r="BB30" t="b">
        <v>0</v>
      </c>
      <c r="BC30" t="b">
        <v>0</v>
      </c>
      <c r="BD30" t="b">
        <v>0</v>
      </c>
      <c r="BE30" t="b">
        <v>0</v>
      </c>
      <c r="BF30" t="b">
        <v>0</v>
      </c>
      <c r="BG30" t="b">
        <v>0</v>
      </c>
      <c r="BH30" t="b">
        <v>0</v>
      </c>
      <c r="BI30" t="b">
        <v>0</v>
      </c>
      <c r="BJ30" t="b">
        <v>0</v>
      </c>
      <c r="BK30" t="b">
        <v>0</v>
      </c>
      <c r="BL30" t="b">
        <v>0</v>
      </c>
      <c r="BN30" t="b">
        <v>1</v>
      </c>
    </row>
    <row r="31" spans="1:66">
      <c r="A31" s="6">
        <v>66</v>
      </c>
      <c r="B31" t="s">
        <v>160</v>
      </c>
      <c r="C31" t="s">
        <v>56</v>
      </c>
      <c r="D31" t="s">
        <v>1107</v>
      </c>
      <c r="E31" t="s">
        <v>51</v>
      </c>
      <c r="F31" t="s">
        <v>162</v>
      </c>
      <c r="G31" t="s">
        <v>25</v>
      </c>
      <c r="H31" t="s">
        <v>17</v>
      </c>
      <c r="I31" t="s">
        <v>1755</v>
      </c>
      <c r="N31" s="1">
        <v>11365</v>
      </c>
      <c r="P31" t="s">
        <v>1789</v>
      </c>
      <c r="Q31" t="b">
        <v>0</v>
      </c>
      <c r="R31" s="1">
        <v>36557</v>
      </c>
      <c r="S31" t="b">
        <v>0</v>
      </c>
      <c r="U31" t="b">
        <v>0</v>
      </c>
      <c r="AB31">
        <v>92</v>
      </c>
      <c r="AC31" t="b">
        <v>0</v>
      </c>
      <c r="AD31" t="b">
        <v>0</v>
      </c>
      <c r="AF31" t="s">
        <v>2534</v>
      </c>
      <c r="AI31" t="b">
        <v>0</v>
      </c>
      <c r="AJ31" t="b">
        <v>0</v>
      </c>
      <c r="AK31" t="b">
        <v>0</v>
      </c>
      <c r="AL31" t="b">
        <v>0</v>
      </c>
      <c r="AM31" t="b">
        <v>0</v>
      </c>
      <c r="AN31" t="b">
        <v>0</v>
      </c>
      <c r="AO31" t="b">
        <v>0</v>
      </c>
      <c r="AP31" t="b">
        <v>0</v>
      </c>
      <c r="AQ31" t="b">
        <v>0</v>
      </c>
      <c r="AR31" t="b">
        <v>0</v>
      </c>
      <c r="AS31" t="b">
        <v>0</v>
      </c>
      <c r="AT31" t="b">
        <v>0</v>
      </c>
      <c r="AU31" t="b">
        <v>0</v>
      </c>
      <c r="AV31" t="b">
        <v>0</v>
      </c>
      <c r="AW31" t="b">
        <v>0</v>
      </c>
      <c r="AX31" t="b">
        <v>0</v>
      </c>
      <c r="AY31" t="b">
        <v>0</v>
      </c>
      <c r="AZ31" t="b">
        <v>0</v>
      </c>
      <c r="BA31" t="b">
        <v>0</v>
      </c>
      <c r="BB31" t="b">
        <v>0</v>
      </c>
      <c r="BC31" t="b">
        <v>0</v>
      </c>
      <c r="BD31" t="b">
        <v>0</v>
      </c>
      <c r="BE31" t="b">
        <v>0</v>
      </c>
      <c r="BF31" t="b">
        <v>0</v>
      </c>
      <c r="BG31" t="b">
        <v>0</v>
      </c>
      <c r="BH31" t="b">
        <v>0</v>
      </c>
      <c r="BI31" t="b">
        <v>0</v>
      </c>
      <c r="BJ31" t="b">
        <v>0</v>
      </c>
      <c r="BK31" t="b">
        <v>0</v>
      </c>
      <c r="BL31" t="b">
        <v>0</v>
      </c>
      <c r="BN31" t="b">
        <v>1</v>
      </c>
    </row>
    <row r="32" spans="1:66">
      <c r="A32" s="6">
        <v>499</v>
      </c>
      <c r="B32" t="s">
        <v>163</v>
      </c>
      <c r="C32" t="s">
        <v>98</v>
      </c>
      <c r="D32" t="s">
        <v>1307</v>
      </c>
      <c r="E32" t="s">
        <v>124</v>
      </c>
      <c r="F32" t="s">
        <v>164</v>
      </c>
      <c r="G32" t="s">
        <v>25</v>
      </c>
      <c r="H32" t="s">
        <v>17</v>
      </c>
      <c r="I32" t="s">
        <v>1755</v>
      </c>
      <c r="J32" t="s">
        <v>165</v>
      </c>
      <c r="L32" t="s">
        <v>166</v>
      </c>
      <c r="M32" t="s">
        <v>1308</v>
      </c>
      <c r="N32" s="1">
        <v>14894</v>
      </c>
      <c r="O32" t="s">
        <v>1221</v>
      </c>
      <c r="Q32" t="b">
        <v>0</v>
      </c>
      <c r="R32" s="1">
        <v>41000</v>
      </c>
      <c r="S32" t="b">
        <v>0</v>
      </c>
      <c r="U32" t="b">
        <v>0</v>
      </c>
      <c r="AB32">
        <v>83</v>
      </c>
      <c r="AC32" t="b">
        <v>0</v>
      </c>
      <c r="AD32" t="b">
        <v>1</v>
      </c>
      <c r="AI32" t="b">
        <v>0</v>
      </c>
      <c r="AJ32" t="b">
        <v>0</v>
      </c>
      <c r="AK32" t="b">
        <v>0</v>
      </c>
      <c r="AL32" t="b">
        <v>0</v>
      </c>
      <c r="AM32" t="b">
        <v>0</v>
      </c>
      <c r="AN32" t="b">
        <v>0</v>
      </c>
      <c r="AO32" t="b">
        <v>0</v>
      </c>
      <c r="AP32" t="b">
        <v>0</v>
      </c>
      <c r="AQ32" t="b">
        <v>0</v>
      </c>
      <c r="AR32" t="b">
        <v>0</v>
      </c>
      <c r="AS32" t="b">
        <v>0</v>
      </c>
      <c r="AT32" t="b">
        <v>0</v>
      </c>
      <c r="AU32" t="b">
        <v>0</v>
      </c>
      <c r="AV32" t="b">
        <v>0</v>
      </c>
      <c r="AW32" t="b">
        <v>0</v>
      </c>
      <c r="AX32" t="b">
        <v>0</v>
      </c>
      <c r="AY32" t="b">
        <v>0</v>
      </c>
      <c r="AZ32" t="b">
        <v>0</v>
      </c>
      <c r="BA32" t="b">
        <v>0</v>
      </c>
      <c r="BB32" t="b">
        <v>0</v>
      </c>
      <c r="BC32" t="b">
        <v>0</v>
      </c>
      <c r="BD32" t="b">
        <v>0</v>
      </c>
      <c r="BE32" t="b">
        <v>0</v>
      </c>
      <c r="BF32" t="b">
        <v>0</v>
      </c>
      <c r="BG32" t="b">
        <v>0</v>
      </c>
      <c r="BH32" t="b">
        <v>0</v>
      </c>
      <c r="BI32" t="b">
        <v>0</v>
      </c>
      <c r="BJ32" t="b">
        <v>0</v>
      </c>
      <c r="BK32" t="b">
        <v>0</v>
      </c>
      <c r="BL32" t="b">
        <v>0</v>
      </c>
      <c r="BN32" t="b">
        <v>1</v>
      </c>
    </row>
    <row r="33" spans="1:66">
      <c r="A33" s="6">
        <v>1110</v>
      </c>
      <c r="B33" t="s">
        <v>2410</v>
      </c>
      <c r="C33" t="s">
        <v>202</v>
      </c>
      <c r="D33" t="s">
        <v>1211</v>
      </c>
      <c r="E33" t="s">
        <v>2535</v>
      </c>
      <c r="F33" t="s">
        <v>2536</v>
      </c>
      <c r="G33" t="s">
        <v>583</v>
      </c>
      <c r="H33" t="s">
        <v>17</v>
      </c>
      <c r="I33" t="s">
        <v>1895</v>
      </c>
      <c r="J33" t="s">
        <v>2413</v>
      </c>
      <c r="K33" t="s">
        <v>2413</v>
      </c>
      <c r="L33" t="s">
        <v>2537</v>
      </c>
      <c r="M33" t="s">
        <v>2538</v>
      </c>
      <c r="N33" s="1">
        <v>20323</v>
      </c>
      <c r="O33" t="s">
        <v>2160</v>
      </c>
      <c r="Q33" t="b">
        <v>0</v>
      </c>
      <c r="R33" s="1">
        <v>45215</v>
      </c>
      <c r="S33" t="b">
        <v>0</v>
      </c>
      <c r="U33" t="b">
        <v>0</v>
      </c>
      <c r="Y33" s="1">
        <v>45219.668275462966</v>
      </c>
      <c r="AB33">
        <v>68</v>
      </c>
      <c r="AC33" t="b">
        <v>0</v>
      </c>
      <c r="AD33" t="b">
        <v>1</v>
      </c>
      <c r="AF33" t="s">
        <v>2258</v>
      </c>
      <c r="AI33" t="b">
        <v>0</v>
      </c>
      <c r="AJ33" t="b">
        <v>0</v>
      </c>
      <c r="AK33" t="b">
        <v>0</v>
      </c>
      <c r="AL33" t="b">
        <v>0</v>
      </c>
      <c r="AM33" t="b">
        <v>0</v>
      </c>
      <c r="AN33" t="b">
        <v>1</v>
      </c>
      <c r="AO33" t="b">
        <v>0</v>
      </c>
      <c r="AP33" t="b">
        <v>0</v>
      </c>
      <c r="AQ33" t="b">
        <v>0</v>
      </c>
      <c r="AR33" t="b">
        <v>0</v>
      </c>
      <c r="AS33" t="b">
        <v>0</v>
      </c>
      <c r="AT33" t="b">
        <v>0</v>
      </c>
      <c r="AU33" t="b">
        <v>0</v>
      </c>
      <c r="AV33" t="b">
        <v>1</v>
      </c>
      <c r="AW33" t="b">
        <v>0</v>
      </c>
      <c r="AX33" t="b">
        <v>0</v>
      </c>
      <c r="AY33" t="b">
        <v>0</v>
      </c>
      <c r="AZ33" t="b">
        <v>0</v>
      </c>
      <c r="BA33" t="b">
        <v>0</v>
      </c>
      <c r="BB33" t="b">
        <v>0</v>
      </c>
      <c r="BC33" t="b">
        <v>0</v>
      </c>
      <c r="BD33" t="b">
        <v>0</v>
      </c>
      <c r="BE33" t="b">
        <v>0</v>
      </c>
      <c r="BF33" t="b">
        <v>0</v>
      </c>
      <c r="BG33" t="b">
        <v>0</v>
      </c>
      <c r="BH33" t="b">
        <v>0</v>
      </c>
      <c r="BI33" t="b">
        <v>0</v>
      </c>
      <c r="BJ33" t="b">
        <v>0</v>
      </c>
      <c r="BK33" t="b">
        <v>0</v>
      </c>
      <c r="BL33" t="b">
        <v>0</v>
      </c>
      <c r="BN33" t="b">
        <v>1</v>
      </c>
    </row>
    <row r="34" spans="1:66">
      <c r="A34" s="6">
        <v>562</v>
      </c>
      <c r="B34" t="s">
        <v>167</v>
      </c>
      <c r="C34" t="s">
        <v>2108</v>
      </c>
      <c r="D34" t="s">
        <v>1105</v>
      </c>
      <c r="E34" t="s">
        <v>168</v>
      </c>
      <c r="F34" t="s">
        <v>169</v>
      </c>
      <c r="G34" t="s">
        <v>32</v>
      </c>
      <c r="H34" t="s">
        <v>17</v>
      </c>
      <c r="I34" t="s">
        <v>1756</v>
      </c>
      <c r="J34" t="s">
        <v>170</v>
      </c>
      <c r="K34" t="s">
        <v>1349</v>
      </c>
      <c r="L34" t="s">
        <v>171</v>
      </c>
      <c r="M34" t="s">
        <v>1790</v>
      </c>
      <c r="N34" s="1">
        <v>15260</v>
      </c>
      <c r="O34" t="s">
        <v>1350</v>
      </c>
      <c r="Q34" t="b">
        <v>0</v>
      </c>
      <c r="R34" s="1">
        <v>41560</v>
      </c>
      <c r="S34" t="b">
        <v>0</v>
      </c>
      <c r="U34" t="b">
        <v>0</v>
      </c>
      <c r="Y34" s="1">
        <v>44160</v>
      </c>
      <c r="AB34">
        <v>82</v>
      </c>
      <c r="AC34" t="b">
        <v>0</v>
      </c>
      <c r="AD34" t="b">
        <v>1</v>
      </c>
      <c r="AF34" t="s">
        <v>2534</v>
      </c>
      <c r="AI34" t="b">
        <v>0</v>
      </c>
      <c r="AJ34" t="b">
        <v>0</v>
      </c>
      <c r="AK34" t="b">
        <v>0</v>
      </c>
      <c r="AL34" t="b">
        <v>0</v>
      </c>
      <c r="AM34" t="b">
        <v>0</v>
      </c>
      <c r="AN34" t="b">
        <v>0</v>
      </c>
      <c r="AO34" t="b">
        <v>0</v>
      </c>
      <c r="AP34" t="b">
        <v>0</v>
      </c>
      <c r="AQ34" t="b">
        <v>0</v>
      </c>
      <c r="AR34" t="b">
        <v>0</v>
      </c>
      <c r="AS34" t="b">
        <v>0</v>
      </c>
      <c r="AT34" t="b">
        <v>0</v>
      </c>
      <c r="AU34" t="b">
        <v>0</v>
      </c>
      <c r="AV34" t="b">
        <v>0</v>
      </c>
      <c r="AW34" t="b">
        <v>0</v>
      </c>
      <c r="AX34" t="b">
        <v>0</v>
      </c>
      <c r="AY34" t="b">
        <v>0</v>
      </c>
      <c r="AZ34" t="b">
        <v>0</v>
      </c>
      <c r="BA34" t="b">
        <v>0</v>
      </c>
      <c r="BB34" t="b">
        <v>0</v>
      </c>
      <c r="BC34" t="b">
        <v>0</v>
      </c>
      <c r="BD34" t="b">
        <v>0</v>
      </c>
      <c r="BE34" t="b">
        <v>0</v>
      </c>
      <c r="BF34" t="b">
        <v>0</v>
      </c>
      <c r="BG34" t="b">
        <v>0</v>
      </c>
      <c r="BH34" t="b">
        <v>0</v>
      </c>
      <c r="BI34" t="b">
        <v>0</v>
      </c>
      <c r="BJ34" t="b">
        <v>0</v>
      </c>
      <c r="BK34" t="b">
        <v>0</v>
      </c>
      <c r="BL34" t="b">
        <v>0</v>
      </c>
      <c r="BN34" t="b">
        <v>1</v>
      </c>
    </row>
    <row r="35" spans="1:66">
      <c r="A35" s="6">
        <v>68</v>
      </c>
      <c r="B35" t="s">
        <v>167</v>
      </c>
      <c r="C35" t="s">
        <v>172</v>
      </c>
      <c r="D35" t="s">
        <v>1153</v>
      </c>
      <c r="E35" t="s">
        <v>153</v>
      </c>
      <c r="F35" t="s">
        <v>173</v>
      </c>
      <c r="G35" t="s">
        <v>120</v>
      </c>
      <c r="H35" t="s">
        <v>17</v>
      </c>
      <c r="I35" t="s">
        <v>1782</v>
      </c>
      <c r="J35" t="s">
        <v>174</v>
      </c>
      <c r="L35" t="s">
        <v>175</v>
      </c>
      <c r="N35" s="1">
        <v>12692</v>
      </c>
      <c r="Q35" t="b">
        <v>0</v>
      </c>
      <c r="R35" s="1">
        <v>36495</v>
      </c>
      <c r="S35" t="b">
        <v>1</v>
      </c>
      <c r="U35" t="b">
        <v>0</v>
      </c>
      <c r="AB35">
        <v>89</v>
      </c>
      <c r="AC35" t="b">
        <v>0</v>
      </c>
      <c r="AD35" t="b">
        <v>1</v>
      </c>
      <c r="AH35" t="s">
        <v>2518</v>
      </c>
      <c r="AI35" t="b">
        <v>0</v>
      </c>
      <c r="AJ35" t="b">
        <v>0</v>
      </c>
      <c r="AK35" t="b">
        <v>0</v>
      </c>
      <c r="AL35" t="b">
        <v>0</v>
      </c>
      <c r="AM35" t="b">
        <v>0</v>
      </c>
      <c r="AN35" t="b">
        <v>1</v>
      </c>
      <c r="AO35" t="b">
        <v>0</v>
      </c>
      <c r="AP35" t="b">
        <v>0</v>
      </c>
      <c r="AQ35" t="b">
        <v>1</v>
      </c>
      <c r="AR35" t="b">
        <v>0</v>
      </c>
      <c r="AS35" t="b">
        <v>1</v>
      </c>
      <c r="AT35" t="b">
        <v>0</v>
      </c>
      <c r="AU35" t="b">
        <v>1</v>
      </c>
      <c r="AV35" t="b">
        <v>0</v>
      </c>
      <c r="AW35" t="b">
        <v>0</v>
      </c>
      <c r="AX35" t="b">
        <v>0</v>
      </c>
      <c r="AY35" t="b">
        <v>0</v>
      </c>
      <c r="AZ35" t="b">
        <v>0</v>
      </c>
      <c r="BA35" t="b">
        <v>0</v>
      </c>
      <c r="BB35" t="b">
        <v>0</v>
      </c>
      <c r="BC35" t="b">
        <v>0</v>
      </c>
      <c r="BD35" t="b">
        <v>1</v>
      </c>
      <c r="BE35" t="b">
        <v>0</v>
      </c>
      <c r="BF35" t="b">
        <v>0</v>
      </c>
      <c r="BG35" t="b">
        <v>0</v>
      </c>
      <c r="BH35" t="b">
        <v>0</v>
      </c>
      <c r="BI35" t="b">
        <v>0</v>
      </c>
      <c r="BJ35" t="b">
        <v>0</v>
      </c>
      <c r="BK35" t="b">
        <v>0</v>
      </c>
      <c r="BL35" t="b">
        <v>0</v>
      </c>
      <c r="BN35" t="b">
        <v>1</v>
      </c>
    </row>
    <row r="36" spans="1:66">
      <c r="A36" s="6">
        <v>69</v>
      </c>
      <c r="B36" t="s">
        <v>176</v>
      </c>
      <c r="C36" t="s">
        <v>2099</v>
      </c>
      <c r="D36" t="s">
        <v>1361</v>
      </c>
      <c r="E36" t="s">
        <v>20</v>
      </c>
      <c r="F36" t="s">
        <v>177</v>
      </c>
      <c r="G36" t="s">
        <v>120</v>
      </c>
      <c r="H36" t="s">
        <v>17</v>
      </c>
      <c r="I36" t="s">
        <v>1782</v>
      </c>
      <c r="J36" t="s">
        <v>178</v>
      </c>
      <c r="L36" t="s">
        <v>1681</v>
      </c>
      <c r="N36" s="1">
        <v>15429</v>
      </c>
      <c r="P36" t="s">
        <v>1791</v>
      </c>
      <c r="Q36" t="b">
        <v>0</v>
      </c>
      <c r="R36" s="1">
        <v>39083</v>
      </c>
      <c r="S36" t="b">
        <v>0</v>
      </c>
      <c r="U36" t="b">
        <v>0</v>
      </c>
      <c r="Y36" s="1">
        <v>44277</v>
      </c>
      <c r="AB36">
        <v>81</v>
      </c>
      <c r="AC36" t="b">
        <v>0</v>
      </c>
      <c r="AD36" t="b">
        <v>1</v>
      </c>
      <c r="AF36" t="s">
        <v>2539</v>
      </c>
      <c r="AI36" t="b">
        <v>0</v>
      </c>
      <c r="AJ36" t="b">
        <v>0</v>
      </c>
      <c r="AK36" t="b">
        <v>0</v>
      </c>
      <c r="AL36" t="b">
        <v>0</v>
      </c>
      <c r="AM36" t="b">
        <v>0</v>
      </c>
      <c r="AN36" t="b">
        <v>0</v>
      </c>
      <c r="AO36" t="b">
        <v>0</v>
      </c>
      <c r="AP36" t="b">
        <v>0</v>
      </c>
      <c r="AQ36" t="b">
        <v>0</v>
      </c>
      <c r="AR36" t="b">
        <v>0</v>
      </c>
      <c r="AS36" t="b">
        <v>1</v>
      </c>
      <c r="AT36" t="b">
        <v>0</v>
      </c>
      <c r="AU36" t="b">
        <v>0</v>
      </c>
      <c r="AV36" t="b">
        <v>0</v>
      </c>
      <c r="AW36" t="b">
        <v>0</v>
      </c>
      <c r="AX36" t="b">
        <v>0</v>
      </c>
      <c r="AY36" t="b">
        <v>0</v>
      </c>
      <c r="AZ36" t="b">
        <v>0</v>
      </c>
      <c r="BA36" t="b">
        <v>0</v>
      </c>
      <c r="BB36" t="b">
        <v>0</v>
      </c>
      <c r="BC36" t="b">
        <v>0</v>
      </c>
      <c r="BD36" t="b">
        <v>0</v>
      </c>
      <c r="BE36" t="b">
        <v>0</v>
      </c>
      <c r="BF36" t="b">
        <v>0</v>
      </c>
      <c r="BG36" t="b">
        <v>0</v>
      </c>
      <c r="BH36" t="b">
        <v>0</v>
      </c>
      <c r="BI36" t="b">
        <v>0</v>
      </c>
      <c r="BJ36" t="b">
        <v>0</v>
      </c>
      <c r="BK36" t="b">
        <v>0</v>
      </c>
      <c r="BL36" t="b">
        <v>0</v>
      </c>
      <c r="BN36" t="b">
        <v>1</v>
      </c>
    </row>
    <row r="37" spans="1:66">
      <c r="A37" s="6">
        <v>73</v>
      </c>
      <c r="B37" t="s">
        <v>180</v>
      </c>
      <c r="C37" t="s">
        <v>58</v>
      </c>
      <c r="D37" t="s">
        <v>1364</v>
      </c>
      <c r="E37" t="s">
        <v>181</v>
      </c>
      <c r="F37" t="s">
        <v>182</v>
      </c>
      <c r="G37" t="s">
        <v>16</v>
      </c>
      <c r="H37" t="s">
        <v>17</v>
      </c>
      <c r="I37" t="s">
        <v>1752</v>
      </c>
      <c r="J37" t="s">
        <v>183</v>
      </c>
      <c r="L37" t="s">
        <v>184</v>
      </c>
      <c r="N37" s="1">
        <v>15480</v>
      </c>
      <c r="Q37" t="b">
        <v>0</v>
      </c>
      <c r="R37" s="1">
        <v>38657</v>
      </c>
      <c r="S37" t="b">
        <v>0</v>
      </c>
      <c r="U37" t="b">
        <v>0</v>
      </c>
      <c r="X37" t="s">
        <v>2540</v>
      </c>
      <c r="AB37">
        <v>81</v>
      </c>
      <c r="AC37" t="b">
        <v>0</v>
      </c>
      <c r="AD37" t="b">
        <v>1</v>
      </c>
      <c r="AF37" t="s">
        <v>2525</v>
      </c>
      <c r="AI37" t="b">
        <v>0</v>
      </c>
      <c r="AJ37" t="b">
        <v>0</v>
      </c>
      <c r="AK37" t="b">
        <v>0</v>
      </c>
      <c r="AL37" t="b">
        <v>0</v>
      </c>
      <c r="AM37" t="b">
        <v>0</v>
      </c>
      <c r="AN37" t="b">
        <v>0</v>
      </c>
      <c r="AO37" t="b">
        <v>0</v>
      </c>
      <c r="AP37" t="b">
        <v>0</v>
      </c>
      <c r="AQ37" t="b">
        <v>0</v>
      </c>
      <c r="AR37" t="b">
        <v>0</v>
      </c>
      <c r="AS37" t="b">
        <v>0</v>
      </c>
      <c r="AT37" t="b">
        <v>0</v>
      </c>
      <c r="AU37" t="b">
        <v>0</v>
      </c>
      <c r="AV37" t="b">
        <v>0</v>
      </c>
      <c r="AW37" t="b">
        <v>0</v>
      </c>
      <c r="AX37" t="b">
        <v>0</v>
      </c>
      <c r="AY37" t="b">
        <v>0</v>
      </c>
      <c r="AZ37" t="b">
        <v>0</v>
      </c>
      <c r="BA37" t="b">
        <v>0</v>
      </c>
      <c r="BB37" t="b">
        <v>0</v>
      </c>
      <c r="BC37" t="b">
        <v>0</v>
      </c>
      <c r="BD37" t="b">
        <v>0</v>
      </c>
      <c r="BE37" t="b">
        <v>0</v>
      </c>
      <c r="BF37" t="b">
        <v>0</v>
      </c>
      <c r="BG37" t="b">
        <v>1</v>
      </c>
      <c r="BH37" t="b">
        <v>0</v>
      </c>
      <c r="BI37" t="b">
        <v>0</v>
      </c>
      <c r="BJ37" t="b">
        <v>0</v>
      </c>
      <c r="BK37" t="b">
        <v>0</v>
      </c>
      <c r="BL37" t="b">
        <v>0</v>
      </c>
      <c r="BN37" t="b">
        <v>1</v>
      </c>
    </row>
    <row r="38" spans="1:66">
      <c r="A38" s="6">
        <v>1054</v>
      </c>
      <c r="B38" t="s">
        <v>1664</v>
      </c>
      <c r="C38" t="s">
        <v>144</v>
      </c>
      <c r="D38" t="s">
        <v>1792</v>
      </c>
      <c r="E38" t="s">
        <v>77</v>
      </c>
      <c r="F38" t="s">
        <v>1793</v>
      </c>
      <c r="G38" t="s">
        <v>32</v>
      </c>
      <c r="H38" t="s">
        <v>17</v>
      </c>
      <c r="I38" t="s">
        <v>1756</v>
      </c>
      <c r="J38" t="s">
        <v>1682</v>
      </c>
      <c r="K38" t="s">
        <v>1683</v>
      </c>
      <c r="L38" t="s">
        <v>1684</v>
      </c>
      <c r="M38" t="s">
        <v>1794</v>
      </c>
      <c r="N38" s="1">
        <v>16033</v>
      </c>
      <c r="O38" t="s">
        <v>1177</v>
      </c>
      <c r="Q38" t="b">
        <v>0</v>
      </c>
      <c r="R38" s="1">
        <v>44552</v>
      </c>
      <c r="S38" t="b">
        <v>0</v>
      </c>
      <c r="U38" t="b">
        <v>0</v>
      </c>
      <c r="Y38" s="1">
        <v>44552</v>
      </c>
      <c r="AB38">
        <v>80</v>
      </c>
      <c r="AC38" t="b">
        <v>0</v>
      </c>
      <c r="AD38" t="b">
        <v>1</v>
      </c>
      <c r="AF38" t="s">
        <v>2541</v>
      </c>
      <c r="AI38" t="b">
        <v>0</v>
      </c>
      <c r="AJ38" t="b">
        <v>0</v>
      </c>
      <c r="AK38" t="b">
        <v>0</v>
      </c>
      <c r="AL38" t="b">
        <v>0</v>
      </c>
      <c r="AM38" t="b">
        <v>0</v>
      </c>
      <c r="AN38" t="b">
        <v>0</v>
      </c>
      <c r="AO38" t="b">
        <v>0</v>
      </c>
      <c r="AP38" t="b">
        <v>0</v>
      </c>
      <c r="AQ38" t="b">
        <v>0</v>
      </c>
      <c r="AR38" t="b">
        <v>0</v>
      </c>
      <c r="AS38" t="b">
        <v>0</v>
      </c>
      <c r="AT38" t="b">
        <v>0</v>
      </c>
      <c r="AU38" t="b">
        <v>0</v>
      </c>
      <c r="AV38" t="b">
        <v>0</v>
      </c>
      <c r="AW38" t="b">
        <v>0</v>
      </c>
      <c r="AX38" t="b">
        <v>0</v>
      </c>
      <c r="AY38" t="b">
        <v>0</v>
      </c>
      <c r="AZ38" t="b">
        <v>0</v>
      </c>
      <c r="BA38" t="b">
        <v>0</v>
      </c>
      <c r="BB38" t="b">
        <v>0</v>
      </c>
      <c r="BC38" t="b">
        <v>0</v>
      </c>
      <c r="BD38" t="b">
        <v>1</v>
      </c>
      <c r="BE38" t="b">
        <v>0</v>
      </c>
      <c r="BF38" t="b">
        <v>0</v>
      </c>
      <c r="BG38" t="b">
        <v>0</v>
      </c>
      <c r="BH38" t="b">
        <v>0</v>
      </c>
      <c r="BI38" t="b">
        <v>0</v>
      </c>
      <c r="BJ38" t="b">
        <v>0</v>
      </c>
      <c r="BK38" t="b">
        <v>0</v>
      </c>
      <c r="BL38" t="b">
        <v>0</v>
      </c>
      <c r="BN38" t="b">
        <v>1</v>
      </c>
    </row>
    <row r="39" spans="1:66">
      <c r="A39" s="6">
        <v>518</v>
      </c>
      <c r="B39" t="s">
        <v>185</v>
      </c>
      <c r="C39" t="s">
        <v>186</v>
      </c>
      <c r="D39" t="s">
        <v>1476</v>
      </c>
      <c r="E39" t="s">
        <v>187</v>
      </c>
      <c r="F39" t="s">
        <v>188</v>
      </c>
      <c r="G39" t="s">
        <v>120</v>
      </c>
      <c r="H39" t="s">
        <v>17</v>
      </c>
      <c r="I39" t="s">
        <v>1782</v>
      </c>
      <c r="J39" t="s">
        <v>189</v>
      </c>
      <c r="K39" t="s">
        <v>190</v>
      </c>
      <c r="L39" t="s">
        <v>191</v>
      </c>
      <c r="M39" t="s">
        <v>1477</v>
      </c>
      <c r="N39" s="1">
        <v>17133</v>
      </c>
      <c r="P39" t="s">
        <v>1795</v>
      </c>
      <c r="Q39" t="b">
        <v>0</v>
      </c>
      <c r="R39" s="1">
        <v>41255</v>
      </c>
      <c r="S39" t="b">
        <v>0</v>
      </c>
      <c r="U39" t="b">
        <v>0</v>
      </c>
      <c r="X39" t="s">
        <v>2542</v>
      </c>
      <c r="Y39" s="1">
        <v>44277</v>
      </c>
      <c r="Z39" t="s">
        <v>2543</v>
      </c>
      <c r="AB39">
        <v>77</v>
      </c>
      <c r="AC39" t="b">
        <v>0</v>
      </c>
      <c r="AD39" t="b">
        <v>1</v>
      </c>
      <c r="AI39" t="b">
        <v>0</v>
      </c>
      <c r="AJ39" t="b">
        <v>1</v>
      </c>
      <c r="AK39" t="b">
        <v>0</v>
      </c>
      <c r="AL39" t="b">
        <v>0</v>
      </c>
      <c r="AM39" t="b">
        <v>0</v>
      </c>
      <c r="AN39" t="b">
        <v>0</v>
      </c>
      <c r="AO39" t="b">
        <v>0</v>
      </c>
      <c r="AP39" t="b">
        <v>1</v>
      </c>
      <c r="AQ39" t="b">
        <v>0</v>
      </c>
      <c r="AR39" t="b">
        <v>0</v>
      </c>
      <c r="AS39" t="b">
        <v>1</v>
      </c>
      <c r="AT39" t="b">
        <v>0</v>
      </c>
      <c r="AU39" t="b">
        <v>1</v>
      </c>
      <c r="AV39" t="b">
        <v>0</v>
      </c>
      <c r="AW39" t="b">
        <v>0</v>
      </c>
      <c r="AX39" t="b">
        <v>0</v>
      </c>
      <c r="AY39" t="b">
        <v>0</v>
      </c>
      <c r="AZ39" t="b">
        <v>0</v>
      </c>
      <c r="BA39" t="b">
        <v>0</v>
      </c>
      <c r="BB39" t="b">
        <v>0</v>
      </c>
      <c r="BC39" t="b">
        <v>0</v>
      </c>
      <c r="BD39" t="b">
        <v>1</v>
      </c>
      <c r="BE39" t="b">
        <v>0</v>
      </c>
      <c r="BF39" t="b">
        <v>0</v>
      </c>
      <c r="BG39" t="b">
        <v>1</v>
      </c>
      <c r="BH39" t="b">
        <v>0</v>
      </c>
      <c r="BI39" t="b">
        <v>0</v>
      </c>
      <c r="BJ39" t="b">
        <v>0</v>
      </c>
      <c r="BK39" t="b">
        <v>0</v>
      </c>
      <c r="BL39" t="b">
        <v>0</v>
      </c>
      <c r="BN39" t="b">
        <v>1</v>
      </c>
    </row>
    <row r="40" spans="1:66">
      <c r="A40" s="6">
        <v>75</v>
      </c>
      <c r="B40" t="s">
        <v>2094</v>
      </c>
      <c r="C40" t="s">
        <v>64</v>
      </c>
      <c r="D40" t="s">
        <v>1117</v>
      </c>
      <c r="E40" t="s">
        <v>192</v>
      </c>
      <c r="F40" t="s">
        <v>193</v>
      </c>
      <c r="G40" t="s">
        <v>83</v>
      </c>
      <c r="H40" t="s">
        <v>17</v>
      </c>
      <c r="I40" t="s">
        <v>1772</v>
      </c>
      <c r="J40" t="s">
        <v>194</v>
      </c>
      <c r="L40" t="s">
        <v>195</v>
      </c>
      <c r="M40" t="s">
        <v>1212</v>
      </c>
      <c r="N40" s="1">
        <v>13629</v>
      </c>
      <c r="O40" t="s">
        <v>1213</v>
      </c>
      <c r="P40" t="s">
        <v>1795</v>
      </c>
      <c r="Q40" t="b">
        <v>0</v>
      </c>
      <c r="R40" s="1">
        <v>36526</v>
      </c>
      <c r="S40" t="b">
        <v>0</v>
      </c>
      <c r="U40" t="b">
        <v>0</v>
      </c>
      <c r="Y40" s="1">
        <v>44277</v>
      </c>
      <c r="Z40" t="s">
        <v>2544</v>
      </c>
      <c r="AB40">
        <v>86</v>
      </c>
      <c r="AC40" t="b">
        <v>0</v>
      </c>
      <c r="AD40" t="b">
        <v>1</v>
      </c>
      <c r="AH40" t="s">
        <v>2518</v>
      </c>
      <c r="AI40" t="b">
        <v>1</v>
      </c>
      <c r="AJ40" t="b">
        <v>0</v>
      </c>
      <c r="AK40" t="b">
        <v>0</v>
      </c>
      <c r="AL40" t="b">
        <v>0</v>
      </c>
      <c r="AM40" t="b">
        <v>0</v>
      </c>
      <c r="AN40" t="b">
        <v>0</v>
      </c>
      <c r="AO40" t="b">
        <v>0</v>
      </c>
      <c r="AP40" t="b">
        <v>0</v>
      </c>
      <c r="AQ40" t="b">
        <v>0</v>
      </c>
      <c r="AR40" t="b">
        <v>1</v>
      </c>
      <c r="AS40" t="b">
        <v>0</v>
      </c>
      <c r="AT40" t="b">
        <v>0</v>
      </c>
      <c r="AU40" t="b">
        <v>0</v>
      </c>
      <c r="AV40" t="b">
        <v>0</v>
      </c>
      <c r="AW40" t="b">
        <v>0</v>
      </c>
      <c r="AX40" t="b">
        <v>0</v>
      </c>
      <c r="AY40" t="b">
        <v>0</v>
      </c>
      <c r="AZ40" t="b">
        <v>0</v>
      </c>
      <c r="BA40" t="b">
        <v>0</v>
      </c>
      <c r="BB40" t="b">
        <v>0</v>
      </c>
      <c r="BC40" t="b">
        <v>0</v>
      </c>
      <c r="BD40" t="b">
        <v>0</v>
      </c>
      <c r="BE40" t="b">
        <v>1</v>
      </c>
      <c r="BF40" t="b">
        <v>1</v>
      </c>
      <c r="BG40" t="b">
        <v>0</v>
      </c>
      <c r="BH40" t="b">
        <v>0</v>
      </c>
      <c r="BI40" t="b">
        <v>0</v>
      </c>
      <c r="BJ40" t="b">
        <v>0</v>
      </c>
      <c r="BK40" t="b">
        <v>0</v>
      </c>
      <c r="BL40" t="b">
        <v>0</v>
      </c>
      <c r="BN40" t="b">
        <v>1</v>
      </c>
    </row>
    <row r="41" spans="1:66">
      <c r="A41" s="6">
        <v>904</v>
      </c>
      <c r="B41" t="s">
        <v>196</v>
      </c>
      <c r="C41" t="s">
        <v>13</v>
      </c>
      <c r="D41" t="s">
        <v>1577</v>
      </c>
      <c r="E41" t="s">
        <v>92</v>
      </c>
      <c r="F41" t="s">
        <v>197</v>
      </c>
      <c r="G41" t="s">
        <v>198</v>
      </c>
      <c r="H41" t="s">
        <v>17</v>
      </c>
      <c r="I41" t="s">
        <v>1796</v>
      </c>
      <c r="J41" t="s">
        <v>199</v>
      </c>
      <c r="K41" t="s">
        <v>200</v>
      </c>
      <c r="L41" t="s">
        <v>201</v>
      </c>
      <c r="M41" t="s">
        <v>1578</v>
      </c>
      <c r="N41" s="1">
        <v>19274</v>
      </c>
      <c r="O41" t="s">
        <v>1083</v>
      </c>
      <c r="Q41" t="b">
        <v>0</v>
      </c>
      <c r="R41" s="1">
        <v>43053</v>
      </c>
      <c r="S41" t="b">
        <v>0</v>
      </c>
      <c r="U41" t="b">
        <v>0</v>
      </c>
      <c r="X41" t="s">
        <v>2545</v>
      </c>
      <c r="AB41">
        <v>71</v>
      </c>
      <c r="AC41" t="b">
        <v>0</v>
      </c>
      <c r="AD41" t="b">
        <v>1</v>
      </c>
      <c r="AI41" t="b">
        <v>0</v>
      </c>
      <c r="AJ41" t="b">
        <v>0</v>
      </c>
      <c r="AK41" t="b">
        <v>0</v>
      </c>
      <c r="AL41" t="b">
        <v>0</v>
      </c>
      <c r="AM41" t="b">
        <v>0</v>
      </c>
      <c r="AN41" t="b">
        <v>0</v>
      </c>
      <c r="AO41" t="b">
        <v>0</v>
      </c>
      <c r="AP41" t="b">
        <v>0</v>
      </c>
      <c r="AQ41" t="b">
        <v>0</v>
      </c>
      <c r="AR41" t="b">
        <v>0</v>
      </c>
      <c r="AS41" t="b">
        <v>0</v>
      </c>
      <c r="AT41" t="b">
        <v>0</v>
      </c>
      <c r="AU41" t="b">
        <v>0</v>
      </c>
      <c r="AV41" t="b">
        <v>0</v>
      </c>
      <c r="AW41" t="b">
        <v>0</v>
      </c>
      <c r="AX41" t="b">
        <v>0</v>
      </c>
      <c r="AY41" t="b">
        <v>0</v>
      </c>
      <c r="AZ41" t="b">
        <v>0</v>
      </c>
      <c r="BA41" t="b">
        <v>0</v>
      </c>
      <c r="BB41" t="b">
        <v>0</v>
      </c>
      <c r="BC41" t="b">
        <v>0</v>
      </c>
      <c r="BD41" t="b">
        <v>0</v>
      </c>
      <c r="BE41" t="b">
        <v>0</v>
      </c>
      <c r="BF41" t="b">
        <v>0</v>
      </c>
      <c r="BG41" t="b">
        <v>0</v>
      </c>
      <c r="BH41" t="b">
        <v>0</v>
      </c>
      <c r="BI41" t="b">
        <v>1</v>
      </c>
      <c r="BJ41" t="b">
        <v>0</v>
      </c>
      <c r="BK41" t="b">
        <v>0</v>
      </c>
      <c r="BL41" t="b">
        <v>0</v>
      </c>
      <c r="BN41" t="b">
        <v>1</v>
      </c>
    </row>
    <row r="42" spans="1:66">
      <c r="A42" s="6">
        <v>1061</v>
      </c>
      <c r="B42" t="s">
        <v>1739</v>
      </c>
      <c r="C42" t="s">
        <v>2095</v>
      </c>
      <c r="D42" t="s">
        <v>1105</v>
      </c>
      <c r="E42" t="s">
        <v>1220</v>
      </c>
      <c r="F42" t="s">
        <v>1797</v>
      </c>
      <c r="G42" t="s">
        <v>789</v>
      </c>
      <c r="H42" t="s">
        <v>17</v>
      </c>
      <c r="I42" t="s">
        <v>1798</v>
      </c>
      <c r="J42" t="s">
        <v>1799</v>
      </c>
      <c r="K42" t="s">
        <v>1800</v>
      </c>
      <c r="L42" t="s">
        <v>1801</v>
      </c>
      <c r="M42" t="s">
        <v>1802</v>
      </c>
      <c r="N42" s="1">
        <v>24597</v>
      </c>
      <c r="O42" t="s">
        <v>1803</v>
      </c>
      <c r="Q42" t="b">
        <v>0</v>
      </c>
      <c r="R42" s="1">
        <v>44639</v>
      </c>
      <c r="S42" t="b">
        <v>0</v>
      </c>
      <c r="U42" t="b">
        <v>0</v>
      </c>
      <c r="Y42" s="1">
        <v>44643</v>
      </c>
      <c r="AB42">
        <v>56</v>
      </c>
      <c r="AC42" t="b">
        <v>0</v>
      </c>
      <c r="AD42" t="b">
        <v>1</v>
      </c>
      <c r="AF42" t="s">
        <v>2525</v>
      </c>
      <c r="AI42" t="b">
        <v>0</v>
      </c>
      <c r="AJ42" t="b">
        <v>0</v>
      </c>
      <c r="AK42" t="b">
        <v>0</v>
      </c>
      <c r="AL42" t="b">
        <v>0</v>
      </c>
      <c r="AM42" t="b">
        <v>0</v>
      </c>
      <c r="AN42" t="b">
        <v>0</v>
      </c>
      <c r="AO42" t="b">
        <v>0</v>
      </c>
      <c r="AP42" t="b">
        <v>0</v>
      </c>
      <c r="AQ42" t="b">
        <v>0</v>
      </c>
      <c r="AR42" t="b">
        <v>0</v>
      </c>
      <c r="AS42" t="b">
        <v>0</v>
      </c>
      <c r="AT42" t="b">
        <v>0</v>
      </c>
      <c r="AU42" t="b">
        <v>0</v>
      </c>
      <c r="AV42" t="b">
        <v>0</v>
      </c>
      <c r="AW42" t="b">
        <v>0</v>
      </c>
      <c r="AX42" t="b">
        <v>0</v>
      </c>
      <c r="AY42" t="b">
        <v>0</v>
      </c>
      <c r="AZ42" t="b">
        <v>0</v>
      </c>
      <c r="BA42" t="b">
        <v>0</v>
      </c>
      <c r="BB42" t="b">
        <v>0</v>
      </c>
      <c r="BC42" t="b">
        <v>0</v>
      </c>
      <c r="BD42" t="b">
        <v>0</v>
      </c>
      <c r="BE42" t="b">
        <v>0</v>
      </c>
      <c r="BF42" t="b">
        <v>0</v>
      </c>
      <c r="BG42" t="b">
        <v>0</v>
      </c>
      <c r="BH42" t="b">
        <v>0</v>
      </c>
      <c r="BI42" t="b">
        <v>0</v>
      </c>
      <c r="BJ42" t="b">
        <v>0</v>
      </c>
      <c r="BK42" t="b">
        <v>0</v>
      </c>
      <c r="BL42" t="b">
        <v>0</v>
      </c>
      <c r="BN42" t="b">
        <v>1</v>
      </c>
    </row>
    <row r="43" spans="1:66">
      <c r="A43" s="6">
        <v>78</v>
      </c>
      <c r="B43" t="s">
        <v>203</v>
      </c>
      <c r="C43" t="s">
        <v>13</v>
      </c>
      <c r="D43" t="s">
        <v>1104</v>
      </c>
      <c r="E43" t="s">
        <v>51</v>
      </c>
      <c r="F43" t="s">
        <v>204</v>
      </c>
      <c r="G43" t="s">
        <v>25</v>
      </c>
      <c r="H43" t="s">
        <v>17</v>
      </c>
      <c r="I43" t="s">
        <v>1755</v>
      </c>
      <c r="J43" t="s">
        <v>205</v>
      </c>
      <c r="L43" t="s">
        <v>206</v>
      </c>
      <c r="M43" t="s">
        <v>1284</v>
      </c>
      <c r="N43" s="1">
        <v>14698</v>
      </c>
      <c r="Q43" t="b">
        <v>0</v>
      </c>
      <c r="R43" s="1">
        <v>39387</v>
      </c>
      <c r="S43" t="b">
        <v>0</v>
      </c>
      <c r="U43" t="b">
        <v>0</v>
      </c>
      <c r="AB43">
        <v>83</v>
      </c>
      <c r="AC43" t="b">
        <v>0</v>
      </c>
      <c r="AD43" t="b">
        <v>1</v>
      </c>
      <c r="AI43" t="b">
        <v>0</v>
      </c>
      <c r="AJ43" t="b">
        <v>0</v>
      </c>
      <c r="AK43" t="b">
        <v>0</v>
      </c>
      <c r="AL43" t="b">
        <v>0</v>
      </c>
      <c r="AM43" t="b">
        <v>0</v>
      </c>
      <c r="AN43" t="b">
        <v>0</v>
      </c>
      <c r="AO43" t="b">
        <v>0</v>
      </c>
      <c r="AP43" t="b">
        <v>0</v>
      </c>
      <c r="AQ43" t="b">
        <v>0</v>
      </c>
      <c r="AR43" t="b">
        <v>1</v>
      </c>
      <c r="AS43" t="b">
        <v>0</v>
      </c>
      <c r="AT43" t="b">
        <v>0</v>
      </c>
      <c r="AU43" t="b">
        <v>0</v>
      </c>
      <c r="AV43" t="b">
        <v>0</v>
      </c>
      <c r="AW43" t="b">
        <v>0</v>
      </c>
      <c r="AX43" t="b">
        <v>0</v>
      </c>
      <c r="AY43" t="b">
        <v>0</v>
      </c>
      <c r="AZ43" t="b">
        <v>0</v>
      </c>
      <c r="BA43" t="b">
        <v>0</v>
      </c>
      <c r="BB43" t="b">
        <v>0</v>
      </c>
      <c r="BC43" t="b">
        <v>0</v>
      </c>
      <c r="BD43" t="b">
        <v>0</v>
      </c>
      <c r="BE43" t="b">
        <v>0</v>
      </c>
      <c r="BF43" t="b">
        <v>0</v>
      </c>
      <c r="BG43" t="b">
        <v>0</v>
      </c>
      <c r="BH43" t="b">
        <v>0</v>
      </c>
      <c r="BI43" t="b">
        <v>0</v>
      </c>
      <c r="BJ43" t="b">
        <v>0</v>
      </c>
      <c r="BK43" t="b">
        <v>0</v>
      </c>
      <c r="BL43" t="b">
        <v>0</v>
      </c>
      <c r="BN43" t="b">
        <v>1</v>
      </c>
    </row>
    <row r="44" spans="1:66">
      <c r="A44" s="6">
        <v>846</v>
      </c>
      <c r="B44" t="s">
        <v>207</v>
      </c>
      <c r="C44" t="s">
        <v>45</v>
      </c>
      <c r="D44" t="s">
        <v>1077</v>
      </c>
      <c r="E44" t="s">
        <v>23</v>
      </c>
      <c r="F44" t="s">
        <v>208</v>
      </c>
      <c r="G44" t="s">
        <v>32</v>
      </c>
      <c r="H44" t="s">
        <v>17</v>
      </c>
      <c r="I44" t="s">
        <v>1756</v>
      </c>
      <c r="J44" t="s">
        <v>209</v>
      </c>
      <c r="K44" t="s">
        <v>1536</v>
      </c>
      <c r="L44" t="s">
        <v>210</v>
      </c>
      <c r="M44" t="s">
        <v>1537</v>
      </c>
      <c r="N44" s="1">
        <v>17793</v>
      </c>
      <c r="O44" t="s">
        <v>1383</v>
      </c>
      <c r="Q44" t="b">
        <v>0</v>
      </c>
      <c r="R44" s="1">
        <v>42745</v>
      </c>
      <c r="S44" t="b">
        <v>0</v>
      </c>
      <c r="U44" t="b">
        <v>0</v>
      </c>
      <c r="Y44" s="1">
        <v>44160</v>
      </c>
      <c r="AB44">
        <v>75</v>
      </c>
      <c r="AC44" t="b">
        <v>0</v>
      </c>
      <c r="AD44" t="b">
        <v>1</v>
      </c>
      <c r="AF44" t="s">
        <v>2519</v>
      </c>
      <c r="AI44" t="b">
        <v>0</v>
      </c>
      <c r="AJ44" t="b">
        <v>0</v>
      </c>
      <c r="AK44" t="b">
        <v>0</v>
      </c>
      <c r="AL44" t="b">
        <v>0</v>
      </c>
      <c r="AM44" t="b">
        <v>0</v>
      </c>
      <c r="AN44" t="b">
        <v>1</v>
      </c>
      <c r="AO44" t="b">
        <v>1</v>
      </c>
      <c r="AP44" t="b">
        <v>0</v>
      </c>
      <c r="AQ44" t="b">
        <v>0</v>
      </c>
      <c r="AR44" t="b">
        <v>0</v>
      </c>
      <c r="AS44" t="b">
        <v>1</v>
      </c>
      <c r="AT44" t="b">
        <v>0</v>
      </c>
      <c r="AU44" t="b">
        <v>1</v>
      </c>
      <c r="AV44" t="b">
        <v>1</v>
      </c>
      <c r="AW44" t="b">
        <v>0</v>
      </c>
      <c r="AX44" t="b">
        <v>0</v>
      </c>
      <c r="AY44" t="b">
        <v>0</v>
      </c>
      <c r="AZ44" t="b">
        <v>0</v>
      </c>
      <c r="BA44" t="b">
        <v>0</v>
      </c>
      <c r="BB44" t="b">
        <v>0</v>
      </c>
      <c r="BC44" t="b">
        <v>0</v>
      </c>
      <c r="BD44" t="b">
        <v>0</v>
      </c>
      <c r="BE44" t="b">
        <v>0</v>
      </c>
      <c r="BF44" t="b">
        <v>0</v>
      </c>
      <c r="BG44" t="b">
        <v>0</v>
      </c>
      <c r="BH44" t="b">
        <v>0</v>
      </c>
      <c r="BI44" t="b">
        <v>0</v>
      </c>
      <c r="BJ44" t="b">
        <v>0</v>
      </c>
      <c r="BK44" t="b">
        <v>0</v>
      </c>
      <c r="BL44" t="b">
        <v>0</v>
      </c>
      <c r="BN44" t="b">
        <v>1</v>
      </c>
    </row>
    <row r="45" spans="1:66">
      <c r="A45" s="599">
        <v>460</v>
      </c>
      <c r="B45" s="598" t="s">
        <v>211</v>
      </c>
      <c r="C45" s="598" t="s">
        <v>1641</v>
      </c>
      <c r="D45" t="s">
        <v>1105</v>
      </c>
      <c r="E45" t="s">
        <v>40</v>
      </c>
      <c r="F45" t="s">
        <v>212</v>
      </c>
      <c r="G45" t="s">
        <v>213</v>
      </c>
      <c r="H45" t="s">
        <v>17</v>
      </c>
      <c r="I45" t="s">
        <v>1804</v>
      </c>
      <c r="J45" t="s">
        <v>214</v>
      </c>
      <c r="K45" s="598" t="s">
        <v>2954</v>
      </c>
      <c r="L45" t="s">
        <v>215</v>
      </c>
      <c r="N45" s="1">
        <v>13659</v>
      </c>
      <c r="O45" t="s">
        <v>1217</v>
      </c>
      <c r="Q45" t="b">
        <v>0</v>
      </c>
      <c r="R45" s="1">
        <v>40645</v>
      </c>
      <c r="S45" t="b">
        <v>0</v>
      </c>
      <c r="U45" t="b">
        <v>0</v>
      </c>
      <c r="AB45">
        <v>86</v>
      </c>
      <c r="AC45" t="b">
        <v>0</v>
      </c>
      <c r="AD45" t="b">
        <v>1</v>
      </c>
      <c r="AF45" t="s">
        <v>2521</v>
      </c>
      <c r="AI45" t="b">
        <v>0</v>
      </c>
      <c r="AJ45" t="b">
        <v>0</v>
      </c>
      <c r="AK45" t="b">
        <v>0</v>
      </c>
      <c r="AL45" t="b">
        <v>0</v>
      </c>
      <c r="AM45" t="b">
        <v>0</v>
      </c>
      <c r="AN45" t="b">
        <v>1</v>
      </c>
      <c r="AO45" t="b">
        <v>0</v>
      </c>
      <c r="AP45" t="b">
        <v>0</v>
      </c>
      <c r="AQ45" t="b">
        <v>0</v>
      </c>
      <c r="AR45" t="b">
        <v>0</v>
      </c>
      <c r="AS45" t="b">
        <v>1</v>
      </c>
      <c r="AT45" t="b">
        <v>0</v>
      </c>
      <c r="AU45" t="b">
        <v>1</v>
      </c>
      <c r="AV45" t="b">
        <v>1</v>
      </c>
      <c r="AW45" t="b">
        <v>0</v>
      </c>
      <c r="AX45" t="b">
        <v>0</v>
      </c>
      <c r="AY45" t="b">
        <v>0</v>
      </c>
      <c r="AZ45" t="b">
        <v>0</v>
      </c>
      <c r="BA45" t="b">
        <v>0</v>
      </c>
      <c r="BB45" t="b">
        <v>0</v>
      </c>
      <c r="BC45" t="b">
        <v>0</v>
      </c>
      <c r="BD45" t="b">
        <v>1</v>
      </c>
      <c r="BE45" t="b">
        <v>0</v>
      </c>
      <c r="BF45" t="b">
        <v>0</v>
      </c>
      <c r="BG45" t="b">
        <v>0</v>
      </c>
      <c r="BH45" t="b">
        <v>0</v>
      </c>
      <c r="BI45" t="b">
        <v>0</v>
      </c>
      <c r="BJ45" t="b">
        <v>0</v>
      </c>
      <c r="BK45" t="b">
        <v>0</v>
      </c>
      <c r="BL45" t="b">
        <v>0</v>
      </c>
      <c r="BN45" t="b">
        <v>1</v>
      </c>
    </row>
    <row r="46" spans="1:66">
      <c r="A46" s="6">
        <v>81</v>
      </c>
      <c r="B46" t="s">
        <v>216</v>
      </c>
      <c r="C46" t="s">
        <v>217</v>
      </c>
      <c r="F46" t="s">
        <v>218</v>
      </c>
      <c r="G46" t="s">
        <v>25</v>
      </c>
      <c r="H46" t="s">
        <v>17</v>
      </c>
      <c r="I46" t="s">
        <v>1755</v>
      </c>
      <c r="J46" t="s">
        <v>219</v>
      </c>
      <c r="L46" t="s">
        <v>220</v>
      </c>
      <c r="N46" s="1">
        <v>9677</v>
      </c>
      <c r="Q46" t="b">
        <v>0</v>
      </c>
      <c r="R46" s="1">
        <v>39356</v>
      </c>
      <c r="S46" t="b">
        <v>0</v>
      </c>
      <c r="U46" t="b">
        <v>0</v>
      </c>
      <c r="AB46">
        <v>97</v>
      </c>
      <c r="AC46" t="b">
        <v>0</v>
      </c>
      <c r="AD46" t="b">
        <v>1</v>
      </c>
      <c r="AI46" t="b">
        <v>0</v>
      </c>
      <c r="AJ46" t="b">
        <v>0</v>
      </c>
      <c r="AK46" t="b">
        <v>0</v>
      </c>
      <c r="AL46" t="b">
        <v>0</v>
      </c>
      <c r="AM46" t="b">
        <v>0</v>
      </c>
      <c r="AN46" t="b">
        <v>0</v>
      </c>
      <c r="AO46" t="b">
        <v>1</v>
      </c>
      <c r="AP46" t="b">
        <v>1</v>
      </c>
      <c r="AQ46" t="b">
        <v>0</v>
      </c>
      <c r="AR46" t="b">
        <v>1</v>
      </c>
      <c r="AS46" t="b">
        <v>0</v>
      </c>
      <c r="AT46" t="b">
        <v>0</v>
      </c>
      <c r="AU46" t="b">
        <v>1</v>
      </c>
      <c r="AV46" t="b">
        <v>1</v>
      </c>
      <c r="AW46" t="b">
        <v>0</v>
      </c>
      <c r="AX46" t="b">
        <v>0</v>
      </c>
      <c r="AY46" t="b">
        <v>0</v>
      </c>
      <c r="AZ46" t="b">
        <v>0</v>
      </c>
      <c r="BA46" t="b">
        <v>0</v>
      </c>
      <c r="BB46" t="b">
        <v>0</v>
      </c>
      <c r="BC46" t="b">
        <v>0</v>
      </c>
      <c r="BD46" t="b">
        <v>1</v>
      </c>
      <c r="BE46" t="b">
        <v>1</v>
      </c>
      <c r="BF46" t="b">
        <v>1</v>
      </c>
      <c r="BG46" t="b">
        <v>0</v>
      </c>
      <c r="BH46" t="b">
        <v>0</v>
      </c>
      <c r="BI46" t="b">
        <v>0</v>
      </c>
      <c r="BJ46" t="b">
        <v>0</v>
      </c>
      <c r="BK46" t="b">
        <v>0</v>
      </c>
      <c r="BL46" t="b">
        <v>0</v>
      </c>
      <c r="BN46" t="b">
        <v>1</v>
      </c>
    </row>
    <row r="47" spans="1:66">
      <c r="A47" s="6">
        <v>998</v>
      </c>
      <c r="B47" t="s">
        <v>1263</v>
      </c>
      <c r="C47" t="s">
        <v>64</v>
      </c>
      <c r="D47" t="s">
        <v>1264</v>
      </c>
      <c r="E47" t="s">
        <v>85</v>
      </c>
      <c r="F47" t="s">
        <v>1265</v>
      </c>
      <c r="G47" t="s">
        <v>25</v>
      </c>
      <c r="H47" t="s">
        <v>17</v>
      </c>
      <c r="I47" t="s">
        <v>1755</v>
      </c>
      <c r="J47" t="s">
        <v>2229</v>
      </c>
      <c r="K47" t="s">
        <v>2229</v>
      </c>
      <c r="L47" t="s">
        <v>1266</v>
      </c>
      <c r="N47" s="1">
        <v>14364</v>
      </c>
      <c r="O47" t="s">
        <v>1267</v>
      </c>
      <c r="Q47" t="b">
        <v>0</v>
      </c>
      <c r="R47" s="1">
        <v>44333</v>
      </c>
      <c r="S47" t="b">
        <v>0</v>
      </c>
      <c r="U47" t="b">
        <v>0</v>
      </c>
      <c r="Y47" s="1">
        <v>44998</v>
      </c>
      <c r="AB47">
        <v>84</v>
      </c>
      <c r="AC47" t="b">
        <v>0</v>
      </c>
      <c r="AD47" t="b">
        <v>1</v>
      </c>
      <c r="AI47" t="b">
        <v>0</v>
      </c>
      <c r="AJ47" t="b">
        <v>0</v>
      </c>
      <c r="AK47" t="b">
        <v>0</v>
      </c>
      <c r="AL47" t="b">
        <v>0</v>
      </c>
      <c r="AM47" t="b">
        <v>0</v>
      </c>
      <c r="AN47" t="b">
        <v>0</v>
      </c>
      <c r="AO47" t="b">
        <v>0</v>
      </c>
      <c r="AP47" t="b">
        <v>1</v>
      </c>
      <c r="AQ47" t="b">
        <v>0</v>
      </c>
      <c r="AR47" t="b">
        <v>0</v>
      </c>
      <c r="AS47" t="b">
        <v>0</v>
      </c>
      <c r="AT47" t="b">
        <v>0</v>
      </c>
      <c r="AU47" t="b">
        <v>1</v>
      </c>
      <c r="AV47" t="b">
        <v>0</v>
      </c>
      <c r="AW47" t="b">
        <v>0</v>
      </c>
      <c r="AX47" t="b">
        <v>0</v>
      </c>
      <c r="AY47" t="b">
        <v>0</v>
      </c>
      <c r="AZ47" t="b">
        <v>0</v>
      </c>
      <c r="BA47" t="b">
        <v>0</v>
      </c>
      <c r="BB47" t="b">
        <v>0</v>
      </c>
      <c r="BC47" t="b">
        <v>0</v>
      </c>
      <c r="BD47" t="b">
        <v>0</v>
      </c>
      <c r="BE47" t="b">
        <v>0</v>
      </c>
      <c r="BF47" t="b">
        <v>0</v>
      </c>
      <c r="BG47" t="b">
        <v>0</v>
      </c>
      <c r="BH47" t="b">
        <v>0</v>
      </c>
      <c r="BI47" t="b">
        <v>0</v>
      </c>
      <c r="BJ47" t="b">
        <v>0</v>
      </c>
      <c r="BK47" t="b">
        <v>1</v>
      </c>
      <c r="BL47" t="b">
        <v>0</v>
      </c>
      <c r="BN47" t="b">
        <v>1</v>
      </c>
    </row>
    <row r="48" spans="1:66">
      <c r="A48" s="6">
        <v>1103</v>
      </c>
      <c r="B48" t="s">
        <v>2291</v>
      </c>
      <c r="C48" t="s">
        <v>2346</v>
      </c>
      <c r="E48" t="s">
        <v>2345</v>
      </c>
      <c r="F48" t="s">
        <v>2344</v>
      </c>
      <c r="G48" t="s">
        <v>25</v>
      </c>
      <c r="H48" t="s">
        <v>17</v>
      </c>
      <c r="I48" t="s">
        <v>1755</v>
      </c>
      <c r="J48" t="s">
        <v>2343</v>
      </c>
      <c r="K48" t="s">
        <v>2343</v>
      </c>
      <c r="L48" t="s">
        <v>2342</v>
      </c>
      <c r="N48" s="1">
        <v>16403</v>
      </c>
      <c r="O48" t="s">
        <v>2341</v>
      </c>
      <c r="Q48" t="b">
        <v>0</v>
      </c>
      <c r="R48" s="1">
        <v>45098</v>
      </c>
      <c r="S48" t="b">
        <v>0</v>
      </c>
      <c r="U48" t="b">
        <v>0</v>
      </c>
      <c r="Y48" s="1">
        <v>45101</v>
      </c>
      <c r="AB48">
        <v>79</v>
      </c>
      <c r="AC48" t="b">
        <v>0</v>
      </c>
      <c r="AD48" t="b">
        <v>1</v>
      </c>
      <c r="AI48" t="b">
        <v>0</v>
      </c>
      <c r="AJ48" t="b">
        <v>0</v>
      </c>
      <c r="AK48" t="b">
        <v>0</v>
      </c>
      <c r="AL48" t="b">
        <v>0</v>
      </c>
      <c r="AM48" t="b">
        <v>0</v>
      </c>
      <c r="AN48" t="b">
        <v>0</v>
      </c>
      <c r="AO48" t="b">
        <v>0</v>
      </c>
      <c r="AP48" t="b">
        <v>1</v>
      </c>
      <c r="AQ48" t="b">
        <v>0</v>
      </c>
      <c r="AR48" t="b">
        <v>0</v>
      </c>
      <c r="AS48" t="b">
        <v>0</v>
      </c>
      <c r="AT48" t="b">
        <v>0</v>
      </c>
      <c r="AU48" t="b">
        <v>1</v>
      </c>
      <c r="AV48" t="b">
        <v>1</v>
      </c>
      <c r="AW48" t="b">
        <v>1</v>
      </c>
      <c r="AX48" t="b">
        <v>0</v>
      </c>
      <c r="AY48" t="b">
        <v>0</v>
      </c>
      <c r="AZ48" t="b">
        <v>0</v>
      </c>
      <c r="BA48" t="b">
        <v>0</v>
      </c>
      <c r="BB48" t="b">
        <v>0</v>
      </c>
      <c r="BC48" t="b">
        <v>0</v>
      </c>
      <c r="BD48" t="b">
        <v>1</v>
      </c>
      <c r="BE48" t="b">
        <v>1</v>
      </c>
      <c r="BF48" t="b">
        <v>0</v>
      </c>
      <c r="BG48" t="b">
        <v>0</v>
      </c>
      <c r="BH48" t="b">
        <v>0</v>
      </c>
      <c r="BI48" t="b">
        <v>0</v>
      </c>
      <c r="BJ48" t="b">
        <v>0</v>
      </c>
      <c r="BK48" t="b">
        <v>0</v>
      </c>
      <c r="BL48" t="b">
        <v>0</v>
      </c>
      <c r="BN48" t="b">
        <v>1</v>
      </c>
    </row>
    <row r="49" spans="1:66">
      <c r="A49" s="6">
        <v>1014</v>
      </c>
      <c r="B49" t="s">
        <v>1531</v>
      </c>
      <c r="C49" t="s">
        <v>144</v>
      </c>
      <c r="D49" t="s">
        <v>1144</v>
      </c>
      <c r="E49" t="s">
        <v>85</v>
      </c>
      <c r="F49" t="s">
        <v>1532</v>
      </c>
      <c r="G49" t="s">
        <v>87</v>
      </c>
      <c r="H49" t="s">
        <v>17</v>
      </c>
      <c r="I49" t="s">
        <v>1778</v>
      </c>
      <c r="K49" t="s">
        <v>1533</v>
      </c>
      <c r="N49" s="1">
        <v>17708</v>
      </c>
      <c r="O49" t="s">
        <v>1380</v>
      </c>
      <c r="P49" t="s">
        <v>1805</v>
      </c>
      <c r="Q49" t="b">
        <v>0</v>
      </c>
      <c r="R49" s="1">
        <v>44375</v>
      </c>
      <c r="S49" t="b">
        <v>0</v>
      </c>
      <c r="U49" t="b">
        <v>0</v>
      </c>
      <c r="Y49" s="1">
        <v>44375</v>
      </c>
      <c r="AB49">
        <v>75</v>
      </c>
      <c r="AC49" t="b">
        <v>0</v>
      </c>
      <c r="AD49" t="b">
        <v>0</v>
      </c>
      <c r="AF49" t="s">
        <v>2524</v>
      </c>
      <c r="AI49" t="b">
        <v>0</v>
      </c>
      <c r="AJ49" t="b">
        <v>0</v>
      </c>
      <c r="AK49" t="b">
        <v>0</v>
      </c>
      <c r="AL49" t="b">
        <v>0</v>
      </c>
      <c r="AM49" t="b">
        <v>0</v>
      </c>
      <c r="AN49" t="b">
        <v>0</v>
      </c>
      <c r="AO49" t="b">
        <v>0</v>
      </c>
      <c r="AP49" t="b">
        <v>0</v>
      </c>
      <c r="AQ49" t="b">
        <v>0</v>
      </c>
      <c r="AR49" t="b">
        <v>0</v>
      </c>
      <c r="AS49" t="b">
        <v>0</v>
      </c>
      <c r="AT49" t="b">
        <v>0</v>
      </c>
      <c r="AU49" t="b">
        <v>0</v>
      </c>
      <c r="AV49" t="b">
        <v>0</v>
      </c>
      <c r="AW49" t="b">
        <v>0</v>
      </c>
      <c r="AX49" t="b">
        <v>0</v>
      </c>
      <c r="AY49" t="b">
        <v>0</v>
      </c>
      <c r="AZ49" t="b">
        <v>0</v>
      </c>
      <c r="BA49" t="b">
        <v>0</v>
      </c>
      <c r="BB49" t="b">
        <v>0</v>
      </c>
      <c r="BC49" t="b">
        <v>0</v>
      </c>
      <c r="BD49" t="b">
        <v>0</v>
      </c>
      <c r="BE49" t="b">
        <v>0</v>
      </c>
      <c r="BF49" t="b">
        <v>0</v>
      </c>
      <c r="BG49" t="b">
        <v>0</v>
      </c>
      <c r="BH49" t="b">
        <v>0</v>
      </c>
      <c r="BI49" t="b">
        <v>0</v>
      </c>
      <c r="BJ49" t="b">
        <v>0</v>
      </c>
      <c r="BK49" t="b">
        <v>0</v>
      </c>
      <c r="BL49" t="b">
        <v>0</v>
      </c>
      <c r="BN49" t="b">
        <v>1</v>
      </c>
    </row>
    <row r="50" spans="1:66">
      <c r="A50" s="6">
        <v>444</v>
      </c>
      <c r="B50" t="s">
        <v>221</v>
      </c>
      <c r="C50" t="s">
        <v>222</v>
      </c>
      <c r="D50" t="s">
        <v>1100</v>
      </c>
      <c r="E50" t="s">
        <v>30</v>
      </c>
      <c r="F50" t="s">
        <v>1806</v>
      </c>
      <c r="G50" t="s">
        <v>1807</v>
      </c>
      <c r="H50" t="s">
        <v>1808</v>
      </c>
      <c r="I50" t="s">
        <v>1809</v>
      </c>
      <c r="J50" t="s">
        <v>223</v>
      </c>
      <c r="L50" t="s">
        <v>224</v>
      </c>
      <c r="N50" s="1">
        <v>10799</v>
      </c>
      <c r="O50" t="s">
        <v>1083</v>
      </c>
      <c r="P50" t="s">
        <v>1795</v>
      </c>
      <c r="Q50" t="b">
        <v>0</v>
      </c>
      <c r="R50" s="1">
        <v>40391</v>
      </c>
      <c r="S50" t="b">
        <v>0</v>
      </c>
      <c r="U50" t="b">
        <v>0</v>
      </c>
      <c r="Y50" s="1">
        <v>44277</v>
      </c>
      <c r="Z50" t="s">
        <v>2546</v>
      </c>
      <c r="AB50">
        <v>94</v>
      </c>
      <c r="AC50" t="b">
        <v>0</v>
      </c>
      <c r="AD50" t="b">
        <v>1</v>
      </c>
      <c r="AI50" t="b">
        <v>0</v>
      </c>
      <c r="AJ50" t="b">
        <v>0</v>
      </c>
      <c r="AK50" t="b">
        <v>0</v>
      </c>
      <c r="AL50" t="b">
        <v>0</v>
      </c>
      <c r="AM50" t="b">
        <v>0</v>
      </c>
      <c r="AN50" t="b">
        <v>0</v>
      </c>
      <c r="AO50" t="b">
        <v>0</v>
      </c>
      <c r="AP50" t="b">
        <v>0</v>
      </c>
      <c r="AQ50" t="b">
        <v>0</v>
      </c>
      <c r="AR50" t="b">
        <v>0</v>
      </c>
      <c r="AS50" t="b">
        <v>0</v>
      </c>
      <c r="AT50" t="b">
        <v>0</v>
      </c>
      <c r="AU50" t="b">
        <v>0</v>
      </c>
      <c r="AV50" t="b">
        <v>0</v>
      </c>
      <c r="AW50" t="b">
        <v>0</v>
      </c>
      <c r="AX50" t="b">
        <v>0</v>
      </c>
      <c r="AY50" t="b">
        <v>0</v>
      </c>
      <c r="AZ50" t="b">
        <v>0</v>
      </c>
      <c r="BA50" t="b">
        <v>0</v>
      </c>
      <c r="BB50" t="b">
        <v>0</v>
      </c>
      <c r="BC50" t="b">
        <v>0</v>
      </c>
      <c r="BD50" t="b">
        <v>0</v>
      </c>
      <c r="BE50" t="b">
        <v>0</v>
      </c>
      <c r="BF50" t="b">
        <v>0</v>
      </c>
      <c r="BG50" t="b">
        <v>0</v>
      </c>
      <c r="BH50" t="b">
        <v>0</v>
      </c>
      <c r="BI50" t="b">
        <v>0</v>
      </c>
      <c r="BJ50" t="b">
        <v>0</v>
      </c>
      <c r="BK50" t="b">
        <v>0</v>
      </c>
      <c r="BL50" t="b">
        <v>0</v>
      </c>
      <c r="BN50" t="b">
        <v>1</v>
      </c>
    </row>
    <row r="51" spans="1:66">
      <c r="A51" s="6">
        <v>759</v>
      </c>
      <c r="B51" t="s">
        <v>225</v>
      </c>
      <c r="C51" t="s">
        <v>91</v>
      </c>
      <c r="D51" t="s">
        <v>1165</v>
      </c>
      <c r="E51" t="s">
        <v>129</v>
      </c>
      <c r="F51" t="s">
        <v>226</v>
      </c>
      <c r="G51" t="s">
        <v>32</v>
      </c>
      <c r="H51" t="s">
        <v>17</v>
      </c>
      <c r="I51" t="s">
        <v>1756</v>
      </c>
      <c r="J51" t="s">
        <v>227</v>
      </c>
      <c r="K51" t="s">
        <v>228</v>
      </c>
      <c r="L51" t="s">
        <v>229</v>
      </c>
      <c r="N51" s="1">
        <v>13182</v>
      </c>
      <c r="O51" t="s">
        <v>1166</v>
      </c>
      <c r="Q51" t="b">
        <v>0</v>
      </c>
      <c r="R51" s="1">
        <v>42318</v>
      </c>
      <c r="S51" t="b">
        <v>0</v>
      </c>
      <c r="U51" t="b">
        <v>0</v>
      </c>
      <c r="AB51">
        <v>87</v>
      </c>
      <c r="AC51" t="b">
        <v>0</v>
      </c>
      <c r="AD51" t="b">
        <v>1</v>
      </c>
      <c r="AI51" t="b">
        <v>0</v>
      </c>
      <c r="AJ51" t="b">
        <v>0</v>
      </c>
      <c r="AK51" t="b">
        <v>0</v>
      </c>
      <c r="AL51" t="b">
        <v>0</v>
      </c>
      <c r="AM51" t="b">
        <v>0</v>
      </c>
      <c r="AN51" t="b">
        <v>0</v>
      </c>
      <c r="AO51" t="b">
        <v>0</v>
      </c>
      <c r="AP51" t="b">
        <v>0</v>
      </c>
      <c r="AQ51" t="b">
        <v>0</v>
      </c>
      <c r="AR51" t="b">
        <v>0</v>
      </c>
      <c r="AS51" t="b">
        <v>0</v>
      </c>
      <c r="AT51" t="b">
        <v>0</v>
      </c>
      <c r="AU51" t="b">
        <v>0</v>
      </c>
      <c r="AV51" t="b">
        <v>0</v>
      </c>
      <c r="AW51" t="b">
        <v>0</v>
      </c>
      <c r="AX51" t="b">
        <v>0</v>
      </c>
      <c r="AY51" t="b">
        <v>0</v>
      </c>
      <c r="AZ51" t="b">
        <v>0</v>
      </c>
      <c r="BA51" t="b">
        <v>0</v>
      </c>
      <c r="BB51" t="b">
        <v>0</v>
      </c>
      <c r="BC51" t="b">
        <v>0</v>
      </c>
      <c r="BD51" t="b">
        <v>0</v>
      </c>
      <c r="BE51" t="b">
        <v>0</v>
      </c>
      <c r="BF51" t="b">
        <v>0</v>
      </c>
      <c r="BG51" t="b">
        <v>0</v>
      </c>
      <c r="BH51" t="b">
        <v>0</v>
      </c>
      <c r="BI51" t="b">
        <v>0</v>
      </c>
      <c r="BJ51" t="b">
        <v>0</v>
      </c>
      <c r="BK51" t="b">
        <v>0</v>
      </c>
      <c r="BL51" t="b">
        <v>0</v>
      </c>
      <c r="BN51" t="b">
        <v>1</v>
      </c>
    </row>
    <row r="52" spans="1:66">
      <c r="A52" s="6">
        <v>949</v>
      </c>
      <c r="B52" t="s">
        <v>230</v>
      </c>
      <c r="C52" t="s">
        <v>1642</v>
      </c>
      <c r="D52" t="s">
        <v>1147</v>
      </c>
      <c r="E52" t="s">
        <v>231</v>
      </c>
      <c r="F52" t="s">
        <v>232</v>
      </c>
      <c r="G52" t="s">
        <v>136</v>
      </c>
      <c r="H52" t="s">
        <v>17</v>
      </c>
      <c r="I52" t="s">
        <v>1783</v>
      </c>
      <c r="J52" t="s">
        <v>233</v>
      </c>
      <c r="L52" t="s">
        <v>234</v>
      </c>
      <c r="N52" s="1">
        <v>12446</v>
      </c>
      <c r="O52" t="s">
        <v>1148</v>
      </c>
      <c r="Q52" t="b">
        <v>0</v>
      </c>
      <c r="R52" s="1">
        <v>43536</v>
      </c>
      <c r="S52" t="b">
        <v>1</v>
      </c>
      <c r="U52" t="b">
        <v>0</v>
      </c>
      <c r="AB52">
        <v>89</v>
      </c>
      <c r="AC52" t="b">
        <v>0</v>
      </c>
      <c r="AD52" t="b">
        <v>1</v>
      </c>
      <c r="AF52" t="s">
        <v>2534</v>
      </c>
      <c r="AI52" t="b">
        <v>0</v>
      </c>
      <c r="AJ52" t="b">
        <v>0</v>
      </c>
      <c r="AK52" t="b">
        <v>0</v>
      </c>
      <c r="AL52" t="b">
        <v>0</v>
      </c>
      <c r="AM52" t="b">
        <v>0</v>
      </c>
      <c r="AN52" t="b">
        <v>0</v>
      </c>
      <c r="AO52" t="b">
        <v>0</v>
      </c>
      <c r="AP52" t="b">
        <v>0</v>
      </c>
      <c r="AQ52" t="b">
        <v>0</v>
      </c>
      <c r="AR52" t="b">
        <v>0</v>
      </c>
      <c r="AS52" t="b">
        <v>0</v>
      </c>
      <c r="AT52" t="b">
        <v>0</v>
      </c>
      <c r="AU52" t="b">
        <v>0</v>
      </c>
      <c r="AV52" t="b">
        <v>0</v>
      </c>
      <c r="AW52" t="b">
        <v>0</v>
      </c>
      <c r="AX52" t="b">
        <v>0</v>
      </c>
      <c r="AY52" t="b">
        <v>0</v>
      </c>
      <c r="AZ52" t="b">
        <v>0</v>
      </c>
      <c r="BA52" t="b">
        <v>0</v>
      </c>
      <c r="BB52" t="b">
        <v>0</v>
      </c>
      <c r="BC52" t="b">
        <v>0</v>
      </c>
      <c r="BD52" t="b">
        <v>0</v>
      </c>
      <c r="BE52" t="b">
        <v>0</v>
      </c>
      <c r="BF52" t="b">
        <v>0</v>
      </c>
      <c r="BG52" t="b">
        <v>1</v>
      </c>
      <c r="BH52" t="b">
        <v>0</v>
      </c>
      <c r="BI52" t="b">
        <v>0</v>
      </c>
      <c r="BJ52" t="b">
        <v>0</v>
      </c>
      <c r="BK52" t="b">
        <v>0</v>
      </c>
      <c r="BL52" t="b">
        <v>0</v>
      </c>
      <c r="BN52" t="b">
        <v>1</v>
      </c>
    </row>
    <row r="53" spans="1:66">
      <c r="A53" s="6">
        <v>85</v>
      </c>
      <c r="B53" t="s">
        <v>235</v>
      </c>
      <c r="C53" t="s">
        <v>2036</v>
      </c>
      <c r="D53" t="s">
        <v>1225</v>
      </c>
      <c r="E53" t="s">
        <v>72</v>
      </c>
      <c r="F53" t="s">
        <v>2348</v>
      </c>
      <c r="G53" t="s">
        <v>2349</v>
      </c>
      <c r="H53" t="s">
        <v>17</v>
      </c>
      <c r="I53" t="s">
        <v>2350</v>
      </c>
      <c r="J53" t="s">
        <v>2351</v>
      </c>
      <c r="K53" t="s">
        <v>1226</v>
      </c>
      <c r="L53" t="s">
        <v>1227</v>
      </c>
      <c r="N53" s="1">
        <v>13895</v>
      </c>
      <c r="Q53" t="b">
        <v>0</v>
      </c>
      <c r="R53" s="1">
        <v>38827</v>
      </c>
      <c r="S53" t="b">
        <v>0</v>
      </c>
      <c r="U53" t="b">
        <v>0</v>
      </c>
      <c r="AB53">
        <v>85</v>
      </c>
      <c r="AC53" t="b">
        <v>0</v>
      </c>
      <c r="AD53" t="b">
        <v>1</v>
      </c>
      <c r="AF53" t="s">
        <v>2525</v>
      </c>
      <c r="AI53" t="b">
        <v>0</v>
      </c>
      <c r="AJ53" t="b">
        <v>0</v>
      </c>
      <c r="AK53" t="b">
        <v>0</v>
      </c>
      <c r="AL53" t="b">
        <v>0</v>
      </c>
      <c r="AM53" t="b">
        <v>0</v>
      </c>
      <c r="AN53" t="b">
        <v>1</v>
      </c>
      <c r="AO53" t="b">
        <v>1</v>
      </c>
      <c r="AP53" t="b">
        <v>1</v>
      </c>
      <c r="AQ53" t="b">
        <v>0</v>
      </c>
      <c r="AR53" t="b">
        <v>0</v>
      </c>
      <c r="AS53" t="b">
        <v>0</v>
      </c>
      <c r="AT53" t="b">
        <v>0</v>
      </c>
      <c r="AU53" t="b">
        <v>1</v>
      </c>
      <c r="AV53" t="b">
        <v>0</v>
      </c>
      <c r="AW53" t="b">
        <v>0</v>
      </c>
      <c r="AX53" t="b">
        <v>0</v>
      </c>
      <c r="AY53" t="b">
        <v>0</v>
      </c>
      <c r="AZ53" t="b">
        <v>0</v>
      </c>
      <c r="BA53" t="b">
        <v>0</v>
      </c>
      <c r="BB53" t="b">
        <v>0</v>
      </c>
      <c r="BC53" t="b">
        <v>0</v>
      </c>
      <c r="BD53" t="b">
        <v>0</v>
      </c>
      <c r="BE53" t="b">
        <v>0</v>
      </c>
      <c r="BF53" t="b">
        <v>0</v>
      </c>
      <c r="BG53" t="b">
        <v>0</v>
      </c>
      <c r="BH53" t="b">
        <v>0</v>
      </c>
      <c r="BI53" t="b">
        <v>0</v>
      </c>
      <c r="BJ53" t="b">
        <v>0</v>
      </c>
      <c r="BK53" t="b">
        <v>0</v>
      </c>
      <c r="BL53" t="b">
        <v>0</v>
      </c>
      <c r="BN53" t="b">
        <v>1</v>
      </c>
    </row>
    <row r="54" spans="1:66">
      <c r="A54" s="6">
        <v>1112</v>
      </c>
      <c r="B54" t="s">
        <v>2427</v>
      </c>
      <c r="C54" t="s">
        <v>352</v>
      </c>
      <c r="D54" t="s">
        <v>2432</v>
      </c>
      <c r="E54" t="s">
        <v>2434</v>
      </c>
      <c r="F54" t="s">
        <v>2433</v>
      </c>
      <c r="G54" t="s">
        <v>96</v>
      </c>
      <c r="H54" t="s">
        <v>17</v>
      </c>
      <c r="I54" t="s">
        <v>1822</v>
      </c>
      <c r="J54" t="s">
        <v>2548</v>
      </c>
      <c r="K54" t="s">
        <v>2548</v>
      </c>
      <c r="L54" t="s">
        <v>2431</v>
      </c>
      <c r="M54" t="s">
        <v>2549</v>
      </c>
      <c r="N54" s="1">
        <v>20339</v>
      </c>
      <c r="O54" t="s">
        <v>1083</v>
      </c>
      <c r="Q54" t="b">
        <v>0</v>
      </c>
      <c r="R54" s="1">
        <v>45223</v>
      </c>
      <c r="S54" t="b">
        <v>0</v>
      </c>
      <c r="U54" t="b">
        <v>0</v>
      </c>
      <c r="Y54" s="1">
        <v>45224.277037037034</v>
      </c>
      <c r="AB54">
        <v>68</v>
      </c>
      <c r="AC54" t="b">
        <v>0</v>
      </c>
      <c r="AD54" t="b">
        <v>1</v>
      </c>
      <c r="AI54" t="b">
        <v>0</v>
      </c>
      <c r="AJ54" t="b">
        <v>0</v>
      </c>
      <c r="AK54" t="b">
        <v>0</v>
      </c>
      <c r="AL54" t="b">
        <v>0</v>
      </c>
      <c r="AM54" t="b">
        <v>0</v>
      </c>
      <c r="AN54" t="b">
        <v>1</v>
      </c>
      <c r="AO54" t="b">
        <v>1</v>
      </c>
      <c r="AP54" t="b">
        <v>0</v>
      </c>
      <c r="AQ54" t="b">
        <v>0</v>
      </c>
      <c r="AR54" t="b">
        <v>0</v>
      </c>
      <c r="AS54" t="b">
        <v>1</v>
      </c>
      <c r="AT54" t="b">
        <v>0</v>
      </c>
      <c r="AU54" t="b">
        <v>0</v>
      </c>
      <c r="AV54" t="b">
        <v>1</v>
      </c>
      <c r="AW54" t="b">
        <v>0</v>
      </c>
      <c r="AX54" t="b">
        <v>0</v>
      </c>
      <c r="AY54" t="b">
        <v>0</v>
      </c>
      <c r="AZ54" t="b">
        <v>0</v>
      </c>
      <c r="BA54" t="b">
        <v>0</v>
      </c>
      <c r="BB54" t="b">
        <v>0</v>
      </c>
      <c r="BC54" t="b">
        <v>0</v>
      </c>
      <c r="BD54" t="b">
        <v>0</v>
      </c>
      <c r="BE54" t="b">
        <v>1</v>
      </c>
      <c r="BF54" t="b">
        <v>0</v>
      </c>
      <c r="BG54" t="b">
        <v>0</v>
      </c>
      <c r="BH54" t="b">
        <v>0</v>
      </c>
      <c r="BI54" t="b">
        <v>0</v>
      </c>
      <c r="BJ54" t="b">
        <v>0</v>
      </c>
      <c r="BK54" t="b">
        <v>0</v>
      </c>
      <c r="BL54" t="b">
        <v>0</v>
      </c>
      <c r="BN54" t="b">
        <v>1</v>
      </c>
    </row>
    <row r="55" spans="1:66">
      <c r="A55" s="6">
        <v>1111</v>
      </c>
      <c r="B55" t="s">
        <v>2418</v>
      </c>
      <c r="C55" t="s">
        <v>2415</v>
      </c>
      <c r="D55" t="s">
        <v>2419</v>
      </c>
      <c r="E55" t="s">
        <v>23</v>
      </c>
      <c r="F55" t="s">
        <v>2550</v>
      </c>
      <c r="G55" t="s">
        <v>81</v>
      </c>
      <c r="H55" t="s">
        <v>2551</v>
      </c>
      <c r="I55" t="s">
        <v>1779</v>
      </c>
      <c r="J55" t="s">
        <v>2422</v>
      </c>
      <c r="K55" t="s">
        <v>2422</v>
      </c>
      <c r="L55" t="s">
        <v>2552</v>
      </c>
      <c r="N55" s="1">
        <v>17170</v>
      </c>
      <c r="Q55" t="b">
        <v>0</v>
      </c>
      <c r="R55" s="1">
        <v>45222</v>
      </c>
      <c r="S55" t="b">
        <v>0</v>
      </c>
      <c r="U55" t="b">
        <v>0</v>
      </c>
      <c r="Y55" s="1">
        <v>45222.69604166667</v>
      </c>
      <c r="AB55">
        <v>76</v>
      </c>
      <c r="AC55" t="b">
        <v>0</v>
      </c>
      <c r="AD55" t="b">
        <v>1</v>
      </c>
      <c r="AI55" t="b">
        <v>0</v>
      </c>
      <c r="AJ55" t="b">
        <v>0</v>
      </c>
      <c r="AK55" t="b">
        <v>0</v>
      </c>
      <c r="AL55" t="b">
        <v>1</v>
      </c>
      <c r="AM55" t="b">
        <v>0</v>
      </c>
      <c r="AN55" t="b">
        <v>0</v>
      </c>
      <c r="AO55" t="b">
        <v>0</v>
      </c>
      <c r="AP55" t="b">
        <v>0</v>
      </c>
      <c r="AQ55" t="b">
        <v>1</v>
      </c>
      <c r="AR55" t="b">
        <v>0</v>
      </c>
      <c r="AS55" t="b">
        <v>0</v>
      </c>
      <c r="AT55" t="b">
        <v>0</v>
      </c>
      <c r="AU55" t="b">
        <v>1</v>
      </c>
      <c r="AV55" t="b">
        <v>0</v>
      </c>
      <c r="AW55" t="b">
        <v>0</v>
      </c>
      <c r="AX55" t="b">
        <v>0</v>
      </c>
      <c r="AY55" t="b">
        <v>0</v>
      </c>
      <c r="AZ55" t="b">
        <v>0</v>
      </c>
      <c r="BA55" t="b">
        <v>0</v>
      </c>
      <c r="BB55" t="b">
        <v>0</v>
      </c>
      <c r="BC55" t="b">
        <v>0</v>
      </c>
      <c r="BD55" t="b">
        <v>0</v>
      </c>
      <c r="BE55" t="b">
        <v>0</v>
      </c>
      <c r="BF55" t="b">
        <v>0</v>
      </c>
      <c r="BG55" t="b">
        <v>0</v>
      </c>
      <c r="BH55" t="b">
        <v>0</v>
      </c>
      <c r="BI55" t="b">
        <v>0</v>
      </c>
      <c r="BJ55" t="b">
        <v>0</v>
      </c>
      <c r="BK55" t="b">
        <v>0</v>
      </c>
      <c r="BL55" t="b">
        <v>0</v>
      </c>
      <c r="BN55" t="b">
        <v>1</v>
      </c>
    </row>
    <row r="56" spans="1:66">
      <c r="A56" s="6">
        <v>959</v>
      </c>
      <c r="B56" t="s">
        <v>236</v>
      </c>
      <c r="C56" t="s">
        <v>577</v>
      </c>
      <c r="D56" t="s">
        <v>1082</v>
      </c>
      <c r="F56" t="s">
        <v>237</v>
      </c>
      <c r="G56" t="s">
        <v>238</v>
      </c>
      <c r="H56" t="s">
        <v>133</v>
      </c>
      <c r="I56" t="s">
        <v>1810</v>
      </c>
      <c r="J56" t="s">
        <v>239</v>
      </c>
      <c r="K56" t="s">
        <v>240</v>
      </c>
      <c r="L56" t="s">
        <v>241</v>
      </c>
      <c r="N56" s="1">
        <v>12415</v>
      </c>
      <c r="Q56" t="b">
        <v>0</v>
      </c>
      <c r="R56" s="1">
        <v>43599</v>
      </c>
      <c r="S56" t="b">
        <v>0</v>
      </c>
      <c r="U56" t="b">
        <v>0</v>
      </c>
      <c r="AB56">
        <v>90</v>
      </c>
      <c r="AC56" t="b">
        <v>0</v>
      </c>
      <c r="AD56" t="b">
        <v>1</v>
      </c>
      <c r="AF56" t="s">
        <v>2521</v>
      </c>
      <c r="AI56" t="b">
        <v>0</v>
      </c>
      <c r="AJ56" t="b">
        <v>0</v>
      </c>
      <c r="AK56" t="b">
        <v>0</v>
      </c>
      <c r="AL56" t="b">
        <v>0</v>
      </c>
      <c r="AM56" t="b">
        <v>0</v>
      </c>
      <c r="AN56" t="b">
        <v>0</v>
      </c>
      <c r="AO56" t="b">
        <v>0</v>
      </c>
      <c r="AP56" t="b">
        <v>0</v>
      </c>
      <c r="AQ56" t="b">
        <v>0</v>
      </c>
      <c r="AR56" t="b">
        <v>0</v>
      </c>
      <c r="AS56" t="b">
        <v>0</v>
      </c>
      <c r="AT56" t="b">
        <v>0</v>
      </c>
      <c r="AU56" t="b">
        <v>1</v>
      </c>
      <c r="AV56" t="b">
        <v>0</v>
      </c>
      <c r="AW56" t="b">
        <v>0</v>
      </c>
      <c r="AX56" t="b">
        <v>0</v>
      </c>
      <c r="AY56" t="b">
        <v>0</v>
      </c>
      <c r="AZ56" t="b">
        <v>0</v>
      </c>
      <c r="BA56" t="b">
        <v>0</v>
      </c>
      <c r="BB56" t="b">
        <v>0</v>
      </c>
      <c r="BC56" t="b">
        <v>0</v>
      </c>
      <c r="BD56" t="b">
        <v>0</v>
      </c>
      <c r="BE56" t="b">
        <v>0</v>
      </c>
      <c r="BF56" t="b">
        <v>0</v>
      </c>
      <c r="BG56" t="b">
        <v>0</v>
      </c>
      <c r="BH56" t="b">
        <v>0</v>
      </c>
      <c r="BI56" t="b">
        <v>0</v>
      </c>
      <c r="BJ56" t="b">
        <v>0</v>
      </c>
      <c r="BK56" t="b">
        <v>0</v>
      </c>
      <c r="BL56" t="b">
        <v>0</v>
      </c>
      <c r="BN56" t="b">
        <v>1</v>
      </c>
    </row>
    <row r="57" spans="1:66">
      <c r="A57" s="6">
        <v>1027</v>
      </c>
      <c r="B57" t="s">
        <v>1171</v>
      </c>
      <c r="C57" t="s">
        <v>1066</v>
      </c>
      <c r="D57" t="s">
        <v>1172</v>
      </c>
      <c r="E57" t="s">
        <v>72</v>
      </c>
      <c r="F57" t="s">
        <v>1173</v>
      </c>
      <c r="G57" t="s">
        <v>83</v>
      </c>
      <c r="H57" t="s">
        <v>17</v>
      </c>
      <c r="I57" t="s">
        <v>1772</v>
      </c>
      <c r="J57" t="s">
        <v>1174</v>
      </c>
      <c r="K57" t="s">
        <v>1175</v>
      </c>
      <c r="L57" t="s">
        <v>1176</v>
      </c>
      <c r="M57" t="s">
        <v>1176</v>
      </c>
      <c r="N57" s="1">
        <v>13309</v>
      </c>
      <c r="Q57" t="b">
        <v>0</v>
      </c>
      <c r="R57" s="1">
        <v>44404</v>
      </c>
      <c r="S57" t="b">
        <v>0</v>
      </c>
      <c r="U57" t="b">
        <v>0</v>
      </c>
      <c r="Y57" s="1">
        <v>44404</v>
      </c>
      <c r="AB57">
        <v>87</v>
      </c>
      <c r="AC57" t="b">
        <v>0</v>
      </c>
      <c r="AD57" t="b">
        <v>0</v>
      </c>
      <c r="AI57" t="b">
        <v>0</v>
      </c>
      <c r="AJ57" t="b">
        <v>0</v>
      </c>
      <c r="AK57" t="b">
        <v>0</v>
      </c>
      <c r="AL57" t="b">
        <v>0</v>
      </c>
      <c r="AM57" t="b">
        <v>0</v>
      </c>
      <c r="AN57" t="b">
        <v>0</v>
      </c>
      <c r="AO57" t="b">
        <v>0</v>
      </c>
      <c r="AP57" t="b">
        <v>0</v>
      </c>
      <c r="AQ57" t="b">
        <v>0</v>
      </c>
      <c r="AR57" t="b">
        <v>0</v>
      </c>
      <c r="AS57" t="b">
        <v>0</v>
      </c>
      <c r="AT57" t="b">
        <v>0</v>
      </c>
      <c r="AU57" t="b">
        <v>1</v>
      </c>
      <c r="AV57" t="b">
        <v>0</v>
      </c>
      <c r="AW57" t="b">
        <v>0</v>
      </c>
      <c r="AX57" t="b">
        <v>0</v>
      </c>
      <c r="AY57" t="b">
        <v>0</v>
      </c>
      <c r="AZ57" t="b">
        <v>0</v>
      </c>
      <c r="BA57" t="b">
        <v>0</v>
      </c>
      <c r="BB57" t="b">
        <v>0</v>
      </c>
      <c r="BC57" t="b">
        <v>0</v>
      </c>
      <c r="BD57" t="b">
        <v>0</v>
      </c>
      <c r="BE57" t="b">
        <v>0</v>
      </c>
      <c r="BF57" t="b">
        <v>0</v>
      </c>
      <c r="BG57" t="b">
        <v>0</v>
      </c>
      <c r="BH57" t="b">
        <v>0</v>
      </c>
      <c r="BI57" t="b">
        <v>0</v>
      </c>
      <c r="BJ57" t="b">
        <v>0</v>
      </c>
      <c r="BK57" t="b">
        <v>0</v>
      </c>
      <c r="BL57" t="b">
        <v>0</v>
      </c>
      <c r="BN57" t="b">
        <v>1</v>
      </c>
    </row>
    <row r="58" spans="1:66">
      <c r="A58" s="6">
        <v>1087</v>
      </c>
      <c r="B58" t="s">
        <v>2112</v>
      </c>
      <c r="C58" t="s">
        <v>2256</v>
      </c>
      <c r="D58" t="s">
        <v>2123</v>
      </c>
      <c r="E58" t="s">
        <v>23</v>
      </c>
      <c r="F58" t="s">
        <v>2124</v>
      </c>
      <c r="G58" t="s">
        <v>16</v>
      </c>
      <c r="H58" t="s">
        <v>17</v>
      </c>
      <c r="I58" t="s">
        <v>1752</v>
      </c>
      <c r="J58" t="s">
        <v>2125</v>
      </c>
      <c r="K58" t="s">
        <v>2126</v>
      </c>
      <c r="L58" t="s">
        <v>2127</v>
      </c>
      <c r="M58" t="s">
        <v>2128</v>
      </c>
      <c r="N58" s="1">
        <v>13387</v>
      </c>
      <c r="O58" t="s">
        <v>861</v>
      </c>
      <c r="Q58" t="b">
        <v>0</v>
      </c>
      <c r="R58" s="1">
        <v>44908</v>
      </c>
      <c r="S58" t="b">
        <v>0</v>
      </c>
      <c r="U58" t="b">
        <v>0</v>
      </c>
      <c r="Y58" s="1">
        <v>44910</v>
      </c>
      <c r="AB58">
        <v>87</v>
      </c>
      <c r="AC58" t="b">
        <v>0</v>
      </c>
      <c r="AD58" t="b">
        <v>1</v>
      </c>
      <c r="AF58" t="s">
        <v>2553</v>
      </c>
      <c r="AI58" t="b">
        <v>0</v>
      </c>
      <c r="AJ58" t="b">
        <v>1</v>
      </c>
      <c r="AK58" t="b">
        <v>0</v>
      </c>
      <c r="AL58" t="b">
        <v>0</v>
      </c>
      <c r="AM58" t="b">
        <v>0</v>
      </c>
      <c r="AN58" t="b">
        <v>0</v>
      </c>
      <c r="AO58" t="b">
        <v>1</v>
      </c>
      <c r="AP58" t="b">
        <v>0</v>
      </c>
      <c r="AQ58" t="b">
        <v>1</v>
      </c>
      <c r="AR58" t="b">
        <v>0</v>
      </c>
      <c r="AS58" t="b">
        <v>0</v>
      </c>
      <c r="AT58" t="b">
        <v>0</v>
      </c>
      <c r="AU58" t="b">
        <v>1</v>
      </c>
      <c r="AV58" t="b">
        <v>0</v>
      </c>
      <c r="AW58" t="b">
        <v>1</v>
      </c>
      <c r="AX58" t="b">
        <v>0</v>
      </c>
      <c r="AY58" t="b">
        <v>0</v>
      </c>
      <c r="AZ58" t="b">
        <v>0</v>
      </c>
      <c r="BA58" t="b">
        <v>0</v>
      </c>
      <c r="BB58" t="b">
        <v>0</v>
      </c>
      <c r="BC58" t="b">
        <v>0</v>
      </c>
      <c r="BD58" t="b">
        <v>1</v>
      </c>
      <c r="BE58" t="b">
        <v>0</v>
      </c>
      <c r="BF58" t="b">
        <v>0</v>
      </c>
      <c r="BG58" t="b">
        <v>0</v>
      </c>
      <c r="BH58" t="b">
        <v>0</v>
      </c>
      <c r="BI58" t="b">
        <v>0</v>
      </c>
      <c r="BJ58" t="b">
        <v>0</v>
      </c>
      <c r="BK58" t="b">
        <v>0</v>
      </c>
      <c r="BL58" t="b">
        <v>0</v>
      </c>
      <c r="BN58" t="b">
        <v>1</v>
      </c>
    </row>
    <row r="59" spans="1:66">
      <c r="A59" s="6">
        <v>90</v>
      </c>
      <c r="B59" t="s">
        <v>242</v>
      </c>
      <c r="C59" t="s">
        <v>91</v>
      </c>
      <c r="D59" t="s">
        <v>1108</v>
      </c>
      <c r="E59" t="s">
        <v>124</v>
      </c>
      <c r="F59" t="s">
        <v>243</v>
      </c>
      <c r="G59" t="s">
        <v>16</v>
      </c>
      <c r="H59" t="s">
        <v>17</v>
      </c>
      <c r="I59" t="s">
        <v>1752</v>
      </c>
      <c r="J59" t="s">
        <v>244</v>
      </c>
      <c r="L59" t="s">
        <v>245</v>
      </c>
      <c r="N59" s="1">
        <v>11414</v>
      </c>
      <c r="Q59" t="b">
        <v>0</v>
      </c>
      <c r="R59" s="1">
        <v>34001</v>
      </c>
      <c r="S59" t="b">
        <v>0</v>
      </c>
      <c r="U59" t="b">
        <v>0</v>
      </c>
      <c r="AB59">
        <v>92</v>
      </c>
      <c r="AC59" t="b">
        <v>0</v>
      </c>
      <c r="AD59" t="b">
        <v>1</v>
      </c>
      <c r="AI59" t="b">
        <v>0</v>
      </c>
      <c r="AJ59" t="b">
        <v>0</v>
      </c>
      <c r="AK59" t="b">
        <v>0</v>
      </c>
      <c r="AL59" t="b">
        <v>0</v>
      </c>
      <c r="AM59" t="b">
        <v>0</v>
      </c>
      <c r="AN59" t="b">
        <v>0</v>
      </c>
      <c r="AO59" t="b">
        <v>0</v>
      </c>
      <c r="AP59" t="b">
        <v>1</v>
      </c>
      <c r="AQ59" t="b">
        <v>1</v>
      </c>
      <c r="AR59" t="b">
        <v>0</v>
      </c>
      <c r="AS59" t="b">
        <v>0</v>
      </c>
      <c r="AT59" t="b">
        <v>0</v>
      </c>
      <c r="AU59" t="b">
        <v>1</v>
      </c>
      <c r="AV59" t="b">
        <v>1</v>
      </c>
      <c r="AW59" t="b">
        <v>0</v>
      </c>
      <c r="AX59" t="b">
        <v>0</v>
      </c>
      <c r="AY59" t="b">
        <v>0</v>
      </c>
      <c r="AZ59" t="b">
        <v>0</v>
      </c>
      <c r="BA59" t="b">
        <v>0</v>
      </c>
      <c r="BB59" t="b">
        <v>0</v>
      </c>
      <c r="BC59" t="b">
        <v>0</v>
      </c>
      <c r="BD59" t="b">
        <v>1</v>
      </c>
      <c r="BE59" t="b">
        <v>0</v>
      </c>
      <c r="BF59" t="b">
        <v>1</v>
      </c>
      <c r="BG59" t="b">
        <v>0</v>
      </c>
      <c r="BH59" t="b">
        <v>0</v>
      </c>
      <c r="BI59" t="b">
        <v>0</v>
      </c>
      <c r="BJ59" t="b">
        <v>0</v>
      </c>
      <c r="BK59" t="b">
        <v>0</v>
      </c>
      <c r="BL59" t="b">
        <v>0</v>
      </c>
      <c r="BN59" t="b">
        <v>1</v>
      </c>
    </row>
    <row r="60" spans="1:66">
      <c r="A60" s="6">
        <v>1049</v>
      </c>
      <c r="B60" t="s">
        <v>1640</v>
      </c>
      <c r="C60" t="s">
        <v>1641</v>
      </c>
      <c r="D60" t="s">
        <v>1811</v>
      </c>
      <c r="E60" t="s">
        <v>1563</v>
      </c>
      <c r="F60" t="s">
        <v>1812</v>
      </c>
      <c r="G60" t="s">
        <v>789</v>
      </c>
      <c r="H60" t="s">
        <v>17</v>
      </c>
      <c r="I60" t="s">
        <v>1798</v>
      </c>
      <c r="J60" t="s">
        <v>1685</v>
      </c>
      <c r="K60" t="s">
        <v>1686</v>
      </c>
      <c r="L60" t="s">
        <v>1687</v>
      </c>
      <c r="M60" t="s">
        <v>1813</v>
      </c>
      <c r="N60" s="1">
        <v>16573</v>
      </c>
      <c r="O60" t="s">
        <v>1814</v>
      </c>
      <c r="Q60" t="b">
        <v>0</v>
      </c>
      <c r="R60" s="1">
        <v>44515</v>
      </c>
      <c r="S60" t="b">
        <v>0</v>
      </c>
      <c r="U60" t="b">
        <v>0</v>
      </c>
      <c r="Y60" s="1">
        <v>44530</v>
      </c>
      <c r="AB60">
        <v>78</v>
      </c>
      <c r="AC60" t="b">
        <v>0</v>
      </c>
      <c r="AD60" t="b">
        <v>0</v>
      </c>
      <c r="AI60" t="b">
        <v>0</v>
      </c>
      <c r="AJ60" t="b">
        <v>0</v>
      </c>
      <c r="AK60" t="b">
        <v>0</v>
      </c>
      <c r="AL60" t="b">
        <v>1</v>
      </c>
      <c r="AM60" t="b">
        <v>0</v>
      </c>
      <c r="AN60" t="b">
        <v>0</v>
      </c>
      <c r="AO60" t="b">
        <v>0</v>
      </c>
      <c r="AP60" t="b">
        <v>0</v>
      </c>
      <c r="AQ60" t="b">
        <v>0</v>
      </c>
      <c r="AR60" t="b">
        <v>0</v>
      </c>
      <c r="AS60" t="b">
        <v>0</v>
      </c>
      <c r="AT60" t="b">
        <v>0</v>
      </c>
      <c r="AU60" t="b">
        <v>0</v>
      </c>
      <c r="AV60" t="b">
        <v>0</v>
      </c>
      <c r="AW60" t="b">
        <v>0</v>
      </c>
      <c r="AX60" t="b">
        <v>0</v>
      </c>
      <c r="AY60" t="b">
        <v>0</v>
      </c>
      <c r="AZ60" t="b">
        <v>0</v>
      </c>
      <c r="BA60" t="b">
        <v>0</v>
      </c>
      <c r="BB60" t="b">
        <v>0</v>
      </c>
      <c r="BC60" t="b">
        <v>0</v>
      </c>
      <c r="BD60" t="b">
        <v>0</v>
      </c>
      <c r="BE60" t="b">
        <v>0</v>
      </c>
      <c r="BF60" t="b">
        <v>0</v>
      </c>
      <c r="BG60" t="b">
        <v>0</v>
      </c>
      <c r="BH60" t="b">
        <v>0</v>
      </c>
      <c r="BI60" t="b">
        <v>0</v>
      </c>
      <c r="BJ60" t="b">
        <v>0</v>
      </c>
      <c r="BK60" t="b">
        <v>0</v>
      </c>
      <c r="BL60" t="b">
        <v>0</v>
      </c>
      <c r="BN60" t="b">
        <v>1</v>
      </c>
    </row>
    <row r="61" spans="1:66">
      <c r="A61" s="6">
        <v>1062</v>
      </c>
      <c r="B61" t="s">
        <v>1742</v>
      </c>
      <c r="C61" t="s">
        <v>2519</v>
      </c>
      <c r="D61" t="s">
        <v>1437</v>
      </c>
      <c r="E61" t="s">
        <v>1815</v>
      </c>
      <c r="F61" t="s">
        <v>1816</v>
      </c>
      <c r="G61" t="s">
        <v>130</v>
      </c>
      <c r="H61" t="s">
        <v>17</v>
      </c>
      <c r="I61" t="s">
        <v>1783</v>
      </c>
      <c r="J61" t="s">
        <v>1817</v>
      </c>
      <c r="K61" t="s">
        <v>1818</v>
      </c>
      <c r="L61" t="s">
        <v>1819</v>
      </c>
      <c r="M61" t="s">
        <v>1820</v>
      </c>
      <c r="N61" s="1">
        <v>14054</v>
      </c>
      <c r="O61" t="s">
        <v>1821</v>
      </c>
      <c r="Q61" t="b">
        <v>0</v>
      </c>
      <c r="R61" s="1">
        <v>44664</v>
      </c>
      <c r="S61" t="b">
        <v>0</v>
      </c>
      <c r="U61" t="b">
        <v>0</v>
      </c>
      <c r="Y61" s="1">
        <v>44664</v>
      </c>
      <c r="AB61">
        <v>85</v>
      </c>
      <c r="AC61" t="b">
        <v>0</v>
      </c>
      <c r="AD61" t="b">
        <v>1</v>
      </c>
      <c r="AF61" t="s">
        <v>45</v>
      </c>
      <c r="AH61" t="s">
        <v>2518</v>
      </c>
      <c r="AI61" t="b">
        <v>0</v>
      </c>
      <c r="AJ61" t="b">
        <v>0</v>
      </c>
      <c r="AK61" t="b">
        <v>0</v>
      </c>
      <c r="AL61" t="b">
        <v>0</v>
      </c>
      <c r="AM61" t="b">
        <v>0</v>
      </c>
      <c r="AN61" t="b">
        <v>0</v>
      </c>
      <c r="AO61" t="b">
        <v>1</v>
      </c>
      <c r="AP61" t="b">
        <v>1</v>
      </c>
      <c r="AQ61" t="b">
        <v>0</v>
      </c>
      <c r="AR61" t="b">
        <v>0</v>
      </c>
      <c r="AS61" t="b">
        <v>0</v>
      </c>
      <c r="AT61" t="b">
        <v>0</v>
      </c>
      <c r="AU61" t="b">
        <v>1</v>
      </c>
      <c r="AV61" t="b">
        <v>0</v>
      </c>
      <c r="AW61" t="b">
        <v>1</v>
      </c>
      <c r="AX61" t="b">
        <v>0</v>
      </c>
      <c r="AY61" t="b">
        <v>0</v>
      </c>
      <c r="AZ61" t="b">
        <v>0</v>
      </c>
      <c r="BA61" t="b">
        <v>0</v>
      </c>
      <c r="BB61" t="b">
        <v>0</v>
      </c>
      <c r="BC61" t="b">
        <v>0</v>
      </c>
      <c r="BD61" t="b">
        <v>1</v>
      </c>
      <c r="BE61" t="b">
        <v>1</v>
      </c>
      <c r="BF61" t="b">
        <v>1</v>
      </c>
      <c r="BG61" t="b">
        <v>0</v>
      </c>
      <c r="BH61" t="b">
        <v>0</v>
      </c>
      <c r="BI61" t="b">
        <v>0</v>
      </c>
      <c r="BJ61" t="b">
        <v>0</v>
      </c>
      <c r="BK61" t="b">
        <v>0</v>
      </c>
      <c r="BL61" t="b">
        <v>0</v>
      </c>
      <c r="BN61" t="b">
        <v>1</v>
      </c>
    </row>
    <row r="62" spans="1:66">
      <c r="A62" s="6">
        <v>96</v>
      </c>
      <c r="B62" t="s">
        <v>248</v>
      </c>
      <c r="C62" t="s">
        <v>529</v>
      </c>
      <c r="D62" t="s">
        <v>1105</v>
      </c>
      <c r="E62" t="s">
        <v>51</v>
      </c>
      <c r="F62" t="s">
        <v>250</v>
      </c>
      <c r="G62" t="s">
        <v>96</v>
      </c>
      <c r="H62" t="s">
        <v>17</v>
      </c>
      <c r="I62" t="s">
        <v>1822</v>
      </c>
      <c r="J62" t="s">
        <v>251</v>
      </c>
      <c r="L62" t="s">
        <v>252</v>
      </c>
      <c r="M62" t="s">
        <v>252</v>
      </c>
      <c r="N62" s="1">
        <v>11151</v>
      </c>
      <c r="Q62" t="b">
        <v>0</v>
      </c>
      <c r="R62" s="1">
        <v>38018</v>
      </c>
      <c r="S62" t="b">
        <v>0</v>
      </c>
      <c r="U62" t="b">
        <v>0</v>
      </c>
      <c r="Y62" s="1">
        <v>44160</v>
      </c>
      <c r="AB62">
        <v>93</v>
      </c>
      <c r="AC62" t="b">
        <v>0</v>
      </c>
      <c r="AD62" t="b">
        <v>1</v>
      </c>
      <c r="AF62" t="s">
        <v>2554</v>
      </c>
      <c r="AI62" t="b">
        <v>0</v>
      </c>
      <c r="AJ62" t="b">
        <v>1</v>
      </c>
      <c r="AK62" t="b">
        <v>0</v>
      </c>
      <c r="AL62" t="b">
        <v>0</v>
      </c>
      <c r="AM62" t="b">
        <v>0</v>
      </c>
      <c r="AN62" t="b">
        <v>0</v>
      </c>
      <c r="AO62" t="b">
        <v>0</v>
      </c>
      <c r="AP62" t="b">
        <v>0</v>
      </c>
      <c r="AQ62" t="b">
        <v>0</v>
      </c>
      <c r="AR62" t="b">
        <v>0</v>
      </c>
      <c r="AS62" t="b">
        <v>0</v>
      </c>
      <c r="AT62" t="b">
        <v>0</v>
      </c>
      <c r="AU62" t="b">
        <v>1</v>
      </c>
      <c r="AV62" t="b">
        <v>0</v>
      </c>
      <c r="AW62" t="b">
        <v>0</v>
      </c>
      <c r="AX62" t="b">
        <v>0</v>
      </c>
      <c r="AY62" t="b">
        <v>0</v>
      </c>
      <c r="AZ62" t="b">
        <v>0</v>
      </c>
      <c r="BA62" t="b">
        <v>0</v>
      </c>
      <c r="BB62" t="b">
        <v>0</v>
      </c>
      <c r="BC62" t="b">
        <v>0</v>
      </c>
      <c r="BD62" t="b">
        <v>0</v>
      </c>
      <c r="BE62" t="b">
        <v>0</v>
      </c>
      <c r="BF62" t="b">
        <v>0</v>
      </c>
      <c r="BG62" t="b">
        <v>0</v>
      </c>
      <c r="BH62" t="b">
        <v>0</v>
      </c>
      <c r="BI62" t="b">
        <v>0</v>
      </c>
      <c r="BJ62" t="b">
        <v>0</v>
      </c>
      <c r="BK62" t="b">
        <v>0</v>
      </c>
      <c r="BL62" t="b">
        <v>0</v>
      </c>
      <c r="BN62" t="b">
        <v>1</v>
      </c>
    </row>
    <row r="63" spans="1:66">
      <c r="A63" s="6">
        <v>845</v>
      </c>
      <c r="B63" t="s">
        <v>253</v>
      </c>
      <c r="C63" t="s">
        <v>2257</v>
      </c>
      <c r="D63" t="s">
        <v>1235</v>
      </c>
      <c r="E63" t="s">
        <v>72</v>
      </c>
      <c r="F63" t="s">
        <v>254</v>
      </c>
      <c r="G63" t="s">
        <v>16</v>
      </c>
      <c r="H63" t="s">
        <v>17</v>
      </c>
      <c r="I63" t="s">
        <v>1752</v>
      </c>
      <c r="J63" t="s">
        <v>255</v>
      </c>
      <c r="K63" t="s">
        <v>256</v>
      </c>
      <c r="L63" t="s">
        <v>257</v>
      </c>
      <c r="N63" s="1">
        <v>13997</v>
      </c>
      <c r="O63" t="s">
        <v>1083</v>
      </c>
      <c r="Q63" t="b">
        <v>0</v>
      </c>
      <c r="R63" s="1">
        <v>42745</v>
      </c>
      <c r="S63" t="b">
        <v>0</v>
      </c>
      <c r="U63" t="b">
        <v>0</v>
      </c>
      <c r="AB63">
        <v>85</v>
      </c>
      <c r="AC63" t="b">
        <v>0</v>
      </c>
      <c r="AD63" t="b">
        <v>1</v>
      </c>
      <c r="AF63" t="s">
        <v>2521</v>
      </c>
      <c r="AI63" t="b">
        <v>0</v>
      </c>
      <c r="AJ63" t="b">
        <v>0</v>
      </c>
      <c r="AK63" t="b">
        <v>0</v>
      </c>
      <c r="AL63" t="b">
        <v>0</v>
      </c>
      <c r="AM63" t="b">
        <v>0</v>
      </c>
      <c r="AN63" t="b">
        <v>0</v>
      </c>
      <c r="AO63" t="b">
        <v>0</v>
      </c>
      <c r="AP63" t="b">
        <v>0</v>
      </c>
      <c r="AQ63" t="b">
        <v>0</v>
      </c>
      <c r="AR63" t="b">
        <v>0</v>
      </c>
      <c r="AS63" t="b">
        <v>0</v>
      </c>
      <c r="AT63" t="b">
        <v>0</v>
      </c>
      <c r="AU63" t="b">
        <v>0</v>
      </c>
      <c r="AV63" t="b">
        <v>0</v>
      </c>
      <c r="AW63" t="b">
        <v>0</v>
      </c>
      <c r="AX63" t="b">
        <v>0</v>
      </c>
      <c r="AY63" t="b">
        <v>0</v>
      </c>
      <c r="AZ63" t="b">
        <v>0</v>
      </c>
      <c r="BA63" t="b">
        <v>0</v>
      </c>
      <c r="BB63" t="b">
        <v>0</v>
      </c>
      <c r="BC63" t="b">
        <v>0</v>
      </c>
      <c r="BD63" t="b">
        <v>0</v>
      </c>
      <c r="BE63" t="b">
        <v>0</v>
      </c>
      <c r="BF63" t="b">
        <v>0</v>
      </c>
      <c r="BG63" t="b">
        <v>0</v>
      </c>
      <c r="BH63" t="b">
        <v>0</v>
      </c>
      <c r="BI63" t="b">
        <v>0</v>
      </c>
      <c r="BJ63" t="b">
        <v>0</v>
      </c>
      <c r="BK63" t="b">
        <v>0</v>
      </c>
      <c r="BL63" t="b">
        <v>0</v>
      </c>
      <c r="BN63" t="b">
        <v>1</v>
      </c>
    </row>
    <row r="64" spans="1:66">
      <c r="A64" s="6">
        <v>535</v>
      </c>
      <c r="B64" t="s">
        <v>258</v>
      </c>
      <c r="C64" t="s">
        <v>259</v>
      </c>
      <c r="D64" t="s">
        <v>1082</v>
      </c>
      <c r="E64" t="s">
        <v>51</v>
      </c>
      <c r="F64" t="s">
        <v>260</v>
      </c>
      <c r="G64" t="s">
        <v>42</v>
      </c>
      <c r="H64" t="s">
        <v>17</v>
      </c>
      <c r="I64" t="s">
        <v>1758</v>
      </c>
      <c r="J64" t="s">
        <v>1823</v>
      </c>
      <c r="K64" t="s">
        <v>1823</v>
      </c>
      <c r="L64" t="s">
        <v>261</v>
      </c>
      <c r="M64" t="s">
        <v>1544</v>
      </c>
      <c r="N64" s="1">
        <v>18059</v>
      </c>
      <c r="O64" t="s">
        <v>1382</v>
      </c>
      <c r="P64" t="s">
        <v>1795</v>
      </c>
      <c r="Q64" t="b">
        <v>0</v>
      </c>
      <c r="R64" s="1">
        <v>41395</v>
      </c>
      <c r="S64" t="b">
        <v>0</v>
      </c>
      <c r="U64" t="b">
        <v>0</v>
      </c>
      <c r="W64" t="s">
        <v>2555</v>
      </c>
      <c r="X64" t="s">
        <v>2556</v>
      </c>
      <c r="Y64" s="1">
        <v>44561</v>
      </c>
      <c r="Z64" t="s">
        <v>2557</v>
      </c>
      <c r="AB64">
        <v>74</v>
      </c>
      <c r="AC64" t="b">
        <v>0</v>
      </c>
      <c r="AD64" t="b">
        <v>1</v>
      </c>
      <c r="AI64" t="b">
        <v>0</v>
      </c>
      <c r="AJ64" t="b">
        <v>0</v>
      </c>
      <c r="AK64" t="b">
        <v>0</v>
      </c>
      <c r="AL64" t="b">
        <v>0</v>
      </c>
      <c r="AM64" t="b">
        <v>0</v>
      </c>
      <c r="AN64" t="b">
        <v>0</v>
      </c>
      <c r="AO64" t="b">
        <v>0</v>
      </c>
      <c r="AP64" t="b">
        <v>0</v>
      </c>
      <c r="AQ64" t="b">
        <v>0</v>
      </c>
      <c r="AR64" t="b">
        <v>0</v>
      </c>
      <c r="AS64" t="b">
        <v>0</v>
      </c>
      <c r="AT64" t="b">
        <v>0</v>
      </c>
      <c r="AU64" t="b">
        <v>1</v>
      </c>
      <c r="AV64" t="b">
        <v>1</v>
      </c>
      <c r="AW64" t="b">
        <v>1</v>
      </c>
      <c r="AX64" t="b">
        <v>0</v>
      </c>
      <c r="AY64" t="b">
        <v>0</v>
      </c>
      <c r="AZ64" t="b">
        <v>0</v>
      </c>
      <c r="BA64" t="b">
        <v>0</v>
      </c>
      <c r="BB64" t="b">
        <v>0</v>
      </c>
      <c r="BC64" t="b">
        <v>0</v>
      </c>
      <c r="BD64" t="b">
        <v>0</v>
      </c>
      <c r="BE64" t="b">
        <v>1</v>
      </c>
      <c r="BF64" t="b">
        <v>1</v>
      </c>
      <c r="BG64" t="b">
        <v>0</v>
      </c>
      <c r="BH64" t="b">
        <v>0</v>
      </c>
      <c r="BI64" t="b">
        <v>0</v>
      </c>
      <c r="BJ64" t="b">
        <v>0</v>
      </c>
      <c r="BK64" t="b">
        <v>0</v>
      </c>
      <c r="BL64" t="b">
        <v>0</v>
      </c>
      <c r="BN64" t="b">
        <v>1</v>
      </c>
    </row>
    <row r="65" spans="1:66">
      <c r="A65" s="6">
        <v>885</v>
      </c>
      <c r="B65" t="s">
        <v>262</v>
      </c>
      <c r="C65" t="s">
        <v>217</v>
      </c>
      <c r="D65" t="s">
        <v>1104</v>
      </c>
      <c r="E65" t="s">
        <v>51</v>
      </c>
      <c r="F65" t="s">
        <v>2208</v>
      </c>
      <c r="G65" t="s">
        <v>155</v>
      </c>
      <c r="H65" t="s">
        <v>17</v>
      </c>
      <c r="I65" t="s">
        <v>1788</v>
      </c>
      <c r="J65" t="s">
        <v>1439</v>
      </c>
      <c r="K65" t="s">
        <v>263</v>
      </c>
      <c r="L65" t="s">
        <v>264</v>
      </c>
      <c r="M65" t="s">
        <v>1440</v>
      </c>
      <c r="N65" s="1">
        <v>16472</v>
      </c>
      <c r="Q65" t="b">
        <v>0</v>
      </c>
      <c r="R65" s="1">
        <v>42865</v>
      </c>
      <c r="S65" t="b">
        <v>0</v>
      </c>
      <c r="U65" t="b">
        <v>0</v>
      </c>
      <c r="Y65" s="1">
        <v>44160</v>
      </c>
      <c r="AB65">
        <v>78</v>
      </c>
      <c r="AC65" t="b">
        <v>0</v>
      </c>
      <c r="AD65" t="b">
        <v>1</v>
      </c>
      <c r="AF65" t="s">
        <v>2525</v>
      </c>
      <c r="AI65" t="b">
        <v>0</v>
      </c>
      <c r="AJ65" t="b">
        <v>0</v>
      </c>
      <c r="AK65" t="b">
        <v>0</v>
      </c>
      <c r="AL65" t="b">
        <v>0</v>
      </c>
      <c r="AM65" t="b">
        <v>0</v>
      </c>
      <c r="AN65" t="b">
        <v>0</v>
      </c>
      <c r="AO65" t="b">
        <v>0</v>
      </c>
      <c r="AP65" t="b">
        <v>0</v>
      </c>
      <c r="AQ65" t="b">
        <v>0</v>
      </c>
      <c r="AR65" t="b">
        <v>0</v>
      </c>
      <c r="AS65" t="b">
        <v>0</v>
      </c>
      <c r="AT65" t="b">
        <v>0</v>
      </c>
      <c r="AU65" t="b">
        <v>1</v>
      </c>
      <c r="AV65" t="b">
        <v>1</v>
      </c>
      <c r="AW65" t="b">
        <v>1</v>
      </c>
      <c r="AX65" t="b">
        <v>0</v>
      </c>
      <c r="AY65" t="b">
        <v>0</v>
      </c>
      <c r="AZ65" t="b">
        <v>0</v>
      </c>
      <c r="BA65" t="b">
        <v>0</v>
      </c>
      <c r="BB65" t="b">
        <v>0</v>
      </c>
      <c r="BC65" t="b">
        <v>0</v>
      </c>
      <c r="BD65" t="b">
        <v>0</v>
      </c>
      <c r="BE65" t="b">
        <v>0</v>
      </c>
      <c r="BF65" t="b">
        <v>1</v>
      </c>
      <c r="BG65" t="b">
        <v>0</v>
      </c>
      <c r="BH65" t="b">
        <v>0</v>
      </c>
      <c r="BI65" t="b">
        <v>0</v>
      </c>
      <c r="BJ65" t="b">
        <v>0</v>
      </c>
      <c r="BK65" t="b">
        <v>0</v>
      </c>
      <c r="BL65" t="b">
        <v>0</v>
      </c>
      <c r="BN65" t="b">
        <v>1</v>
      </c>
    </row>
    <row r="66" spans="1:66">
      <c r="A66" s="6">
        <v>97</v>
      </c>
      <c r="B66" t="s">
        <v>265</v>
      </c>
      <c r="C66" t="s">
        <v>266</v>
      </c>
      <c r="D66" t="s">
        <v>1120</v>
      </c>
      <c r="E66" t="s">
        <v>267</v>
      </c>
      <c r="F66" t="s">
        <v>268</v>
      </c>
      <c r="G66" t="s">
        <v>96</v>
      </c>
      <c r="H66" t="s">
        <v>17</v>
      </c>
      <c r="I66" t="s">
        <v>1822</v>
      </c>
      <c r="J66" t="s">
        <v>269</v>
      </c>
      <c r="K66" t="s">
        <v>270</v>
      </c>
      <c r="L66" t="s">
        <v>271</v>
      </c>
      <c r="M66" t="s">
        <v>1121</v>
      </c>
      <c r="N66" s="1">
        <v>11907</v>
      </c>
      <c r="Q66" t="b">
        <v>0</v>
      </c>
      <c r="R66" s="1">
        <v>38786</v>
      </c>
      <c r="S66" t="b">
        <v>0</v>
      </c>
      <c r="U66" t="b">
        <v>0</v>
      </c>
      <c r="AA66" t="s">
        <v>2557</v>
      </c>
      <c r="AB66">
        <v>91</v>
      </c>
      <c r="AC66" t="b">
        <v>0</v>
      </c>
      <c r="AD66" t="b">
        <v>1</v>
      </c>
      <c r="AI66" t="b">
        <v>0</v>
      </c>
      <c r="AJ66" t="b">
        <v>0</v>
      </c>
      <c r="AK66" t="b">
        <v>0</v>
      </c>
      <c r="AL66" t="b">
        <v>0</v>
      </c>
      <c r="AM66" t="b">
        <v>0</v>
      </c>
      <c r="AN66" t="b">
        <v>0</v>
      </c>
      <c r="AO66" t="b">
        <v>0</v>
      </c>
      <c r="AP66" t="b">
        <v>1</v>
      </c>
      <c r="AQ66" t="b">
        <v>0</v>
      </c>
      <c r="AR66" t="b">
        <v>0</v>
      </c>
      <c r="AS66" t="b">
        <v>0</v>
      </c>
      <c r="AT66" t="b">
        <v>0</v>
      </c>
      <c r="AU66" t="b">
        <v>0</v>
      </c>
      <c r="AV66" t="b">
        <v>0</v>
      </c>
      <c r="AW66" t="b">
        <v>0</v>
      </c>
      <c r="AX66" t="b">
        <v>0</v>
      </c>
      <c r="AY66" t="b">
        <v>0</v>
      </c>
      <c r="AZ66" t="b">
        <v>0</v>
      </c>
      <c r="BA66" t="b">
        <v>0</v>
      </c>
      <c r="BB66" t="b">
        <v>0</v>
      </c>
      <c r="BC66" t="b">
        <v>0</v>
      </c>
      <c r="BD66" t="b">
        <v>0</v>
      </c>
      <c r="BE66" t="b">
        <v>0</v>
      </c>
      <c r="BF66" t="b">
        <v>0</v>
      </c>
      <c r="BG66" t="b">
        <v>0</v>
      </c>
      <c r="BH66" t="b">
        <v>0</v>
      </c>
      <c r="BI66" t="b">
        <v>0</v>
      </c>
      <c r="BJ66" t="b">
        <v>0</v>
      </c>
      <c r="BK66" t="b">
        <v>0</v>
      </c>
      <c r="BL66" t="b">
        <v>0</v>
      </c>
      <c r="BN66" t="b">
        <v>1</v>
      </c>
    </row>
    <row r="67" spans="1:66">
      <c r="A67" s="6">
        <v>883</v>
      </c>
      <c r="B67" t="s">
        <v>272</v>
      </c>
      <c r="C67" t="s">
        <v>1632</v>
      </c>
      <c r="E67" t="s">
        <v>36</v>
      </c>
      <c r="F67" t="s">
        <v>274</v>
      </c>
      <c r="G67" t="s">
        <v>136</v>
      </c>
      <c r="H67" t="s">
        <v>17</v>
      </c>
      <c r="I67" t="s">
        <v>1783</v>
      </c>
      <c r="J67" t="s">
        <v>275</v>
      </c>
      <c r="K67" t="s">
        <v>276</v>
      </c>
      <c r="L67" t="s">
        <v>277</v>
      </c>
      <c r="N67" s="1">
        <v>10945</v>
      </c>
      <c r="Q67" t="b">
        <v>0</v>
      </c>
      <c r="R67" s="1">
        <v>42836</v>
      </c>
      <c r="S67" t="b">
        <v>0</v>
      </c>
      <c r="U67" t="b">
        <v>0</v>
      </c>
      <c r="AB67">
        <v>94</v>
      </c>
      <c r="AC67" t="b">
        <v>0</v>
      </c>
      <c r="AD67" t="b">
        <v>1</v>
      </c>
      <c r="AF67" t="s">
        <v>2524</v>
      </c>
      <c r="AI67" t="b">
        <v>0</v>
      </c>
      <c r="AJ67" t="b">
        <v>0</v>
      </c>
      <c r="AK67" t="b">
        <v>0</v>
      </c>
      <c r="AL67" t="b">
        <v>1</v>
      </c>
      <c r="AM67" t="b">
        <v>0</v>
      </c>
      <c r="AN67" t="b">
        <v>0</v>
      </c>
      <c r="AO67" t="b">
        <v>0</v>
      </c>
      <c r="AP67" t="b">
        <v>0</v>
      </c>
      <c r="AQ67" t="b">
        <v>0</v>
      </c>
      <c r="AR67" t="b">
        <v>1</v>
      </c>
      <c r="AS67" t="b">
        <v>0</v>
      </c>
      <c r="AT67" t="b">
        <v>0</v>
      </c>
      <c r="AU67" t="b">
        <v>0</v>
      </c>
      <c r="AV67" t="b">
        <v>0</v>
      </c>
      <c r="AW67" t="b">
        <v>1</v>
      </c>
      <c r="AX67" t="b">
        <v>0</v>
      </c>
      <c r="AY67" t="b">
        <v>0</v>
      </c>
      <c r="AZ67" t="b">
        <v>0</v>
      </c>
      <c r="BA67" t="b">
        <v>0</v>
      </c>
      <c r="BB67" t="b">
        <v>0</v>
      </c>
      <c r="BC67" t="b">
        <v>0</v>
      </c>
      <c r="BD67" t="b">
        <v>0</v>
      </c>
      <c r="BE67" t="b">
        <v>0</v>
      </c>
      <c r="BF67" t="b">
        <v>0</v>
      </c>
      <c r="BG67" t="b">
        <v>0</v>
      </c>
      <c r="BH67" t="b">
        <v>0</v>
      </c>
      <c r="BI67" t="b">
        <v>0</v>
      </c>
      <c r="BJ67" t="b">
        <v>0</v>
      </c>
      <c r="BK67" t="b">
        <v>0</v>
      </c>
      <c r="BL67" t="b">
        <v>0</v>
      </c>
      <c r="BN67" t="b">
        <v>1</v>
      </c>
    </row>
    <row r="68" spans="1:66">
      <c r="A68" s="6">
        <v>680</v>
      </c>
      <c r="B68" t="s">
        <v>278</v>
      </c>
      <c r="C68" t="s">
        <v>13</v>
      </c>
      <c r="D68" t="s">
        <v>1538</v>
      </c>
      <c r="E68" t="s">
        <v>279</v>
      </c>
      <c r="F68" t="s">
        <v>280</v>
      </c>
      <c r="G68" t="s">
        <v>67</v>
      </c>
      <c r="H68" t="s">
        <v>17</v>
      </c>
      <c r="I68" t="s">
        <v>1776</v>
      </c>
      <c r="J68" t="s">
        <v>281</v>
      </c>
      <c r="K68" t="s">
        <v>282</v>
      </c>
      <c r="L68" t="s">
        <v>283</v>
      </c>
      <c r="N68" s="1">
        <v>17813</v>
      </c>
      <c r="O68" t="s">
        <v>1539</v>
      </c>
      <c r="Q68" t="b">
        <v>0</v>
      </c>
      <c r="R68" s="1">
        <v>42136</v>
      </c>
      <c r="S68" t="b">
        <v>0</v>
      </c>
      <c r="U68" t="b">
        <v>0</v>
      </c>
      <c r="AB68">
        <v>75</v>
      </c>
      <c r="AC68" t="b">
        <v>0</v>
      </c>
      <c r="AD68" t="b">
        <v>1</v>
      </c>
      <c r="AI68" t="b">
        <v>0</v>
      </c>
      <c r="AJ68" t="b">
        <v>0</v>
      </c>
      <c r="AK68" t="b">
        <v>0</v>
      </c>
      <c r="AL68" t="b">
        <v>0</v>
      </c>
      <c r="AM68" t="b">
        <v>0</v>
      </c>
      <c r="AN68" t="b">
        <v>0</v>
      </c>
      <c r="AO68" t="b">
        <v>0</v>
      </c>
      <c r="AP68" t="b">
        <v>0</v>
      </c>
      <c r="AQ68" t="b">
        <v>0</v>
      </c>
      <c r="AR68" t="b">
        <v>0</v>
      </c>
      <c r="AS68" t="b">
        <v>0</v>
      </c>
      <c r="AT68" t="b">
        <v>0</v>
      </c>
      <c r="AU68" t="b">
        <v>0</v>
      </c>
      <c r="AV68" t="b">
        <v>0</v>
      </c>
      <c r="AW68" t="b">
        <v>0</v>
      </c>
      <c r="AX68" t="b">
        <v>0</v>
      </c>
      <c r="AY68" t="b">
        <v>0</v>
      </c>
      <c r="AZ68" t="b">
        <v>0</v>
      </c>
      <c r="BA68" t="b">
        <v>0</v>
      </c>
      <c r="BB68" t="b">
        <v>0</v>
      </c>
      <c r="BC68" t="b">
        <v>0</v>
      </c>
      <c r="BD68" t="b">
        <v>0</v>
      </c>
      <c r="BE68" t="b">
        <v>0</v>
      </c>
      <c r="BF68" t="b">
        <v>0</v>
      </c>
      <c r="BG68" t="b">
        <v>1</v>
      </c>
      <c r="BH68" t="b">
        <v>0</v>
      </c>
      <c r="BI68" t="b">
        <v>0</v>
      </c>
      <c r="BJ68" t="b">
        <v>0</v>
      </c>
      <c r="BK68" t="b">
        <v>0</v>
      </c>
      <c r="BL68" t="b">
        <v>0</v>
      </c>
      <c r="BN68" t="b">
        <v>1</v>
      </c>
    </row>
    <row r="69" spans="1:66">
      <c r="A69" s="6">
        <v>624</v>
      </c>
      <c r="B69" t="s">
        <v>284</v>
      </c>
      <c r="C69" t="s">
        <v>266</v>
      </c>
      <c r="D69" t="s">
        <v>1101</v>
      </c>
      <c r="E69" t="s">
        <v>1388</v>
      </c>
      <c r="F69" t="s">
        <v>285</v>
      </c>
      <c r="G69" t="s">
        <v>286</v>
      </c>
      <c r="H69" t="s">
        <v>17</v>
      </c>
      <c r="I69" t="s">
        <v>1824</v>
      </c>
      <c r="J69" t="s">
        <v>287</v>
      </c>
      <c r="L69" t="s">
        <v>288</v>
      </c>
      <c r="M69" t="s">
        <v>1389</v>
      </c>
      <c r="N69" s="1">
        <v>15791</v>
      </c>
      <c r="Q69" t="b">
        <v>0</v>
      </c>
      <c r="R69" s="1">
        <v>41926</v>
      </c>
      <c r="S69" t="b">
        <v>0</v>
      </c>
      <c r="U69" t="b">
        <v>0</v>
      </c>
      <c r="AB69">
        <v>80</v>
      </c>
      <c r="AC69" t="b">
        <v>0</v>
      </c>
      <c r="AD69" t="b">
        <v>1</v>
      </c>
      <c r="AI69" t="b">
        <v>0</v>
      </c>
      <c r="AJ69" t="b">
        <v>0</v>
      </c>
      <c r="AK69" t="b">
        <v>0</v>
      </c>
      <c r="AL69" t="b">
        <v>0</v>
      </c>
      <c r="AM69" t="b">
        <v>0</v>
      </c>
      <c r="AN69" t="b">
        <v>0</v>
      </c>
      <c r="AO69" t="b">
        <v>0</v>
      </c>
      <c r="AP69" t="b">
        <v>0</v>
      </c>
      <c r="AQ69" t="b">
        <v>0</v>
      </c>
      <c r="AR69" t="b">
        <v>0</v>
      </c>
      <c r="AS69" t="b">
        <v>0</v>
      </c>
      <c r="AT69" t="b">
        <v>0</v>
      </c>
      <c r="AU69" t="b">
        <v>1</v>
      </c>
      <c r="AV69" t="b">
        <v>0</v>
      </c>
      <c r="AW69" t="b">
        <v>0</v>
      </c>
      <c r="AX69" t="b">
        <v>0</v>
      </c>
      <c r="AY69" t="b">
        <v>0</v>
      </c>
      <c r="AZ69" t="b">
        <v>0</v>
      </c>
      <c r="BA69" t="b">
        <v>0</v>
      </c>
      <c r="BB69" t="b">
        <v>0</v>
      </c>
      <c r="BC69" t="b">
        <v>0</v>
      </c>
      <c r="BD69" t="b">
        <v>0</v>
      </c>
      <c r="BE69" t="b">
        <v>1</v>
      </c>
      <c r="BF69" t="b">
        <v>0</v>
      </c>
      <c r="BG69" t="b">
        <v>0</v>
      </c>
      <c r="BH69" t="b">
        <v>0</v>
      </c>
      <c r="BI69" t="b">
        <v>0</v>
      </c>
      <c r="BJ69" t="b">
        <v>0</v>
      </c>
      <c r="BK69" t="b">
        <v>0</v>
      </c>
      <c r="BL69" t="b">
        <v>0</v>
      </c>
      <c r="BN69" t="b">
        <v>1</v>
      </c>
    </row>
    <row r="70" spans="1:66">
      <c r="A70" s="6">
        <v>702</v>
      </c>
      <c r="B70" t="s">
        <v>289</v>
      </c>
      <c r="C70" t="s">
        <v>369</v>
      </c>
      <c r="D70" t="s">
        <v>1426</v>
      </c>
      <c r="E70" t="s">
        <v>124</v>
      </c>
      <c r="F70" t="s">
        <v>290</v>
      </c>
      <c r="G70" t="s">
        <v>291</v>
      </c>
      <c r="H70" t="s">
        <v>17</v>
      </c>
      <c r="I70" t="s">
        <v>1825</v>
      </c>
      <c r="J70" t="s">
        <v>1427</v>
      </c>
      <c r="K70" t="s">
        <v>292</v>
      </c>
      <c r="L70" t="s">
        <v>293</v>
      </c>
      <c r="M70" t="s">
        <v>1428</v>
      </c>
      <c r="N70" s="1">
        <v>16370</v>
      </c>
      <c r="O70" t="s">
        <v>1429</v>
      </c>
      <c r="Q70" t="b">
        <v>0</v>
      </c>
      <c r="R70" s="1">
        <v>42206</v>
      </c>
      <c r="S70" t="b">
        <v>0</v>
      </c>
      <c r="U70" t="b">
        <v>0</v>
      </c>
      <c r="W70" t="s">
        <v>2555</v>
      </c>
      <c r="Y70" s="1">
        <v>44561</v>
      </c>
      <c r="Z70" t="s">
        <v>2558</v>
      </c>
      <c r="AB70">
        <v>79</v>
      </c>
      <c r="AC70" t="b">
        <v>0</v>
      </c>
      <c r="AD70" t="b">
        <v>1</v>
      </c>
      <c r="AF70" t="s">
        <v>2258</v>
      </c>
      <c r="AI70" t="b">
        <v>0</v>
      </c>
      <c r="AJ70" t="b">
        <v>0</v>
      </c>
      <c r="AK70" t="b">
        <v>0</v>
      </c>
      <c r="AL70" t="b">
        <v>0</v>
      </c>
      <c r="AM70" t="b">
        <v>0</v>
      </c>
      <c r="AN70" t="b">
        <v>0</v>
      </c>
      <c r="AO70" t="b">
        <v>0</v>
      </c>
      <c r="AP70" t="b">
        <v>0</v>
      </c>
      <c r="AQ70" t="b">
        <v>1</v>
      </c>
      <c r="AR70" t="b">
        <v>1</v>
      </c>
      <c r="AS70" t="b">
        <v>0</v>
      </c>
      <c r="AT70" t="b">
        <v>0</v>
      </c>
      <c r="AU70" t="b">
        <v>0</v>
      </c>
      <c r="AV70" t="b">
        <v>0</v>
      </c>
      <c r="AW70" t="b">
        <v>0</v>
      </c>
      <c r="AX70" t="b">
        <v>0</v>
      </c>
      <c r="AY70" t="b">
        <v>0</v>
      </c>
      <c r="AZ70" t="b">
        <v>0</v>
      </c>
      <c r="BA70" t="b">
        <v>0</v>
      </c>
      <c r="BB70" t="b">
        <v>0</v>
      </c>
      <c r="BC70" t="b">
        <v>0</v>
      </c>
      <c r="BD70" t="b">
        <v>1</v>
      </c>
      <c r="BE70" t="b">
        <v>0</v>
      </c>
      <c r="BF70" t="b">
        <v>0</v>
      </c>
      <c r="BG70" t="b">
        <v>0</v>
      </c>
      <c r="BH70" t="b">
        <v>0</v>
      </c>
      <c r="BI70" t="b">
        <v>0</v>
      </c>
      <c r="BJ70" t="b">
        <v>0</v>
      </c>
      <c r="BK70" t="b">
        <v>0</v>
      </c>
      <c r="BL70" t="b">
        <v>0</v>
      </c>
      <c r="BN70" t="b">
        <v>1</v>
      </c>
    </row>
    <row r="71" spans="1:66">
      <c r="A71" s="6">
        <v>100</v>
      </c>
      <c r="B71" t="s">
        <v>294</v>
      </c>
      <c r="C71" t="s">
        <v>2259</v>
      </c>
      <c r="D71" t="s">
        <v>1134</v>
      </c>
      <c r="E71" t="s">
        <v>1207</v>
      </c>
      <c r="F71" t="s">
        <v>296</v>
      </c>
      <c r="G71" t="s">
        <v>297</v>
      </c>
      <c r="H71" t="s">
        <v>17</v>
      </c>
      <c r="I71" t="s">
        <v>1826</v>
      </c>
      <c r="J71" t="s">
        <v>298</v>
      </c>
      <c r="K71" t="s">
        <v>1208</v>
      </c>
      <c r="L71" t="s">
        <v>1209</v>
      </c>
      <c r="M71" t="s">
        <v>1210</v>
      </c>
      <c r="N71" s="1">
        <v>13619</v>
      </c>
      <c r="Q71" t="b">
        <v>0</v>
      </c>
      <c r="R71" s="1">
        <v>36281</v>
      </c>
      <c r="S71" t="b">
        <v>0</v>
      </c>
      <c r="U71" t="b">
        <v>0</v>
      </c>
      <c r="Y71" s="1">
        <v>44160</v>
      </c>
      <c r="AB71">
        <v>86</v>
      </c>
      <c r="AC71" t="b">
        <v>0</v>
      </c>
      <c r="AD71" t="b">
        <v>1</v>
      </c>
      <c r="AF71" t="s">
        <v>692</v>
      </c>
      <c r="AI71" t="b">
        <v>0</v>
      </c>
      <c r="AJ71" t="b">
        <v>0</v>
      </c>
      <c r="AK71" t="b">
        <v>0</v>
      </c>
      <c r="AL71" t="b">
        <v>0</v>
      </c>
      <c r="AM71" t="b">
        <v>0</v>
      </c>
      <c r="AN71" t="b">
        <v>0</v>
      </c>
      <c r="AO71" t="b">
        <v>0</v>
      </c>
      <c r="AP71" t="b">
        <v>0</v>
      </c>
      <c r="AQ71" t="b">
        <v>0</v>
      </c>
      <c r="AR71" t="b">
        <v>1</v>
      </c>
      <c r="AS71" t="b">
        <v>0</v>
      </c>
      <c r="AT71" t="b">
        <v>0</v>
      </c>
      <c r="AU71" t="b">
        <v>1</v>
      </c>
      <c r="AV71" t="b">
        <v>0</v>
      </c>
      <c r="AW71" t="b">
        <v>0</v>
      </c>
      <c r="AX71" t="b">
        <v>0</v>
      </c>
      <c r="AY71" t="b">
        <v>0</v>
      </c>
      <c r="AZ71" t="b">
        <v>0</v>
      </c>
      <c r="BA71" t="b">
        <v>0</v>
      </c>
      <c r="BB71" t="b">
        <v>0</v>
      </c>
      <c r="BC71" t="b">
        <v>0</v>
      </c>
      <c r="BD71" t="b">
        <v>1</v>
      </c>
      <c r="BE71" t="b">
        <v>0</v>
      </c>
      <c r="BF71" t="b">
        <v>0</v>
      </c>
      <c r="BG71" t="b">
        <v>0</v>
      </c>
      <c r="BH71" t="b">
        <v>0</v>
      </c>
      <c r="BI71" t="b">
        <v>0</v>
      </c>
      <c r="BJ71" t="b">
        <v>0</v>
      </c>
      <c r="BK71" t="b">
        <v>0</v>
      </c>
      <c r="BL71" t="b">
        <v>0</v>
      </c>
      <c r="BN71" t="b">
        <v>1</v>
      </c>
    </row>
    <row r="72" spans="1:66">
      <c r="A72" s="6">
        <v>1093</v>
      </c>
      <c r="B72" t="s">
        <v>2189</v>
      </c>
      <c r="C72" t="s">
        <v>2190</v>
      </c>
      <c r="D72" t="s">
        <v>2209</v>
      </c>
      <c r="E72" t="s">
        <v>2210</v>
      </c>
      <c r="F72" t="s">
        <v>2211</v>
      </c>
      <c r="G72" t="s">
        <v>25</v>
      </c>
      <c r="H72" t="s">
        <v>17</v>
      </c>
      <c r="I72" t="s">
        <v>1755</v>
      </c>
      <c r="J72" t="s">
        <v>2212</v>
      </c>
      <c r="K72" t="s">
        <v>2212</v>
      </c>
      <c r="L72" t="s">
        <v>2213</v>
      </c>
      <c r="M72" t="s">
        <v>2214</v>
      </c>
      <c r="N72" s="1">
        <v>24719</v>
      </c>
      <c r="Q72" t="b">
        <v>0</v>
      </c>
      <c r="R72" s="1">
        <v>44947</v>
      </c>
      <c r="S72" t="b">
        <v>0</v>
      </c>
      <c r="U72" t="b">
        <v>0</v>
      </c>
      <c r="Y72" s="1">
        <v>44951.38354166667</v>
      </c>
      <c r="AB72">
        <v>56</v>
      </c>
      <c r="AC72" t="b">
        <v>0</v>
      </c>
      <c r="AD72" t="b">
        <v>0</v>
      </c>
      <c r="AI72" t="b">
        <v>0</v>
      </c>
      <c r="AJ72" t="b">
        <v>0</v>
      </c>
      <c r="AK72" t="b">
        <v>0</v>
      </c>
      <c r="AL72" t="b">
        <v>0</v>
      </c>
      <c r="AM72" t="b">
        <v>0</v>
      </c>
      <c r="AN72" t="b">
        <v>0</v>
      </c>
      <c r="AO72" t="b">
        <v>0</v>
      </c>
      <c r="AP72" t="b">
        <v>0</v>
      </c>
      <c r="AQ72" t="b">
        <v>0</v>
      </c>
      <c r="AR72" t="b">
        <v>0</v>
      </c>
      <c r="AS72" t="b">
        <v>0</v>
      </c>
      <c r="AT72" t="b">
        <v>0</v>
      </c>
      <c r="AU72" t="b">
        <v>0</v>
      </c>
      <c r="AV72" t="b">
        <v>1</v>
      </c>
      <c r="AW72" t="b">
        <v>0</v>
      </c>
      <c r="AX72" t="b">
        <v>0</v>
      </c>
      <c r="AY72" t="b">
        <v>0</v>
      </c>
      <c r="AZ72" t="b">
        <v>0</v>
      </c>
      <c r="BA72" t="b">
        <v>0</v>
      </c>
      <c r="BB72" t="b">
        <v>0</v>
      </c>
      <c r="BC72" t="b">
        <v>0</v>
      </c>
      <c r="BD72" t="b">
        <v>0</v>
      </c>
      <c r="BE72" t="b">
        <v>0</v>
      </c>
      <c r="BF72" t="b">
        <v>0</v>
      </c>
      <c r="BG72" t="b">
        <v>0</v>
      </c>
      <c r="BH72" t="b">
        <v>0</v>
      </c>
      <c r="BI72" t="b">
        <v>0</v>
      </c>
      <c r="BJ72" t="b">
        <v>0</v>
      </c>
      <c r="BK72" t="b">
        <v>0</v>
      </c>
      <c r="BL72" t="b">
        <v>0</v>
      </c>
      <c r="BN72" t="b">
        <v>1</v>
      </c>
    </row>
    <row r="73" spans="1:66">
      <c r="A73" s="6">
        <v>102</v>
      </c>
      <c r="B73" t="s">
        <v>300</v>
      </c>
      <c r="C73" t="s">
        <v>529</v>
      </c>
      <c r="D73" t="s">
        <v>1256</v>
      </c>
      <c r="E73" t="s">
        <v>51</v>
      </c>
      <c r="F73" t="s">
        <v>301</v>
      </c>
      <c r="G73" t="s">
        <v>25</v>
      </c>
      <c r="H73" t="s">
        <v>17</v>
      </c>
      <c r="I73" t="s">
        <v>1755</v>
      </c>
      <c r="J73" t="s">
        <v>302</v>
      </c>
      <c r="L73" t="s">
        <v>303</v>
      </c>
      <c r="N73" s="1">
        <v>14286</v>
      </c>
      <c r="Q73" t="b">
        <v>0</v>
      </c>
      <c r="R73" s="1">
        <v>39448</v>
      </c>
      <c r="S73" t="b">
        <v>0</v>
      </c>
      <c r="U73" t="b">
        <v>0</v>
      </c>
      <c r="AB73">
        <v>84</v>
      </c>
      <c r="AC73" t="b">
        <v>0</v>
      </c>
      <c r="AD73" t="b">
        <v>1</v>
      </c>
      <c r="AF73" t="s">
        <v>2258</v>
      </c>
      <c r="AI73" t="b">
        <v>0</v>
      </c>
      <c r="AJ73" t="b">
        <v>0</v>
      </c>
      <c r="AK73" t="b">
        <v>0</v>
      </c>
      <c r="AL73" t="b">
        <v>0</v>
      </c>
      <c r="AM73" t="b">
        <v>0</v>
      </c>
      <c r="AN73" t="b">
        <v>0</v>
      </c>
      <c r="AO73" t="b">
        <v>0</v>
      </c>
      <c r="AP73" t="b">
        <v>0</v>
      </c>
      <c r="AQ73" t="b">
        <v>0</v>
      </c>
      <c r="AR73" t="b">
        <v>1</v>
      </c>
      <c r="AS73" t="b">
        <v>1</v>
      </c>
      <c r="AT73" t="b">
        <v>0</v>
      </c>
      <c r="AU73" t="b">
        <v>0</v>
      </c>
      <c r="AV73" t="b">
        <v>0</v>
      </c>
      <c r="AW73" t="b">
        <v>0</v>
      </c>
      <c r="AX73" t="b">
        <v>0</v>
      </c>
      <c r="AY73" t="b">
        <v>0</v>
      </c>
      <c r="AZ73" t="b">
        <v>0</v>
      </c>
      <c r="BA73" t="b">
        <v>0</v>
      </c>
      <c r="BB73" t="b">
        <v>0</v>
      </c>
      <c r="BC73" t="b">
        <v>0</v>
      </c>
      <c r="BD73" t="b">
        <v>0</v>
      </c>
      <c r="BE73" t="b">
        <v>0</v>
      </c>
      <c r="BF73" t="b">
        <v>0</v>
      </c>
      <c r="BG73" t="b">
        <v>0</v>
      </c>
      <c r="BH73" t="b">
        <v>0</v>
      </c>
      <c r="BI73" t="b">
        <v>0</v>
      </c>
      <c r="BJ73" t="b">
        <v>0</v>
      </c>
      <c r="BK73" t="b">
        <v>0</v>
      </c>
      <c r="BL73" t="b">
        <v>0</v>
      </c>
      <c r="BN73" t="b">
        <v>1</v>
      </c>
    </row>
    <row r="74" spans="1:66" ht="18.5">
      <c r="A74" s="88">
        <v>1121</v>
      </c>
      <c r="B74" s="75" t="s">
        <v>2838</v>
      </c>
      <c r="C74" s="75" t="s">
        <v>2100</v>
      </c>
      <c r="D74" s="75" t="s">
        <v>2839</v>
      </c>
      <c r="E74" s="75" t="s">
        <v>124</v>
      </c>
      <c r="F74" s="75"/>
      <c r="G74" s="75" t="s">
        <v>32</v>
      </c>
      <c r="H74" s="75"/>
      <c r="I74" s="75"/>
      <c r="J74" s="75"/>
      <c r="K74" s="75"/>
      <c r="L74" s="75"/>
      <c r="N74" s="1">
        <v>18427</v>
      </c>
      <c r="R74" s="1">
        <v>45308</v>
      </c>
    </row>
    <row r="75" spans="1:66">
      <c r="A75" s="221">
        <v>698</v>
      </c>
      <c r="B75" s="523" t="s">
        <v>304</v>
      </c>
      <c r="C75" s="523" t="s">
        <v>91</v>
      </c>
      <c r="D75" t="s">
        <v>1354</v>
      </c>
      <c r="E75" s="599" t="s">
        <v>2880</v>
      </c>
      <c r="F75" t="s">
        <v>305</v>
      </c>
      <c r="G75" t="s">
        <v>306</v>
      </c>
      <c r="H75" t="s">
        <v>17</v>
      </c>
      <c r="I75" t="s">
        <v>1827</v>
      </c>
      <c r="J75" t="s">
        <v>307</v>
      </c>
      <c r="K75" t="s">
        <v>308</v>
      </c>
      <c r="L75" t="s">
        <v>310</v>
      </c>
      <c r="M75" t="s">
        <v>1355</v>
      </c>
      <c r="N75" s="1">
        <v>15350</v>
      </c>
      <c r="P75" t="s">
        <v>1828</v>
      </c>
      <c r="Q75" t="b">
        <v>0</v>
      </c>
      <c r="R75" s="1">
        <v>42206</v>
      </c>
      <c r="S75" t="b">
        <v>0</v>
      </c>
      <c r="U75" t="b">
        <v>0</v>
      </c>
      <c r="Y75" s="1">
        <v>44160</v>
      </c>
      <c r="AB75">
        <v>81</v>
      </c>
      <c r="AC75" t="b">
        <v>0</v>
      </c>
      <c r="AD75" t="b">
        <v>1</v>
      </c>
      <c r="AI75" t="b">
        <v>0</v>
      </c>
      <c r="AJ75" t="b">
        <v>0</v>
      </c>
      <c r="AK75" t="b">
        <v>0</v>
      </c>
      <c r="AL75" t="b">
        <v>0</v>
      </c>
      <c r="AM75" t="b">
        <v>0</v>
      </c>
      <c r="AN75" t="b">
        <v>0</v>
      </c>
      <c r="AO75" t="b">
        <v>0</v>
      </c>
      <c r="AP75" t="b">
        <v>0</v>
      </c>
      <c r="AQ75" t="b">
        <v>0</v>
      </c>
      <c r="AR75" t="b">
        <v>0</v>
      </c>
      <c r="AS75" t="b">
        <v>0</v>
      </c>
      <c r="AT75" t="b">
        <v>0</v>
      </c>
      <c r="AU75" t="b">
        <v>0</v>
      </c>
      <c r="AV75" t="b">
        <v>0</v>
      </c>
      <c r="AW75" t="b">
        <v>0</v>
      </c>
      <c r="AX75" t="b">
        <v>0</v>
      </c>
      <c r="AY75" t="b">
        <v>0</v>
      </c>
      <c r="AZ75" t="b">
        <v>0</v>
      </c>
      <c r="BA75" t="b">
        <v>0</v>
      </c>
      <c r="BB75" t="b">
        <v>0</v>
      </c>
      <c r="BC75" t="b">
        <v>0</v>
      </c>
      <c r="BD75" t="b">
        <v>0</v>
      </c>
      <c r="BE75" t="b">
        <v>0</v>
      </c>
      <c r="BF75" t="b">
        <v>0</v>
      </c>
      <c r="BG75" t="b">
        <v>0</v>
      </c>
      <c r="BH75" t="b">
        <v>0</v>
      </c>
      <c r="BI75" t="b">
        <v>0</v>
      </c>
      <c r="BJ75" t="b">
        <v>0</v>
      </c>
      <c r="BK75" t="b">
        <v>0</v>
      </c>
      <c r="BL75" t="b">
        <v>0</v>
      </c>
      <c r="BN75" t="b">
        <v>1</v>
      </c>
    </row>
    <row r="76" spans="1:66">
      <c r="A76" s="6">
        <v>1090</v>
      </c>
      <c r="B76" t="s">
        <v>2116</v>
      </c>
      <c r="C76" t="s">
        <v>529</v>
      </c>
      <c r="D76" t="s">
        <v>1268</v>
      </c>
      <c r="E76" t="s">
        <v>2129</v>
      </c>
      <c r="F76" t="s">
        <v>2130</v>
      </c>
      <c r="G76" t="s">
        <v>42</v>
      </c>
      <c r="H76" t="s">
        <v>17</v>
      </c>
      <c r="I76" t="s">
        <v>1758</v>
      </c>
      <c r="K76" t="s">
        <v>2131</v>
      </c>
      <c r="L76" t="s">
        <v>2132</v>
      </c>
      <c r="M76" t="s">
        <v>2133</v>
      </c>
      <c r="N76" s="1">
        <v>15028</v>
      </c>
      <c r="Q76" t="b">
        <v>0</v>
      </c>
      <c r="R76" s="1">
        <v>44918</v>
      </c>
      <c r="S76" t="b">
        <v>0</v>
      </c>
      <c r="U76" t="b">
        <v>0</v>
      </c>
      <c r="Y76" s="1">
        <v>44931.284178240741</v>
      </c>
      <c r="AB76">
        <v>82</v>
      </c>
      <c r="AC76" t="b">
        <v>0</v>
      </c>
      <c r="AD76" t="b">
        <v>0</v>
      </c>
      <c r="AF76" t="s">
        <v>2559</v>
      </c>
      <c r="AI76" t="b">
        <v>0</v>
      </c>
      <c r="AJ76" t="b">
        <v>0</v>
      </c>
      <c r="AK76" t="b">
        <v>0</v>
      </c>
      <c r="AL76" t="b">
        <v>0</v>
      </c>
      <c r="AM76" t="b">
        <v>0</v>
      </c>
      <c r="AN76" t="b">
        <v>0</v>
      </c>
      <c r="AO76" t="b">
        <v>0</v>
      </c>
      <c r="AP76" t="b">
        <v>0</v>
      </c>
      <c r="AQ76" t="b">
        <v>0</v>
      </c>
      <c r="AR76" t="b">
        <v>0</v>
      </c>
      <c r="AS76" t="b">
        <v>0</v>
      </c>
      <c r="AT76" t="b">
        <v>0</v>
      </c>
      <c r="AU76" t="b">
        <v>0</v>
      </c>
      <c r="AV76" t="b">
        <v>1</v>
      </c>
      <c r="AW76" t="b">
        <v>0</v>
      </c>
      <c r="AX76" t="b">
        <v>0</v>
      </c>
      <c r="AY76" t="b">
        <v>0</v>
      </c>
      <c r="AZ76" t="b">
        <v>0</v>
      </c>
      <c r="BA76" t="b">
        <v>0</v>
      </c>
      <c r="BB76" t="b">
        <v>0</v>
      </c>
      <c r="BC76" t="b">
        <v>0</v>
      </c>
      <c r="BD76" t="b">
        <v>0</v>
      </c>
      <c r="BE76" t="b">
        <v>0</v>
      </c>
      <c r="BF76" t="b">
        <v>0</v>
      </c>
      <c r="BG76" t="b">
        <v>0</v>
      </c>
      <c r="BH76" t="b">
        <v>0</v>
      </c>
      <c r="BI76" t="b">
        <v>0</v>
      </c>
      <c r="BJ76" t="b">
        <v>0</v>
      </c>
      <c r="BK76" t="b">
        <v>0</v>
      </c>
      <c r="BL76" t="b">
        <v>0</v>
      </c>
      <c r="BN76" t="b">
        <v>1</v>
      </c>
    </row>
    <row r="77" spans="1:66">
      <c r="A77" s="6">
        <v>822</v>
      </c>
      <c r="B77" t="s">
        <v>2045</v>
      </c>
      <c r="C77" t="s">
        <v>2188</v>
      </c>
      <c r="D77" t="s">
        <v>2046</v>
      </c>
      <c r="E77" t="s">
        <v>2047</v>
      </c>
      <c r="F77" t="s">
        <v>2048</v>
      </c>
      <c r="G77" t="s">
        <v>83</v>
      </c>
      <c r="H77" t="s">
        <v>17</v>
      </c>
      <c r="I77" t="s">
        <v>1772</v>
      </c>
      <c r="J77" t="s">
        <v>2049</v>
      </c>
      <c r="K77" t="s">
        <v>2049</v>
      </c>
      <c r="L77" t="s">
        <v>2050</v>
      </c>
      <c r="N77" s="1">
        <v>17473</v>
      </c>
      <c r="O77" t="s">
        <v>1083</v>
      </c>
      <c r="Q77" t="b">
        <v>0</v>
      </c>
      <c r="R77" s="1">
        <v>42626</v>
      </c>
      <c r="S77" t="b">
        <v>0</v>
      </c>
      <c r="U77" t="b">
        <v>0</v>
      </c>
      <c r="AB77">
        <v>76</v>
      </c>
      <c r="AC77" t="b">
        <v>0</v>
      </c>
      <c r="AD77" t="b">
        <v>0</v>
      </c>
      <c r="AF77" t="s">
        <v>2524</v>
      </c>
      <c r="AG77" t="s">
        <v>2260</v>
      </c>
      <c r="AI77" t="b">
        <v>0</v>
      </c>
      <c r="AJ77" t="b">
        <v>0</v>
      </c>
      <c r="AK77" t="b">
        <v>0</v>
      </c>
      <c r="AL77" t="b">
        <v>0</v>
      </c>
      <c r="AM77" t="b">
        <v>0</v>
      </c>
      <c r="AN77" t="b">
        <v>0</v>
      </c>
      <c r="AO77" t="b">
        <v>0</v>
      </c>
      <c r="AP77" t="b">
        <v>0</v>
      </c>
      <c r="AQ77" t="b">
        <v>0</v>
      </c>
      <c r="AR77" t="b">
        <v>1</v>
      </c>
      <c r="AS77" t="b">
        <v>0</v>
      </c>
      <c r="AT77" t="b">
        <v>0</v>
      </c>
      <c r="AU77" t="b">
        <v>0</v>
      </c>
      <c r="AV77" t="b">
        <v>0</v>
      </c>
      <c r="AW77" t="b">
        <v>0</v>
      </c>
      <c r="AX77" t="b">
        <v>0</v>
      </c>
      <c r="AY77" t="b">
        <v>0</v>
      </c>
      <c r="AZ77" t="b">
        <v>0</v>
      </c>
      <c r="BA77" t="b">
        <v>0</v>
      </c>
      <c r="BB77" t="b">
        <v>0</v>
      </c>
      <c r="BC77" t="b">
        <v>0</v>
      </c>
      <c r="BD77" t="b">
        <v>0</v>
      </c>
      <c r="BE77" t="b">
        <v>0</v>
      </c>
      <c r="BF77" t="b">
        <v>0</v>
      </c>
      <c r="BG77" t="b">
        <v>0</v>
      </c>
      <c r="BH77" t="b">
        <v>0</v>
      </c>
      <c r="BI77" t="b">
        <v>0</v>
      </c>
      <c r="BJ77" t="b">
        <v>0</v>
      </c>
      <c r="BK77" t="b">
        <v>0</v>
      </c>
      <c r="BL77" t="b">
        <v>0</v>
      </c>
      <c r="BN77" t="b">
        <v>1</v>
      </c>
    </row>
    <row r="78" spans="1:66">
      <c r="A78" s="6">
        <v>1036</v>
      </c>
      <c r="B78" t="s">
        <v>1688</v>
      </c>
      <c r="C78" t="s">
        <v>202</v>
      </c>
      <c r="D78" t="s">
        <v>1144</v>
      </c>
      <c r="F78" t="s">
        <v>1829</v>
      </c>
      <c r="G78" t="s">
        <v>16</v>
      </c>
      <c r="H78" t="s">
        <v>17</v>
      </c>
      <c r="I78" t="s">
        <v>1752</v>
      </c>
      <c r="J78" t="s">
        <v>1689</v>
      </c>
      <c r="K78" t="s">
        <v>1689</v>
      </c>
      <c r="L78" t="s">
        <v>1690</v>
      </c>
      <c r="M78" t="s">
        <v>1830</v>
      </c>
      <c r="N78" s="1">
        <v>14935</v>
      </c>
      <c r="Q78" t="b">
        <v>0</v>
      </c>
      <c r="R78" s="1">
        <v>44463</v>
      </c>
      <c r="S78" t="b">
        <v>0</v>
      </c>
      <c r="U78" t="b">
        <v>0</v>
      </c>
      <c r="Y78" s="1">
        <v>44463</v>
      </c>
      <c r="AB78">
        <v>83</v>
      </c>
      <c r="AC78" t="b">
        <v>0</v>
      </c>
      <c r="AD78" t="b">
        <v>1</v>
      </c>
      <c r="AF78" t="s">
        <v>2534</v>
      </c>
      <c r="AI78" t="b">
        <v>0</v>
      </c>
      <c r="AJ78" t="b">
        <v>0</v>
      </c>
      <c r="AK78" t="b">
        <v>0</v>
      </c>
      <c r="AL78" t="b">
        <v>0</v>
      </c>
      <c r="AM78" t="b">
        <v>0</v>
      </c>
      <c r="AN78" t="b">
        <v>0</v>
      </c>
      <c r="AO78" t="b">
        <v>0</v>
      </c>
      <c r="AP78" t="b">
        <v>0</v>
      </c>
      <c r="AQ78" t="b">
        <v>0</v>
      </c>
      <c r="AR78" t="b">
        <v>0</v>
      </c>
      <c r="AS78" t="b">
        <v>0</v>
      </c>
      <c r="AT78" t="b">
        <v>0</v>
      </c>
      <c r="AU78" t="b">
        <v>0</v>
      </c>
      <c r="AV78" t="b">
        <v>0</v>
      </c>
      <c r="AW78" t="b">
        <v>0</v>
      </c>
      <c r="AX78" t="b">
        <v>0</v>
      </c>
      <c r="AY78" t="b">
        <v>0</v>
      </c>
      <c r="AZ78" t="b">
        <v>0</v>
      </c>
      <c r="BA78" t="b">
        <v>0</v>
      </c>
      <c r="BB78" t="b">
        <v>0</v>
      </c>
      <c r="BC78" t="b">
        <v>0</v>
      </c>
      <c r="BD78" t="b">
        <v>0</v>
      </c>
      <c r="BE78" t="b">
        <v>0</v>
      </c>
      <c r="BF78" t="b">
        <v>0</v>
      </c>
      <c r="BG78" t="b">
        <v>0</v>
      </c>
      <c r="BH78" t="b">
        <v>0</v>
      </c>
      <c r="BI78" t="b">
        <v>0</v>
      </c>
      <c r="BJ78" t="b">
        <v>0</v>
      </c>
      <c r="BK78" t="b">
        <v>0</v>
      </c>
      <c r="BL78" t="b">
        <v>0</v>
      </c>
      <c r="BN78" t="b">
        <v>1</v>
      </c>
    </row>
    <row r="79" spans="1:66">
      <c r="A79" s="6">
        <v>922</v>
      </c>
      <c r="B79" t="s">
        <v>312</v>
      </c>
      <c r="C79" t="s">
        <v>313</v>
      </c>
      <c r="D79" t="s">
        <v>1077</v>
      </c>
      <c r="E79" t="s">
        <v>1338</v>
      </c>
      <c r="F79" t="s">
        <v>314</v>
      </c>
      <c r="G79" t="s">
        <v>67</v>
      </c>
      <c r="H79" t="s">
        <v>17</v>
      </c>
      <c r="I79" t="s">
        <v>1776</v>
      </c>
      <c r="J79" t="s">
        <v>315</v>
      </c>
      <c r="K79" t="s">
        <v>316</v>
      </c>
      <c r="L79" t="s">
        <v>317</v>
      </c>
      <c r="N79" s="1">
        <v>15188</v>
      </c>
      <c r="Q79" t="b">
        <v>0</v>
      </c>
      <c r="R79" s="1">
        <v>43228</v>
      </c>
      <c r="S79" t="b">
        <v>0</v>
      </c>
      <c r="U79" t="b">
        <v>0</v>
      </c>
      <c r="AB79">
        <v>82</v>
      </c>
      <c r="AC79" t="b">
        <v>0</v>
      </c>
      <c r="AD79" t="b">
        <v>1</v>
      </c>
      <c r="AI79" t="b">
        <v>0</v>
      </c>
      <c r="AJ79" t="b">
        <v>0</v>
      </c>
      <c r="AK79" t="b">
        <v>0</v>
      </c>
      <c r="AL79" t="b">
        <v>0</v>
      </c>
      <c r="AM79" t="b">
        <v>0</v>
      </c>
      <c r="AN79" t="b">
        <v>0</v>
      </c>
      <c r="AO79" t="b">
        <v>0</v>
      </c>
      <c r="AP79" t="b">
        <v>0</v>
      </c>
      <c r="AQ79" t="b">
        <v>0</v>
      </c>
      <c r="AR79" t="b">
        <v>0</v>
      </c>
      <c r="AS79" t="b">
        <v>0</v>
      </c>
      <c r="AT79" t="b">
        <v>0</v>
      </c>
      <c r="AU79" t="b">
        <v>0</v>
      </c>
      <c r="AV79" t="b">
        <v>0</v>
      </c>
      <c r="AW79" t="b">
        <v>0</v>
      </c>
      <c r="AX79" t="b">
        <v>0</v>
      </c>
      <c r="AY79" t="b">
        <v>0</v>
      </c>
      <c r="AZ79" t="b">
        <v>1</v>
      </c>
      <c r="BA79" t="b">
        <v>0</v>
      </c>
      <c r="BB79" t="b">
        <v>0</v>
      </c>
      <c r="BC79" t="b">
        <v>0</v>
      </c>
      <c r="BD79" t="b">
        <v>0</v>
      </c>
      <c r="BE79" t="b">
        <v>0</v>
      </c>
      <c r="BF79" t="b">
        <v>0</v>
      </c>
      <c r="BG79" t="b">
        <v>0</v>
      </c>
      <c r="BH79" t="b">
        <v>0</v>
      </c>
      <c r="BI79" t="b">
        <v>0</v>
      </c>
      <c r="BJ79" t="b">
        <v>0</v>
      </c>
      <c r="BK79" t="b">
        <v>0</v>
      </c>
      <c r="BL79" t="b">
        <v>0</v>
      </c>
      <c r="BN79" t="b">
        <v>1</v>
      </c>
    </row>
    <row r="80" spans="1:66">
      <c r="A80" s="6">
        <v>502</v>
      </c>
      <c r="B80" t="s">
        <v>318</v>
      </c>
      <c r="C80" t="s">
        <v>56</v>
      </c>
      <c r="D80" t="s">
        <v>1117</v>
      </c>
      <c r="E80" t="s">
        <v>1385</v>
      </c>
      <c r="F80" t="s">
        <v>319</v>
      </c>
      <c r="G80" t="s">
        <v>67</v>
      </c>
      <c r="H80" t="s">
        <v>17</v>
      </c>
      <c r="I80" t="s">
        <v>1776</v>
      </c>
      <c r="J80" t="s">
        <v>320</v>
      </c>
      <c r="L80" t="s">
        <v>321</v>
      </c>
      <c r="M80" t="s">
        <v>1386</v>
      </c>
      <c r="N80" s="1">
        <v>15782</v>
      </c>
      <c r="O80" t="s">
        <v>1387</v>
      </c>
      <c r="P80" t="s">
        <v>1795</v>
      </c>
      <c r="Q80" t="b">
        <v>0</v>
      </c>
      <c r="R80" s="1">
        <v>41030</v>
      </c>
      <c r="S80" t="b">
        <v>0</v>
      </c>
      <c r="U80" t="b">
        <v>0</v>
      </c>
      <c r="Y80" s="1">
        <v>44277</v>
      </c>
      <c r="Z80" t="s">
        <v>2560</v>
      </c>
      <c r="AB80">
        <v>80</v>
      </c>
      <c r="AC80" t="b">
        <v>0</v>
      </c>
      <c r="AD80" t="b">
        <v>1</v>
      </c>
      <c r="AF80" t="s">
        <v>2561</v>
      </c>
      <c r="AI80" t="b">
        <v>0</v>
      </c>
      <c r="AJ80" t="b">
        <v>0</v>
      </c>
      <c r="AK80" t="b">
        <v>0</v>
      </c>
      <c r="AL80" t="b">
        <v>0</v>
      </c>
      <c r="AM80" t="b">
        <v>0</v>
      </c>
      <c r="AN80" t="b">
        <v>1</v>
      </c>
      <c r="AO80" t="b">
        <v>0</v>
      </c>
      <c r="AP80" t="b">
        <v>1</v>
      </c>
      <c r="AQ80" t="b">
        <v>1</v>
      </c>
      <c r="AR80" t="b">
        <v>0</v>
      </c>
      <c r="AS80" t="b">
        <v>0</v>
      </c>
      <c r="AT80" t="b">
        <v>0</v>
      </c>
      <c r="AU80" t="b">
        <v>1</v>
      </c>
      <c r="AV80" t="b">
        <v>0</v>
      </c>
      <c r="AW80" t="b">
        <v>1</v>
      </c>
      <c r="AX80" t="b">
        <v>0</v>
      </c>
      <c r="AY80" t="b">
        <v>0</v>
      </c>
      <c r="AZ80" t="b">
        <v>0</v>
      </c>
      <c r="BA80" t="b">
        <v>0</v>
      </c>
      <c r="BB80" t="b">
        <v>0</v>
      </c>
      <c r="BC80" t="b">
        <v>0</v>
      </c>
      <c r="BD80" t="b">
        <v>1</v>
      </c>
      <c r="BE80" t="b">
        <v>1</v>
      </c>
      <c r="BF80" t="b">
        <v>1</v>
      </c>
      <c r="BG80" t="b">
        <v>0</v>
      </c>
      <c r="BH80" t="b">
        <v>0</v>
      </c>
      <c r="BI80" t="b">
        <v>0</v>
      </c>
      <c r="BJ80" t="b">
        <v>0</v>
      </c>
      <c r="BK80" t="b">
        <v>0</v>
      </c>
      <c r="BL80" t="b">
        <v>0</v>
      </c>
      <c r="BN80" t="b">
        <v>1</v>
      </c>
    </row>
    <row r="81" spans="1:66">
      <c r="A81" s="6">
        <v>682</v>
      </c>
      <c r="B81" t="s">
        <v>58</v>
      </c>
      <c r="C81" t="s">
        <v>2261</v>
      </c>
      <c r="D81" t="s">
        <v>1253</v>
      </c>
      <c r="E81" t="s">
        <v>322</v>
      </c>
      <c r="F81" t="s">
        <v>323</v>
      </c>
      <c r="G81" t="s">
        <v>67</v>
      </c>
      <c r="H81" t="s">
        <v>17</v>
      </c>
      <c r="I81" t="s">
        <v>1776</v>
      </c>
      <c r="J81" t="s">
        <v>324</v>
      </c>
      <c r="K81" t="s">
        <v>325</v>
      </c>
      <c r="L81" t="s">
        <v>326</v>
      </c>
      <c r="N81" s="1">
        <v>17377</v>
      </c>
      <c r="Q81" t="b">
        <v>0</v>
      </c>
      <c r="R81" s="1">
        <v>42136</v>
      </c>
      <c r="S81" t="b">
        <v>0</v>
      </c>
      <c r="U81" t="b">
        <v>0</v>
      </c>
      <c r="AB81">
        <v>76</v>
      </c>
      <c r="AC81" t="b">
        <v>0</v>
      </c>
      <c r="AD81" t="b">
        <v>1</v>
      </c>
      <c r="AF81" t="s">
        <v>2534</v>
      </c>
      <c r="AI81" t="b">
        <v>0</v>
      </c>
      <c r="AJ81" t="b">
        <v>0</v>
      </c>
      <c r="AK81" t="b">
        <v>0</v>
      </c>
      <c r="AL81" t="b">
        <v>0</v>
      </c>
      <c r="AM81" t="b">
        <v>0</v>
      </c>
      <c r="AN81" t="b">
        <v>1</v>
      </c>
      <c r="AO81" t="b">
        <v>0</v>
      </c>
      <c r="AP81" t="b">
        <v>0</v>
      </c>
      <c r="AQ81" t="b">
        <v>0</v>
      </c>
      <c r="AR81" t="b">
        <v>0</v>
      </c>
      <c r="AS81" t="b">
        <v>1</v>
      </c>
      <c r="AT81" t="b">
        <v>0</v>
      </c>
      <c r="AU81" t="b">
        <v>0</v>
      </c>
      <c r="AV81" t="b">
        <v>0</v>
      </c>
      <c r="AW81" t="b">
        <v>0</v>
      </c>
      <c r="AX81" t="b">
        <v>0</v>
      </c>
      <c r="AY81" t="b">
        <v>0</v>
      </c>
      <c r="AZ81" t="b">
        <v>1</v>
      </c>
      <c r="BA81" t="b">
        <v>0</v>
      </c>
      <c r="BB81" t="b">
        <v>1</v>
      </c>
      <c r="BC81" t="b">
        <v>0</v>
      </c>
      <c r="BD81" t="b">
        <v>0</v>
      </c>
      <c r="BE81" t="b">
        <v>0</v>
      </c>
      <c r="BF81" t="b">
        <v>0</v>
      </c>
      <c r="BG81" t="b">
        <v>0</v>
      </c>
      <c r="BH81" t="b">
        <v>0</v>
      </c>
      <c r="BI81" t="b">
        <v>0</v>
      </c>
      <c r="BJ81" t="b">
        <v>0</v>
      </c>
      <c r="BK81" t="b">
        <v>0</v>
      </c>
      <c r="BL81" t="b">
        <v>0</v>
      </c>
      <c r="BN81" t="b">
        <v>1</v>
      </c>
    </row>
    <row r="82" spans="1:66">
      <c r="A82" s="6">
        <v>431</v>
      </c>
      <c r="B82" t="s">
        <v>327</v>
      </c>
      <c r="C82" t="s">
        <v>56</v>
      </c>
      <c r="D82" t="s">
        <v>1084</v>
      </c>
      <c r="E82" t="s">
        <v>153</v>
      </c>
      <c r="F82" t="s">
        <v>1362</v>
      </c>
      <c r="G82" t="s">
        <v>16</v>
      </c>
      <c r="H82" t="s">
        <v>17</v>
      </c>
      <c r="I82" t="s">
        <v>1752</v>
      </c>
      <c r="J82" t="s">
        <v>328</v>
      </c>
      <c r="L82" t="s">
        <v>2230</v>
      </c>
      <c r="N82" s="1">
        <v>15432</v>
      </c>
      <c r="O82" t="s">
        <v>1363</v>
      </c>
      <c r="P82" t="s">
        <v>2231</v>
      </c>
      <c r="Q82" t="b">
        <v>0</v>
      </c>
      <c r="R82" s="1">
        <v>40269</v>
      </c>
      <c r="S82" t="b">
        <v>0</v>
      </c>
      <c r="U82" t="b">
        <v>0</v>
      </c>
      <c r="Y82" s="1">
        <v>44989</v>
      </c>
      <c r="AB82">
        <v>81</v>
      </c>
      <c r="AC82" t="b">
        <v>0</v>
      </c>
      <c r="AD82" t="b">
        <v>1</v>
      </c>
      <c r="AF82" t="s">
        <v>2517</v>
      </c>
      <c r="AI82" t="b">
        <v>0</v>
      </c>
      <c r="AJ82" t="b">
        <v>0</v>
      </c>
      <c r="AK82" t="b">
        <v>0</v>
      </c>
      <c r="AL82" t="b">
        <v>0</v>
      </c>
      <c r="AM82" t="b">
        <v>0</v>
      </c>
      <c r="AN82" t="b">
        <v>0</v>
      </c>
      <c r="AO82" t="b">
        <v>0</v>
      </c>
      <c r="AP82" t="b">
        <v>0</v>
      </c>
      <c r="AQ82" t="b">
        <v>0</v>
      </c>
      <c r="AR82" t="b">
        <v>1</v>
      </c>
      <c r="AS82" t="b">
        <v>0</v>
      </c>
      <c r="AT82" t="b">
        <v>0</v>
      </c>
      <c r="AU82" t="b">
        <v>0</v>
      </c>
      <c r="AV82" t="b">
        <v>1</v>
      </c>
      <c r="AW82" t="b">
        <v>0</v>
      </c>
      <c r="AX82" t="b">
        <v>0</v>
      </c>
      <c r="AY82" t="b">
        <v>0</v>
      </c>
      <c r="AZ82" t="b">
        <v>0</v>
      </c>
      <c r="BA82" t="b">
        <v>0</v>
      </c>
      <c r="BB82" t="b">
        <v>0</v>
      </c>
      <c r="BC82" t="b">
        <v>0</v>
      </c>
      <c r="BD82" t="b">
        <v>0</v>
      </c>
      <c r="BE82" t="b">
        <v>0</v>
      </c>
      <c r="BF82" t="b">
        <v>1</v>
      </c>
      <c r="BG82" t="b">
        <v>0</v>
      </c>
      <c r="BH82" t="b">
        <v>0</v>
      </c>
      <c r="BI82" t="b">
        <v>0</v>
      </c>
      <c r="BJ82" t="b">
        <v>0</v>
      </c>
      <c r="BK82" t="b">
        <v>1</v>
      </c>
      <c r="BL82" t="b">
        <v>0</v>
      </c>
      <c r="BN82" t="b">
        <v>1</v>
      </c>
    </row>
    <row r="83" spans="1:66">
      <c r="A83" s="6">
        <v>954</v>
      </c>
      <c r="B83" t="s">
        <v>1831</v>
      </c>
      <c r="C83" t="s">
        <v>1650</v>
      </c>
      <c r="D83" t="s">
        <v>1085</v>
      </c>
      <c r="E83" t="s">
        <v>23</v>
      </c>
      <c r="F83" t="s">
        <v>331</v>
      </c>
      <c r="G83" t="s">
        <v>332</v>
      </c>
      <c r="H83" t="s">
        <v>17</v>
      </c>
      <c r="I83" t="s">
        <v>1832</v>
      </c>
      <c r="J83" t="s">
        <v>333</v>
      </c>
      <c r="L83" t="s">
        <v>334</v>
      </c>
      <c r="N83" s="1">
        <v>12797</v>
      </c>
      <c r="Q83" t="b">
        <v>0</v>
      </c>
      <c r="R83" s="1">
        <v>43564</v>
      </c>
      <c r="S83" t="b">
        <v>0</v>
      </c>
      <c r="U83" t="b">
        <v>0</v>
      </c>
      <c r="AB83">
        <v>88</v>
      </c>
      <c r="AC83" t="b">
        <v>0</v>
      </c>
      <c r="AD83" t="b">
        <v>1</v>
      </c>
      <c r="AF83" t="s">
        <v>2521</v>
      </c>
      <c r="AI83" t="b">
        <v>0</v>
      </c>
      <c r="AJ83" t="b">
        <v>0</v>
      </c>
      <c r="AK83" t="b">
        <v>0</v>
      </c>
      <c r="AL83" t="b">
        <v>0</v>
      </c>
      <c r="AM83" t="b">
        <v>0</v>
      </c>
      <c r="AN83" t="b">
        <v>1</v>
      </c>
      <c r="AO83" t="b">
        <v>0</v>
      </c>
      <c r="AP83" t="b">
        <v>0</v>
      </c>
      <c r="AQ83" t="b">
        <v>0</v>
      </c>
      <c r="AR83" t="b">
        <v>0</v>
      </c>
      <c r="AS83" t="b">
        <v>0</v>
      </c>
      <c r="AT83" t="b">
        <v>0</v>
      </c>
      <c r="AU83" t="b">
        <v>1</v>
      </c>
      <c r="AV83" t="b">
        <v>1</v>
      </c>
      <c r="AW83" t="b">
        <v>0</v>
      </c>
      <c r="AX83" t="b">
        <v>0</v>
      </c>
      <c r="AY83" t="b">
        <v>0</v>
      </c>
      <c r="AZ83" t="b">
        <v>0</v>
      </c>
      <c r="BA83" t="b">
        <v>0</v>
      </c>
      <c r="BB83" t="b">
        <v>0</v>
      </c>
      <c r="BC83" t="b">
        <v>0</v>
      </c>
      <c r="BD83" t="b">
        <v>1</v>
      </c>
      <c r="BE83" t="b">
        <v>0</v>
      </c>
      <c r="BF83" t="b">
        <v>0</v>
      </c>
      <c r="BG83" t="b">
        <v>0</v>
      </c>
      <c r="BH83" t="b">
        <v>0</v>
      </c>
      <c r="BI83" t="b">
        <v>0</v>
      </c>
      <c r="BJ83" t="b">
        <v>0</v>
      </c>
      <c r="BK83" t="b">
        <v>0</v>
      </c>
      <c r="BL83" t="b">
        <v>0</v>
      </c>
      <c r="BN83" t="b">
        <v>1</v>
      </c>
    </row>
    <row r="84" spans="1:66">
      <c r="A84" s="6">
        <v>780</v>
      </c>
      <c r="B84" t="s">
        <v>1375</v>
      </c>
      <c r="C84" t="s">
        <v>45</v>
      </c>
      <c r="D84" t="s">
        <v>1117</v>
      </c>
      <c r="E84" t="s">
        <v>990</v>
      </c>
      <c r="F84" t="s">
        <v>1376</v>
      </c>
      <c r="G84" t="s">
        <v>32</v>
      </c>
      <c r="H84" t="s">
        <v>17</v>
      </c>
      <c r="I84" t="s">
        <v>1756</v>
      </c>
      <c r="J84" t="s">
        <v>1377</v>
      </c>
      <c r="L84" t="s">
        <v>1378</v>
      </c>
      <c r="M84" t="s">
        <v>1833</v>
      </c>
      <c r="N84" s="1">
        <v>15658</v>
      </c>
      <c r="O84" t="s">
        <v>1379</v>
      </c>
      <c r="Q84" t="b">
        <v>0</v>
      </c>
      <c r="R84" s="1">
        <v>42437</v>
      </c>
      <c r="S84" t="b">
        <v>0</v>
      </c>
      <c r="U84" t="b">
        <v>0</v>
      </c>
      <c r="Y84" s="1">
        <v>44597</v>
      </c>
      <c r="AB84">
        <v>81</v>
      </c>
      <c r="AC84" t="b">
        <v>0</v>
      </c>
      <c r="AD84" t="b">
        <v>1</v>
      </c>
      <c r="AF84" t="s">
        <v>2534</v>
      </c>
      <c r="AI84" t="b">
        <v>0</v>
      </c>
      <c r="AJ84" t="b">
        <v>0</v>
      </c>
      <c r="AK84" t="b">
        <v>0</v>
      </c>
      <c r="AL84" t="b">
        <v>1</v>
      </c>
      <c r="AM84" t="b">
        <v>0</v>
      </c>
      <c r="AN84" t="b">
        <v>0</v>
      </c>
      <c r="AO84" t="b">
        <v>0</v>
      </c>
      <c r="AP84" t="b">
        <v>0</v>
      </c>
      <c r="AQ84" t="b">
        <v>0</v>
      </c>
      <c r="AR84" t="b">
        <v>0</v>
      </c>
      <c r="AS84" t="b">
        <v>0</v>
      </c>
      <c r="AT84" t="b">
        <v>0</v>
      </c>
      <c r="AU84" t="b">
        <v>0</v>
      </c>
      <c r="AV84" t="b">
        <v>0</v>
      </c>
      <c r="AW84" t="b">
        <v>0</v>
      </c>
      <c r="AX84" t="b">
        <v>0</v>
      </c>
      <c r="AY84" t="b">
        <v>0</v>
      </c>
      <c r="AZ84" t="b">
        <v>0</v>
      </c>
      <c r="BA84" t="b">
        <v>0</v>
      </c>
      <c r="BB84" t="b">
        <v>0</v>
      </c>
      <c r="BC84" t="b">
        <v>0</v>
      </c>
      <c r="BD84" t="b">
        <v>0</v>
      </c>
      <c r="BE84" t="b">
        <v>0</v>
      </c>
      <c r="BF84" t="b">
        <v>0</v>
      </c>
      <c r="BG84" t="b">
        <v>0</v>
      </c>
      <c r="BH84" t="b">
        <v>0</v>
      </c>
      <c r="BI84" t="b">
        <v>0</v>
      </c>
      <c r="BJ84" t="b">
        <v>0</v>
      </c>
      <c r="BK84" t="b">
        <v>0</v>
      </c>
      <c r="BL84" t="b">
        <v>0</v>
      </c>
      <c r="BN84" t="b">
        <v>1</v>
      </c>
    </row>
    <row r="85" spans="1:66">
      <c r="A85" s="6">
        <v>836</v>
      </c>
      <c r="B85" t="s">
        <v>335</v>
      </c>
      <c r="C85" t="s">
        <v>1642</v>
      </c>
      <c r="D85" t="s">
        <v>1122</v>
      </c>
      <c r="E85" t="s">
        <v>153</v>
      </c>
      <c r="F85" t="s">
        <v>336</v>
      </c>
      <c r="G85" t="s">
        <v>81</v>
      </c>
      <c r="H85" t="s">
        <v>17</v>
      </c>
      <c r="I85" t="s">
        <v>1779</v>
      </c>
      <c r="J85" t="s">
        <v>337</v>
      </c>
      <c r="L85" t="s">
        <v>2262</v>
      </c>
      <c r="M85" t="s">
        <v>1277</v>
      </c>
      <c r="N85" s="1">
        <v>14580</v>
      </c>
      <c r="O85" t="s">
        <v>1278</v>
      </c>
      <c r="Q85" t="b">
        <v>0</v>
      </c>
      <c r="R85" s="1">
        <v>42682</v>
      </c>
      <c r="S85" t="b">
        <v>0</v>
      </c>
      <c r="U85" t="b">
        <v>0</v>
      </c>
      <c r="AB85">
        <v>84</v>
      </c>
      <c r="AC85" t="b">
        <v>0</v>
      </c>
      <c r="AD85" t="b">
        <v>1</v>
      </c>
      <c r="AF85" t="s">
        <v>2562</v>
      </c>
      <c r="AI85" t="b">
        <v>0</v>
      </c>
      <c r="AJ85" t="b">
        <v>0</v>
      </c>
      <c r="AK85" t="b">
        <v>0</v>
      </c>
      <c r="AL85" t="b">
        <v>0</v>
      </c>
      <c r="AM85" t="b">
        <v>0</v>
      </c>
      <c r="AN85" t="b">
        <v>0</v>
      </c>
      <c r="AO85" t="b">
        <v>0</v>
      </c>
      <c r="AP85" t="b">
        <v>0</v>
      </c>
      <c r="AQ85" t="b">
        <v>0</v>
      </c>
      <c r="AR85" t="b">
        <v>1</v>
      </c>
      <c r="AS85" t="b">
        <v>0</v>
      </c>
      <c r="AT85" t="b">
        <v>0</v>
      </c>
      <c r="AU85" t="b">
        <v>0</v>
      </c>
      <c r="AV85" t="b">
        <v>0</v>
      </c>
      <c r="AW85" t="b">
        <v>0</v>
      </c>
      <c r="AX85" t="b">
        <v>0</v>
      </c>
      <c r="AY85" t="b">
        <v>0</v>
      </c>
      <c r="AZ85" t="b">
        <v>0</v>
      </c>
      <c r="BA85" t="b">
        <v>0</v>
      </c>
      <c r="BB85" t="b">
        <v>0</v>
      </c>
      <c r="BC85" t="b">
        <v>0</v>
      </c>
      <c r="BD85" t="b">
        <v>0</v>
      </c>
      <c r="BE85" t="b">
        <v>0</v>
      </c>
      <c r="BF85" t="b">
        <v>0</v>
      </c>
      <c r="BG85" t="b">
        <v>0</v>
      </c>
      <c r="BH85" t="b">
        <v>0</v>
      </c>
      <c r="BI85" t="b">
        <v>0</v>
      </c>
      <c r="BJ85" t="b">
        <v>0</v>
      </c>
      <c r="BK85" t="b">
        <v>0</v>
      </c>
      <c r="BL85" t="b">
        <v>0</v>
      </c>
      <c r="BN85" t="b">
        <v>1</v>
      </c>
    </row>
    <row r="86" spans="1:66">
      <c r="A86" s="6">
        <v>115</v>
      </c>
      <c r="B86" t="s">
        <v>338</v>
      </c>
      <c r="C86" t="s">
        <v>1066</v>
      </c>
      <c r="D86" t="s">
        <v>1151</v>
      </c>
      <c r="E86" t="s">
        <v>72</v>
      </c>
      <c r="F86" t="s">
        <v>339</v>
      </c>
      <c r="G86" t="s">
        <v>25</v>
      </c>
      <c r="H86" t="s">
        <v>17</v>
      </c>
      <c r="I86" t="s">
        <v>1755</v>
      </c>
      <c r="J86" t="s">
        <v>340</v>
      </c>
      <c r="L86" t="s">
        <v>341</v>
      </c>
      <c r="N86" s="1">
        <v>12541</v>
      </c>
      <c r="Q86" t="b">
        <v>0</v>
      </c>
      <c r="R86" s="1">
        <v>39114</v>
      </c>
      <c r="S86" t="b">
        <v>1</v>
      </c>
      <c r="U86" t="b">
        <v>0</v>
      </c>
      <c r="AB86">
        <v>89</v>
      </c>
      <c r="AC86" t="b">
        <v>0</v>
      </c>
      <c r="AD86" t="b">
        <v>1</v>
      </c>
      <c r="AF86" t="s">
        <v>2534</v>
      </c>
      <c r="AI86" t="b">
        <v>0</v>
      </c>
      <c r="AJ86" t="b">
        <v>0</v>
      </c>
      <c r="AK86" t="b">
        <v>0</v>
      </c>
      <c r="AL86" t="b">
        <v>0</v>
      </c>
      <c r="AM86" t="b">
        <v>0</v>
      </c>
      <c r="AN86" t="b">
        <v>0</v>
      </c>
      <c r="AO86" t="b">
        <v>0</v>
      </c>
      <c r="AP86" t="b">
        <v>0</v>
      </c>
      <c r="AQ86" t="b">
        <v>0</v>
      </c>
      <c r="AR86" t="b">
        <v>0</v>
      </c>
      <c r="AS86" t="b">
        <v>0</v>
      </c>
      <c r="AT86" t="b">
        <v>0</v>
      </c>
      <c r="AU86" t="b">
        <v>1</v>
      </c>
      <c r="AV86" t="b">
        <v>0</v>
      </c>
      <c r="AW86" t="b">
        <v>0</v>
      </c>
      <c r="AX86" t="b">
        <v>0</v>
      </c>
      <c r="AY86" t="b">
        <v>0</v>
      </c>
      <c r="AZ86" t="b">
        <v>0</v>
      </c>
      <c r="BA86" t="b">
        <v>0</v>
      </c>
      <c r="BB86" t="b">
        <v>0</v>
      </c>
      <c r="BC86" t="b">
        <v>0</v>
      </c>
      <c r="BD86" t="b">
        <v>0</v>
      </c>
      <c r="BE86" t="b">
        <v>0</v>
      </c>
      <c r="BF86" t="b">
        <v>0</v>
      </c>
      <c r="BG86" t="b">
        <v>0</v>
      </c>
      <c r="BH86" t="b">
        <v>0</v>
      </c>
      <c r="BI86" t="b">
        <v>0</v>
      </c>
      <c r="BJ86" t="b">
        <v>0</v>
      </c>
      <c r="BK86" t="b">
        <v>0</v>
      </c>
      <c r="BL86" t="b">
        <v>0</v>
      </c>
      <c r="BN86" t="b">
        <v>1</v>
      </c>
    </row>
    <row r="87" spans="1:66">
      <c r="A87" s="6">
        <v>112</v>
      </c>
      <c r="B87" t="s">
        <v>1068</v>
      </c>
      <c r="C87" t="s">
        <v>13</v>
      </c>
      <c r="D87" t="s">
        <v>1160</v>
      </c>
      <c r="E87" t="s">
        <v>30</v>
      </c>
      <c r="F87" t="s">
        <v>329</v>
      </c>
      <c r="G87" t="s">
        <v>213</v>
      </c>
      <c r="H87" t="s">
        <v>17</v>
      </c>
      <c r="I87" t="s">
        <v>1804</v>
      </c>
      <c r="J87" t="s">
        <v>330</v>
      </c>
      <c r="K87" t="s">
        <v>1198</v>
      </c>
      <c r="L87" t="s">
        <v>2263</v>
      </c>
      <c r="N87" s="1">
        <v>13497</v>
      </c>
      <c r="O87" t="s">
        <v>1199</v>
      </c>
      <c r="Q87" t="b">
        <v>0</v>
      </c>
      <c r="R87" s="1">
        <v>36800</v>
      </c>
      <c r="S87" t="b">
        <v>0</v>
      </c>
      <c r="U87" t="b">
        <v>0</v>
      </c>
      <c r="Y87" s="1">
        <v>45055</v>
      </c>
      <c r="AA87" t="s">
        <v>2563</v>
      </c>
      <c r="AB87">
        <v>87</v>
      </c>
      <c r="AC87" t="b">
        <v>0</v>
      </c>
      <c r="AD87" t="b">
        <v>1</v>
      </c>
      <c r="AF87" t="s">
        <v>2521</v>
      </c>
      <c r="AI87" t="b">
        <v>1</v>
      </c>
      <c r="AJ87" t="b">
        <v>0</v>
      </c>
      <c r="AK87" t="b">
        <v>0</v>
      </c>
      <c r="AL87" t="b">
        <v>0</v>
      </c>
      <c r="AM87" t="b">
        <v>0</v>
      </c>
      <c r="AN87" t="b">
        <v>0</v>
      </c>
      <c r="AO87" t="b">
        <v>0</v>
      </c>
      <c r="AP87" t="b">
        <v>0</v>
      </c>
      <c r="AQ87" t="b">
        <v>0</v>
      </c>
      <c r="AR87" t="b">
        <v>0</v>
      </c>
      <c r="AS87" t="b">
        <v>0</v>
      </c>
      <c r="AT87" t="b">
        <v>0</v>
      </c>
      <c r="AU87" t="b">
        <v>1</v>
      </c>
      <c r="AV87" t="b">
        <v>0</v>
      </c>
      <c r="AW87" t="b">
        <v>0</v>
      </c>
      <c r="AX87" t="b">
        <v>0</v>
      </c>
      <c r="AY87" t="b">
        <v>0</v>
      </c>
      <c r="AZ87" t="b">
        <v>0</v>
      </c>
      <c r="BA87" t="b">
        <v>0</v>
      </c>
      <c r="BB87" t="b">
        <v>0</v>
      </c>
      <c r="BC87" t="b">
        <v>0</v>
      </c>
      <c r="BD87" t="b">
        <v>0</v>
      </c>
      <c r="BE87" t="b">
        <v>0</v>
      </c>
      <c r="BF87" t="b">
        <v>1</v>
      </c>
      <c r="BG87" t="b">
        <v>0</v>
      </c>
      <c r="BH87" t="b">
        <v>0</v>
      </c>
      <c r="BI87" t="b">
        <v>0</v>
      </c>
      <c r="BJ87" t="b">
        <v>0</v>
      </c>
      <c r="BK87" t="b">
        <v>0</v>
      </c>
      <c r="BL87" t="b">
        <v>0</v>
      </c>
      <c r="BN87" t="b">
        <v>1</v>
      </c>
    </row>
    <row r="88" spans="1:66">
      <c r="A88" s="6">
        <v>116</v>
      </c>
      <c r="B88" t="s">
        <v>342</v>
      </c>
      <c r="C88" t="s">
        <v>56</v>
      </c>
      <c r="D88" t="s">
        <v>1234</v>
      </c>
      <c r="E88" t="s">
        <v>51</v>
      </c>
      <c r="F88" t="s">
        <v>343</v>
      </c>
      <c r="G88" t="s">
        <v>306</v>
      </c>
      <c r="H88" t="s">
        <v>17</v>
      </c>
      <c r="I88" t="s">
        <v>1827</v>
      </c>
      <c r="J88" t="s">
        <v>344</v>
      </c>
      <c r="K88" t="s">
        <v>345</v>
      </c>
      <c r="L88" t="s">
        <v>346</v>
      </c>
      <c r="N88" s="1">
        <v>13980</v>
      </c>
      <c r="Q88" t="b">
        <v>0</v>
      </c>
      <c r="R88" s="1">
        <v>37196</v>
      </c>
      <c r="S88" t="b">
        <v>0</v>
      </c>
      <c r="U88" t="b">
        <v>0</v>
      </c>
      <c r="X88" t="s">
        <v>2564</v>
      </c>
      <c r="AB88">
        <v>85</v>
      </c>
      <c r="AC88" t="b">
        <v>0</v>
      </c>
      <c r="AD88" t="b">
        <v>1</v>
      </c>
      <c r="AF88" t="s">
        <v>2539</v>
      </c>
      <c r="AI88" t="b">
        <v>0</v>
      </c>
      <c r="AJ88" t="b">
        <v>0</v>
      </c>
      <c r="AK88" t="b">
        <v>0</v>
      </c>
      <c r="AL88" t="b">
        <v>1</v>
      </c>
      <c r="AM88" t="b">
        <v>0</v>
      </c>
      <c r="AN88" t="b">
        <v>0</v>
      </c>
      <c r="AO88" t="b">
        <v>0</v>
      </c>
      <c r="AP88" t="b">
        <v>0</v>
      </c>
      <c r="AQ88" t="b">
        <v>0</v>
      </c>
      <c r="AR88" t="b">
        <v>1</v>
      </c>
      <c r="AS88" t="b">
        <v>0</v>
      </c>
      <c r="AT88" t="b">
        <v>0</v>
      </c>
      <c r="AU88" t="b">
        <v>0</v>
      </c>
      <c r="AV88" t="b">
        <v>0</v>
      </c>
      <c r="AW88" t="b">
        <v>0</v>
      </c>
      <c r="AX88" t="b">
        <v>0</v>
      </c>
      <c r="AY88" t="b">
        <v>0</v>
      </c>
      <c r="AZ88" t="b">
        <v>0</v>
      </c>
      <c r="BA88" t="b">
        <v>0</v>
      </c>
      <c r="BB88" t="b">
        <v>0</v>
      </c>
      <c r="BC88" t="b">
        <v>0</v>
      </c>
      <c r="BD88" t="b">
        <v>0</v>
      </c>
      <c r="BE88" t="b">
        <v>0</v>
      </c>
      <c r="BF88" t="b">
        <v>0</v>
      </c>
      <c r="BG88" t="b">
        <v>0</v>
      </c>
      <c r="BH88" t="b">
        <v>0</v>
      </c>
      <c r="BI88" t="b">
        <v>0</v>
      </c>
      <c r="BJ88" t="b">
        <v>0</v>
      </c>
      <c r="BK88" t="b">
        <v>0</v>
      </c>
      <c r="BL88" t="b">
        <v>0</v>
      </c>
      <c r="BN88" t="b">
        <v>1</v>
      </c>
    </row>
    <row r="89" spans="1:66">
      <c r="A89" s="6">
        <v>748</v>
      </c>
      <c r="B89" t="s">
        <v>347</v>
      </c>
      <c r="C89" t="s">
        <v>756</v>
      </c>
      <c r="D89" t="s">
        <v>1110</v>
      </c>
      <c r="E89" t="s">
        <v>36</v>
      </c>
      <c r="F89" t="s">
        <v>1351</v>
      </c>
      <c r="G89" t="s">
        <v>25</v>
      </c>
      <c r="H89" t="s">
        <v>17</v>
      </c>
      <c r="I89" t="s">
        <v>1755</v>
      </c>
      <c r="J89" t="s">
        <v>348</v>
      </c>
      <c r="K89" t="s">
        <v>349</v>
      </c>
      <c r="L89" t="s">
        <v>350</v>
      </c>
      <c r="N89" s="1">
        <v>15330</v>
      </c>
      <c r="O89" t="s">
        <v>1352</v>
      </c>
      <c r="Q89" t="b">
        <v>0</v>
      </c>
      <c r="R89" s="1">
        <v>42290</v>
      </c>
      <c r="S89" t="b">
        <v>0</v>
      </c>
      <c r="U89" t="b">
        <v>0</v>
      </c>
      <c r="Y89" s="1">
        <v>44160</v>
      </c>
      <c r="AB89">
        <v>82</v>
      </c>
      <c r="AC89" t="b">
        <v>0</v>
      </c>
      <c r="AD89" t="b">
        <v>1</v>
      </c>
      <c r="AI89" t="b">
        <v>0</v>
      </c>
      <c r="AJ89" t="b">
        <v>0</v>
      </c>
      <c r="AK89" t="b">
        <v>0</v>
      </c>
      <c r="AL89" t="b">
        <v>0</v>
      </c>
      <c r="AM89" t="b">
        <v>0</v>
      </c>
      <c r="AN89" t="b">
        <v>0</v>
      </c>
      <c r="AO89" t="b">
        <v>0</v>
      </c>
      <c r="AP89" t="b">
        <v>0</v>
      </c>
      <c r="AQ89" t="b">
        <v>0</v>
      </c>
      <c r="AR89" t="b">
        <v>0</v>
      </c>
      <c r="AS89" t="b">
        <v>0</v>
      </c>
      <c r="AT89" t="b">
        <v>0</v>
      </c>
      <c r="AU89" t="b">
        <v>0</v>
      </c>
      <c r="AV89" t="b">
        <v>0</v>
      </c>
      <c r="AW89" t="b">
        <v>0</v>
      </c>
      <c r="AX89" t="b">
        <v>0</v>
      </c>
      <c r="AY89" t="b">
        <v>0</v>
      </c>
      <c r="AZ89" t="b">
        <v>0</v>
      </c>
      <c r="BA89" t="b">
        <v>0</v>
      </c>
      <c r="BB89" t="b">
        <v>0</v>
      </c>
      <c r="BC89" t="b">
        <v>0</v>
      </c>
      <c r="BD89" t="b">
        <v>0</v>
      </c>
      <c r="BE89" t="b">
        <v>0</v>
      </c>
      <c r="BF89" t="b">
        <v>0</v>
      </c>
      <c r="BG89" t="b">
        <v>0</v>
      </c>
      <c r="BH89" t="b">
        <v>0</v>
      </c>
      <c r="BI89" t="b">
        <v>0</v>
      </c>
      <c r="BJ89" t="b">
        <v>0</v>
      </c>
      <c r="BK89" t="b">
        <v>0</v>
      </c>
      <c r="BL89" t="b">
        <v>0</v>
      </c>
      <c r="BN89" t="b">
        <v>1</v>
      </c>
    </row>
    <row r="90" spans="1:66">
      <c r="A90" s="6">
        <v>1099</v>
      </c>
      <c r="B90" t="s">
        <v>2251</v>
      </c>
      <c r="C90" t="s">
        <v>2250</v>
      </c>
      <c r="D90" t="s">
        <v>2264</v>
      </c>
      <c r="E90" t="s">
        <v>2011</v>
      </c>
      <c r="F90" t="s">
        <v>2265</v>
      </c>
      <c r="G90" t="s">
        <v>25</v>
      </c>
      <c r="H90" t="s">
        <v>17</v>
      </c>
      <c r="I90" t="s">
        <v>1755</v>
      </c>
      <c r="J90" t="s">
        <v>2266</v>
      </c>
      <c r="L90" t="s">
        <v>2267</v>
      </c>
      <c r="N90" s="1">
        <v>16381</v>
      </c>
      <c r="O90" t="s">
        <v>1618</v>
      </c>
      <c r="Q90" t="b">
        <v>0</v>
      </c>
      <c r="R90" s="1">
        <v>45051</v>
      </c>
      <c r="S90" t="b">
        <v>0</v>
      </c>
      <c r="U90" t="b">
        <v>0</v>
      </c>
      <c r="Y90" s="1">
        <v>45050.275034722225</v>
      </c>
      <c r="AB90">
        <v>79</v>
      </c>
      <c r="AC90" t="b">
        <v>0</v>
      </c>
      <c r="AD90" t="b">
        <v>1</v>
      </c>
      <c r="AI90" t="b">
        <v>0</v>
      </c>
      <c r="AJ90" t="b">
        <v>0</v>
      </c>
      <c r="AK90" t="b">
        <v>0</v>
      </c>
      <c r="AL90" t="b">
        <v>0</v>
      </c>
      <c r="AM90" t="b">
        <v>0</v>
      </c>
      <c r="AN90" t="b">
        <v>0</v>
      </c>
      <c r="AO90" t="b">
        <v>0</v>
      </c>
      <c r="AP90" t="b">
        <v>0</v>
      </c>
      <c r="AQ90" t="b">
        <v>0</v>
      </c>
      <c r="AR90" t="b">
        <v>0</v>
      </c>
      <c r="AS90" t="b">
        <v>0</v>
      </c>
      <c r="AT90" t="b">
        <v>0</v>
      </c>
      <c r="AU90" t="b">
        <v>0</v>
      </c>
      <c r="AV90" t="b">
        <v>0</v>
      </c>
      <c r="AW90" t="b">
        <v>1</v>
      </c>
      <c r="AX90" t="b">
        <v>0</v>
      </c>
      <c r="AY90" t="b">
        <v>0</v>
      </c>
      <c r="AZ90" t="b">
        <v>0</v>
      </c>
      <c r="BA90" t="b">
        <v>0</v>
      </c>
      <c r="BB90" t="b">
        <v>0</v>
      </c>
      <c r="BC90" t="b">
        <v>1</v>
      </c>
      <c r="BD90" t="b">
        <v>0</v>
      </c>
      <c r="BE90" t="b">
        <v>0</v>
      </c>
      <c r="BF90" t="b">
        <v>0</v>
      </c>
      <c r="BG90" t="b">
        <v>0</v>
      </c>
      <c r="BH90" t="b">
        <v>0</v>
      </c>
      <c r="BI90" t="b">
        <v>0</v>
      </c>
      <c r="BJ90" t="b">
        <v>0</v>
      </c>
      <c r="BK90" t="b">
        <v>0</v>
      </c>
      <c r="BL90" t="b">
        <v>0</v>
      </c>
      <c r="BN90" t="b">
        <v>1</v>
      </c>
    </row>
    <row r="91" spans="1:66">
      <c r="A91" s="6">
        <v>802</v>
      </c>
      <c r="B91" t="s">
        <v>351</v>
      </c>
      <c r="C91" t="s">
        <v>352</v>
      </c>
      <c r="E91" t="s">
        <v>14</v>
      </c>
      <c r="F91" t="s">
        <v>353</v>
      </c>
      <c r="G91" t="s">
        <v>25</v>
      </c>
      <c r="H91" t="s">
        <v>17</v>
      </c>
      <c r="I91" t="s">
        <v>1755</v>
      </c>
      <c r="J91" t="s">
        <v>354</v>
      </c>
      <c r="L91" t="s">
        <v>355</v>
      </c>
      <c r="N91" s="1">
        <v>13646</v>
      </c>
      <c r="Q91" t="b">
        <v>0</v>
      </c>
      <c r="R91" s="1">
        <v>42579</v>
      </c>
      <c r="S91" t="b">
        <v>0</v>
      </c>
      <c r="U91" t="b">
        <v>0</v>
      </c>
      <c r="AB91">
        <v>86</v>
      </c>
      <c r="AC91" t="b">
        <v>0</v>
      </c>
      <c r="AD91" t="b">
        <v>1</v>
      </c>
      <c r="AI91" t="b">
        <v>0</v>
      </c>
      <c r="AJ91" t="b">
        <v>0</v>
      </c>
      <c r="AK91" t="b">
        <v>0</v>
      </c>
      <c r="AL91" t="b">
        <v>0</v>
      </c>
      <c r="AM91" t="b">
        <v>0</v>
      </c>
      <c r="AN91" t="b">
        <v>0</v>
      </c>
      <c r="AO91" t="b">
        <v>0</v>
      </c>
      <c r="AP91" t="b">
        <v>0</v>
      </c>
      <c r="AQ91" t="b">
        <v>0</v>
      </c>
      <c r="AR91" t="b">
        <v>0</v>
      </c>
      <c r="AS91" t="b">
        <v>0</v>
      </c>
      <c r="AT91" t="b">
        <v>0</v>
      </c>
      <c r="AU91" t="b">
        <v>0</v>
      </c>
      <c r="AV91" t="b">
        <v>0</v>
      </c>
      <c r="AW91" t="b">
        <v>1</v>
      </c>
      <c r="AX91" t="b">
        <v>0</v>
      </c>
      <c r="AY91" t="b">
        <v>0</v>
      </c>
      <c r="AZ91" t="b">
        <v>0</v>
      </c>
      <c r="BA91" t="b">
        <v>0</v>
      </c>
      <c r="BB91" t="b">
        <v>0</v>
      </c>
      <c r="BC91" t="b">
        <v>0</v>
      </c>
      <c r="BD91" t="b">
        <v>0</v>
      </c>
      <c r="BE91" t="b">
        <v>0</v>
      </c>
      <c r="BF91" t="b">
        <v>0</v>
      </c>
      <c r="BG91" t="b">
        <v>0</v>
      </c>
      <c r="BH91" t="b">
        <v>0</v>
      </c>
      <c r="BI91" t="b">
        <v>0</v>
      </c>
      <c r="BJ91" t="b">
        <v>0</v>
      </c>
      <c r="BK91" t="b">
        <v>0</v>
      </c>
      <c r="BL91" t="b">
        <v>0</v>
      </c>
      <c r="BN91" t="b">
        <v>1</v>
      </c>
    </row>
    <row r="92" spans="1:66">
      <c r="A92" s="6">
        <v>928</v>
      </c>
      <c r="B92" t="s">
        <v>2102</v>
      </c>
      <c r="C92" t="s">
        <v>352</v>
      </c>
      <c r="D92" t="s">
        <v>1082</v>
      </c>
      <c r="E92" t="s">
        <v>23</v>
      </c>
      <c r="F92" t="s">
        <v>356</v>
      </c>
      <c r="G92" t="s">
        <v>357</v>
      </c>
      <c r="H92" t="s">
        <v>17</v>
      </c>
      <c r="I92" t="s">
        <v>1834</v>
      </c>
      <c r="J92" t="s">
        <v>358</v>
      </c>
      <c r="K92" t="s">
        <v>359</v>
      </c>
      <c r="L92" t="s">
        <v>360</v>
      </c>
      <c r="M92" t="s">
        <v>1835</v>
      </c>
      <c r="N92" s="1">
        <v>17829</v>
      </c>
      <c r="Q92" t="b">
        <v>0</v>
      </c>
      <c r="R92" s="1">
        <v>43354</v>
      </c>
      <c r="S92" t="b">
        <v>0</v>
      </c>
      <c r="U92" t="b">
        <v>0</v>
      </c>
      <c r="W92" t="s">
        <v>2565</v>
      </c>
      <c r="X92" t="s">
        <v>2566</v>
      </c>
      <c r="AB92">
        <v>75</v>
      </c>
      <c r="AC92" t="b">
        <v>0</v>
      </c>
      <c r="AD92" t="b">
        <v>1</v>
      </c>
      <c r="AF92" t="s">
        <v>2521</v>
      </c>
      <c r="AI92" t="b">
        <v>0</v>
      </c>
      <c r="AJ92" t="b">
        <v>0</v>
      </c>
      <c r="AK92" t="b">
        <v>0</v>
      </c>
      <c r="AL92" t="b">
        <v>0</v>
      </c>
      <c r="AM92" t="b">
        <v>1</v>
      </c>
      <c r="AN92" t="b">
        <v>1</v>
      </c>
      <c r="AO92" t="b">
        <v>1</v>
      </c>
      <c r="AP92" t="b">
        <v>0</v>
      </c>
      <c r="AQ92" t="b">
        <v>0</v>
      </c>
      <c r="AR92" t="b">
        <v>0</v>
      </c>
      <c r="AS92" t="b">
        <v>1</v>
      </c>
      <c r="AT92" t="b">
        <v>0</v>
      </c>
      <c r="AU92" t="b">
        <v>1</v>
      </c>
      <c r="AV92" t="b">
        <v>0</v>
      </c>
      <c r="AW92" t="b">
        <v>1</v>
      </c>
      <c r="AX92" t="b">
        <v>1</v>
      </c>
      <c r="AY92" t="b">
        <v>0</v>
      </c>
      <c r="AZ92" t="b">
        <v>0</v>
      </c>
      <c r="BA92" t="b">
        <v>0</v>
      </c>
      <c r="BB92" t="b">
        <v>0</v>
      </c>
      <c r="BC92" t="b">
        <v>0</v>
      </c>
      <c r="BD92" t="b">
        <v>0</v>
      </c>
      <c r="BE92" t="b">
        <v>0</v>
      </c>
      <c r="BF92" t="b">
        <v>0</v>
      </c>
      <c r="BG92" t="b">
        <v>0</v>
      </c>
      <c r="BH92" t="b">
        <v>0</v>
      </c>
      <c r="BI92" t="b">
        <v>0</v>
      </c>
      <c r="BJ92" t="b">
        <v>0</v>
      </c>
      <c r="BK92" t="b">
        <v>0</v>
      </c>
      <c r="BL92" t="b">
        <v>0</v>
      </c>
      <c r="BN92" t="b">
        <v>1</v>
      </c>
    </row>
    <row r="93" spans="1:66">
      <c r="A93" s="6">
        <v>976</v>
      </c>
      <c r="B93" t="s">
        <v>1691</v>
      </c>
      <c r="C93" t="s">
        <v>2226</v>
      </c>
      <c r="D93" t="s">
        <v>1077</v>
      </c>
      <c r="F93" t="s">
        <v>1836</v>
      </c>
      <c r="G93" t="s">
        <v>1837</v>
      </c>
      <c r="H93" t="s">
        <v>17</v>
      </c>
      <c r="I93" t="s">
        <v>1838</v>
      </c>
      <c r="K93" t="s">
        <v>1692</v>
      </c>
      <c r="L93" t="s">
        <v>1693</v>
      </c>
      <c r="M93" t="s">
        <v>1839</v>
      </c>
      <c r="N93" s="1">
        <v>14741</v>
      </c>
      <c r="O93" t="s">
        <v>1464</v>
      </c>
      <c r="Q93" t="b">
        <v>0</v>
      </c>
      <c r="R93" s="1">
        <v>43809</v>
      </c>
      <c r="S93" t="b">
        <v>0</v>
      </c>
      <c r="U93" t="b">
        <v>0</v>
      </c>
      <c r="Y93" s="1">
        <v>44597</v>
      </c>
      <c r="AB93">
        <v>83</v>
      </c>
      <c r="AC93" t="b">
        <v>0</v>
      </c>
      <c r="AD93" t="b">
        <v>1</v>
      </c>
      <c r="AF93" t="s">
        <v>1650</v>
      </c>
      <c r="AI93" t="b">
        <v>0</v>
      </c>
      <c r="AJ93" t="b">
        <v>0</v>
      </c>
      <c r="AK93" t="b">
        <v>0</v>
      </c>
      <c r="AL93" t="b">
        <v>0</v>
      </c>
      <c r="AM93" t="b">
        <v>0</v>
      </c>
      <c r="AN93" t="b">
        <v>1</v>
      </c>
      <c r="AO93" t="b">
        <v>0</v>
      </c>
      <c r="AP93" t="b">
        <v>0</v>
      </c>
      <c r="AQ93" t="b">
        <v>0</v>
      </c>
      <c r="AR93" t="b">
        <v>0</v>
      </c>
      <c r="AS93" t="b">
        <v>0</v>
      </c>
      <c r="AT93" t="b">
        <v>0</v>
      </c>
      <c r="AU93" t="b">
        <v>0</v>
      </c>
      <c r="AV93" t="b">
        <v>0</v>
      </c>
      <c r="AW93" t="b">
        <v>0</v>
      </c>
      <c r="AX93" t="b">
        <v>0</v>
      </c>
      <c r="AY93" t="b">
        <v>0</v>
      </c>
      <c r="AZ93" t="b">
        <v>0</v>
      </c>
      <c r="BA93" t="b">
        <v>0</v>
      </c>
      <c r="BB93" t="b">
        <v>0</v>
      </c>
      <c r="BC93" t="b">
        <v>0</v>
      </c>
      <c r="BD93" t="b">
        <v>0</v>
      </c>
      <c r="BE93" t="b">
        <v>0</v>
      </c>
      <c r="BF93" t="b">
        <v>0</v>
      </c>
      <c r="BG93" t="b">
        <v>0</v>
      </c>
      <c r="BH93" t="b">
        <v>0</v>
      </c>
      <c r="BI93" t="b">
        <v>0</v>
      </c>
      <c r="BJ93" t="b">
        <v>0</v>
      </c>
      <c r="BK93" t="b">
        <v>0</v>
      </c>
      <c r="BL93" t="b">
        <v>0</v>
      </c>
      <c r="BN93" t="b">
        <v>1</v>
      </c>
    </row>
    <row r="94" spans="1:66">
      <c r="A94" s="6">
        <v>920</v>
      </c>
      <c r="B94" t="s">
        <v>361</v>
      </c>
      <c r="C94" t="s">
        <v>362</v>
      </c>
      <c r="D94" t="s">
        <v>1163</v>
      </c>
      <c r="E94" t="s">
        <v>85</v>
      </c>
      <c r="F94" t="s">
        <v>363</v>
      </c>
      <c r="G94" t="s">
        <v>16</v>
      </c>
      <c r="H94" t="s">
        <v>17</v>
      </c>
      <c r="I94" t="s">
        <v>1752</v>
      </c>
      <c r="J94" t="s">
        <v>364</v>
      </c>
      <c r="L94" t="s">
        <v>365</v>
      </c>
      <c r="N94" s="1">
        <v>13169</v>
      </c>
      <c r="Q94" t="b">
        <v>0</v>
      </c>
      <c r="R94" s="1">
        <v>43200</v>
      </c>
      <c r="S94" t="b">
        <v>0</v>
      </c>
      <c r="U94" t="b">
        <v>0</v>
      </c>
      <c r="AB94">
        <v>87</v>
      </c>
      <c r="AC94" t="b">
        <v>0</v>
      </c>
      <c r="AD94" t="b">
        <v>1</v>
      </c>
      <c r="AI94" t="b">
        <v>0</v>
      </c>
      <c r="AJ94" t="b">
        <v>0</v>
      </c>
      <c r="AK94" t="b">
        <v>0</v>
      </c>
      <c r="AL94" t="b">
        <v>0</v>
      </c>
      <c r="AM94" t="b">
        <v>0</v>
      </c>
      <c r="AN94" t="b">
        <v>0</v>
      </c>
      <c r="AO94" t="b">
        <v>0</v>
      </c>
      <c r="AP94" t="b">
        <v>0</v>
      </c>
      <c r="AQ94" t="b">
        <v>0</v>
      </c>
      <c r="AR94" t="b">
        <v>0</v>
      </c>
      <c r="AS94" t="b">
        <v>0</v>
      </c>
      <c r="AT94" t="b">
        <v>0</v>
      </c>
      <c r="AU94" t="b">
        <v>1</v>
      </c>
      <c r="AV94" t="b">
        <v>0</v>
      </c>
      <c r="AW94" t="b">
        <v>0</v>
      </c>
      <c r="AX94" t="b">
        <v>0</v>
      </c>
      <c r="AY94" t="b">
        <v>0</v>
      </c>
      <c r="AZ94" t="b">
        <v>0</v>
      </c>
      <c r="BA94" t="b">
        <v>0</v>
      </c>
      <c r="BB94" t="b">
        <v>0</v>
      </c>
      <c r="BC94" t="b">
        <v>0</v>
      </c>
      <c r="BD94" t="b">
        <v>0</v>
      </c>
      <c r="BE94" t="b">
        <v>0</v>
      </c>
      <c r="BF94" t="b">
        <v>0</v>
      </c>
      <c r="BG94" t="b">
        <v>0</v>
      </c>
      <c r="BH94" t="b">
        <v>0</v>
      </c>
      <c r="BI94" t="b">
        <v>0</v>
      </c>
      <c r="BJ94" t="b">
        <v>0</v>
      </c>
      <c r="BK94" t="b">
        <v>0</v>
      </c>
      <c r="BL94" t="b">
        <v>0</v>
      </c>
      <c r="BN94" t="b">
        <v>1</v>
      </c>
    </row>
    <row r="95" spans="1:66">
      <c r="A95" s="6">
        <v>979</v>
      </c>
      <c r="B95" t="s">
        <v>1371</v>
      </c>
      <c r="C95" t="s">
        <v>707</v>
      </c>
      <c r="D95" t="s">
        <v>1105</v>
      </c>
      <c r="E95" t="s">
        <v>30</v>
      </c>
      <c r="F95" t="s">
        <v>1372</v>
      </c>
      <c r="G95" t="s">
        <v>16</v>
      </c>
      <c r="H95" t="s">
        <v>17</v>
      </c>
      <c r="I95" t="s">
        <v>1752</v>
      </c>
      <c r="J95" t="s">
        <v>1373</v>
      </c>
      <c r="L95" t="s">
        <v>2232</v>
      </c>
      <c r="N95" s="1">
        <v>15592</v>
      </c>
      <c r="O95" t="s">
        <v>1374</v>
      </c>
      <c r="Q95" t="b">
        <v>0</v>
      </c>
      <c r="R95" s="1">
        <v>43809</v>
      </c>
      <c r="S95" t="b">
        <v>0</v>
      </c>
      <c r="U95" t="b">
        <v>0</v>
      </c>
      <c r="W95" t="s">
        <v>2567</v>
      </c>
      <c r="AB95">
        <v>81</v>
      </c>
      <c r="AC95" t="b">
        <v>0</v>
      </c>
      <c r="AD95" t="b">
        <v>1</v>
      </c>
      <c r="AI95" t="b">
        <v>0</v>
      </c>
      <c r="AJ95" t="b">
        <v>0</v>
      </c>
      <c r="AK95" t="b">
        <v>0</v>
      </c>
      <c r="AL95" t="b">
        <v>0</v>
      </c>
      <c r="AM95" t="b">
        <v>0</v>
      </c>
      <c r="AN95" t="b">
        <v>0</v>
      </c>
      <c r="AO95" t="b">
        <v>0</v>
      </c>
      <c r="AP95" t="b">
        <v>0</v>
      </c>
      <c r="AQ95" t="b">
        <v>0</v>
      </c>
      <c r="AR95" t="b">
        <v>1</v>
      </c>
      <c r="AS95" t="b">
        <v>0</v>
      </c>
      <c r="AT95" t="b">
        <v>0</v>
      </c>
      <c r="AU95" t="b">
        <v>0</v>
      </c>
      <c r="AV95" t="b">
        <v>0</v>
      </c>
      <c r="AW95" t="b">
        <v>0</v>
      </c>
      <c r="AX95" t="b">
        <v>1</v>
      </c>
      <c r="AY95" t="b">
        <v>0</v>
      </c>
      <c r="AZ95" t="b">
        <v>0</v>
      </c>
      <c r="BA95" t="b">
        <v>0</v>
      </c>
      <c r="BB95" t="b">
        <v>0</v>
      </c>
      <c r="BC95" t="b">
        <v>0</v>
      </c>
      <c r="BD95" t="b">
        <v>0</v>
      </c>
      <c r="BE95" t="b">
        <v>0</v>
      </c>
      <c r="BF95" t="b">
        <v>0</v>
      </c>
      <c r="BG95" t="b">
        <v>0</v>
      </c>
      <c r="BH95" t="b">
        <v>0</v>
      </c>
      <c r="BI95" t="b">
        <v>0</v>
      </c>
      <c r="BJ95" t="b">
        <v>0</v>
      </c>
      <c r="BK95" t="b">
        <v>0</v>
      </c>
      <c r="BL95" t="b">
        <v>0</v>
      </c>
      <c r="BN95" t="b">
        <v>1</v>
      </c>
    </row>
    <row r="96" spans="1:66">
      <c r="A96" s="6">
        <v>119</v>
      </c>
      <c r="B96" t="s">
        <v>366</v>
      </c>
      <c r="C96" t="s">
        <v>13</v>
      </c>
      <c r="D96" t="s">
        <v>1101</v>
      </c>
      <c r="E96" t="s">
        <v>51</v>
      </c>
      <c r="F96" t="s">
        <v>367</v>
      </c>
      <c r="G96" t="s">
        <v>309</v>
      </c>
      <c r="H96" t="s">
        <v>17</v>
      </c>
      <c r="I96" t="s">
        <v>1840</v>
      </c>
      <c r="J96" t="s">
        <v>368</v>
      </c>
      <c r="N96" s="1">
        <v>11415</v>
      </c>
      <c r="P96" t="s">
        <v>1841</v>
      </c>
      <c r="Q96" t="b">
        <v>0</v>
      </c>
      <c r="R96" s="1">
        <v>39022</v>
      </c>
      <c r="S96" t="b">
        <v>0</v>
      </c>
      <c r="U96" t="b">
        <v>0</v>
      </c>
      <c r="AB96">
        <v>92</v>
      </c>
      <c r="AC96" t="b">
        <v>0</v>
      </c>
      <c r="AD96" t="b">
        <v>0</v>
      </c>
      <c r="AF96" t="s">
        <v>2521</v>
      </c>
      <c r="AI96" t="b">
        <v>0</v>
      </c>
      <c r="AJ96" t="b">
        <v>0</v>
      </c>
      <c r="AK96" t="b">
        <v>0</v>
      </c>
      <c r="AL96" t="b">
        <v>0</v>
      </c>
      <c r="AM96" t="b">
        <v>0</v>
      </c>
      <c r="AN96" t="b">
        <v>0</v>
      </c>
      <c r="AO96" t="b">
        <v>0</v>
      </c>
      <c r="AP96" t="b">
        <v>0</v>
      </c>
      <c r="AQ96" t="b">
        <v>0</v>
      </c>
      <c r="AR96" t="b">
        <v>0</v>
      </c>
      <c r="AS96" t="b">
        <v>0</v>
      </c>
      <c r="AT96" t="b">
        <v>0</v>
      </c>
      <c r="AU96" t="b">
        <v>0</v>
      </c>
      <c r="AV96" t="b">
        <v>0</v>
      </c>
      <c r="AW96" t="b">
        <v>0</v>
      </c>
      <c r="AX96" t="b">
        <v>0</v>
      </c>
      <c r="AY96" t="b">
        <v>0</v>
      </c>
      <c r="AZ96" t="b">
        <v>0</v>
      </c>
      <c r="BA96" t="b">
        <v>0</v>
      </c>
      <c r="BB96" t="b">
        <v>0</v>
      </c>
      <c r="BC96" t="b">
        <v>0</v>
      </c>
      <c r="BD96" t="b">
        <v>0</v>
      </c>
      <c r="BE96" t="b">
        <v>0</v>
      </c>
      <c r="BF96" t="b">
        <v>0</v>
      </c>
      <c r="BG96" t="b">
        <v>0</v>
      </c>
      <c r="BH96" t="b">
        <v>0</v>
      </c>
      <c r="BI96" t="b">
        <v>0</v>
      </c>
      <c r="BJ96" t="b">
        <v>0</v>
      </c>
      <c r="BK96" t="b">
        <v>0</v>
      </c>
      <c r="BL96" t="b">
        <v>0</v>
      </c>
      <c r="BN96" t="b">
        <v>1</v>
      </c>
    </row>
    <row r="97" spans="1:66">
      <c r="A97" s="6">
        <v>1082</v>
      </c>
      <c r="B97" t="s">
        <v>2039</v>
      </c>
      <c r="C97" t="s">
        <v>64</v>
      </c>
      <c r="D97" t="s">
        <v>1530</v>
      </c>
      <c r="E97" t="s">
        <v>2134</v>
      </c>
      <c r="F97" t="s">
        <v>2135</v>
      </c>
      <c r="G97" t="s">
        <v>25</v>
      </c>
      <c r="H97" t="s">
        <v>17</v>
      </c>
      <c r="I97" t="s">
        <v>1755</v>
      </c>
      <c r="J97" t="s">
        <v>2136</v>
      </c>
      <c r="K97" t="s">
        <v>2137</v>
      </c>
      <c r="L97" t="s">
        <v>2138</v>
      </c>
      <c r="M97" t="s">
        <v>2139</v>
      </c>
      <c r="N97" s="1">
        <v>18547</v>
      </c>
      <c r="Q97" t="b">
        <v>0</v>
      </c>
      <c r="R97" s="1">
        <v>44846</v>
      </c>
      <c r="S97" t="b">
        <v>0</v>
      </c>
      <c r="U97" t="b">
        <v>0</v>
      </c>
      <c r="AB97">
        <v>73</v>
      </c>
      <c r="AC97" t="b">
        <v>0</v>
      </c>
      <c r="AD97" t="b">
        <v>1</v>
      </c>
      <c r="AF97" t="s">
        <v>2568</v>
      </c>
      <c r="AI97" t="b">
        <v>0</v>
      </c>
      <c r="AJ97" t="b">
        <v>0</v>
      </c>
      <c r="AK97" t="b">
        <v>0</v>
      </c>
      <c r="AL97" t="b">
        <v>0</v>
      </c>
      <c r="AM97" t="b">
        <v>0</v>
      </c>
      <c r="AN97" t="b">
        <v>1</v>
      </c>
      <c r="AO97" t="b">
        <v>1</v>
      </c>
      <c r="AP97" t="b">
        <v>1</v>
      </c>
      <c r="AQ97" t="b">
        <v>0</v>
      </c>
      <c r="AR97" t="b">
        <v>0</v>
      </c>
      <c r="AS97" t="b">
        <v>1</v>
      </c>
      <c r="AT97" t="b">
        <v>0</v>
      </c>
      <c r="AU97" t="b">
        <v>1</v>
      </c>
      <c r="AV97" t="b">
        <v>1</v>
      </c>
      <c r="AW97" t="b">
        <v>1</v>
      </c>
      <c r="AX97" t="b">
        <v>0</v>
      </c>
      <c r="AY97" t="b">
        <v>0</v>
      </c>
      <c r="AZ97" t="b">
        <v>0</v>
      </c>
      <c r="BA97" t="b">
        <v>0</v>
      </c>
      <c r="BB97" t="b">
        <v>0</v>
      </c>
      <c r="BC97" t="b">
        <v>0</v>
      </c>
      <c r="BD97" t="b">
        <v>1</v>
      </c>
      <c r="BE97" t="b">
        <v>1</v>
      </c>
      <c r="BF97" t="b">
        <v>0</v>
      </c>
      <c r="BG97" t="b">
        <v>0</v>
      </c>
      <c r="BH97" t="b">
        <v>0</v>
      </c>
      <c r="BI97" t="b">
        <v>0</v>
      </c>
      <c r="BJ97" t="b">
        <v>0</v>
      </c>
      <c r="BK97" t="b">
        <v>0</v>
      </c>
      <c r="BL97" t="b">
        <v>0</v>
      </c>
      <c r="BN97" t="b">
        <v>1</v>
      </c>
    </row>
    <row r="98" spans="1:66">
      <c r="A98" s="6">
        <v>120</v>
      </c>
      <c r="B98" t="s">
        <v>369</v>
      </c>
      <c r="C98" t="s">
        <v>56</v>
      </c>
      <c r="D98" t="s">
        <v>1105</v>
      </c>
      <c r="E98" t="s">
        <v>51</v>
      </c>
      <c r="F98" t="s">
        <v>370</v>
      </c>
      <c r="G98" t="s">
        <v>25</v>
      </c>
      <c r="H98" t="s">
        <v>17</v>
      </c>
      <c r="I98" t="s">
        <v>1755</v>
      </c>
      <c r="J98" t="s">
        <v>371</v>
      </c>
      <c r="L98" t="s">
        <v>372</v>
      </c>
      <c r="N98" s="1">
        <v>15843</v>
      </c>
      <c r="Q98" t="b">
        <v>0</v>
      </c>
      <c r="R98" s="1">
        <v>36892</v>
      </c>
      <c r="S98" t="b">
        <v>0</v>
      </c>
      <c r="U98" t="b">
        <v>0</v>
      </c>
      <c r="AB98">
        <v>80</v>
      </c>
      <c r="AC98" t="b">
        <v>0</v>
      </c>
      <c r="AD98" t="b">
        <v>1</v>
      </c>
      <c r="AF98" t="s">
        <v>2568</v>
      </c>
      <c r="AI98" t="b">
        <v>0</v>
      </c>
      <c r="AJ98" t="b">
        <v>0</v>
      </c>
      <c r="AK98" t="b">
        <v>0</v>
      </c>
      <c r="AL98" t="b">
        <v>0</v>
      </c>
      <c r="AM98" t="b">
        <v>0</v>
      </c>
      <c r="AN98" t="b">
        <v>1</v>
      </c>
      <c r="AO98" t="b">
        <v>0</v>
      </c>
      <c r="AP98" t="b">
        <v>0</v>
      </c>
      <c r="AQ98" t="b">
        <v>0</v>
      </c>
      <c r="AR98" t="b">
        <v>0</v>
      </c>
      <c r="AS98" t="b">
        <v>1</v>
      </c>
      <c r="AT98" t="b">
        <v>0</v>
      </c>
      <c r="AU98" t="b">
        <v>0</v>
      </c>
      <c r="AV98" t="b">
        <v>0</v>
      </c>
      <c r="AW98" t="b">
        <v>0</v>
      </c>
      <c r="AX98" t="b">
        <v>0</v>
      </c>
      <c r="AY98" t="b">
        <v>0</v>
      </c>
      <c r="AZ98" t="b">
        <v>0</v>
      </c>
      <c r="BA98" t="b">
        <v>0</v>
      </c>
      <c r="BB98" t="b">
        <v>0</v>
      </c>
      <c r="BC98" t="b">
        <v>0</v>
      </c>
      <c r="BD98" t="b">
        <v>0</v>
      </c>
      <c r="BE98" t="b">
        <v>0</v>
      </c>
      <c r="BF98" t="b">
        <v>0</v>
      </c>
      <c r="BG98" t="b">
        <v>0</v>
      </c>
      <c r="BH98" t="b">
        <v>0</v>
      </c>
      <c r="BI98" t="b">
        <v>0</v>
      </c>
      <c r="BJ98" t="b">
        <v>0</v>
      </c>
      <c r="BK98" t="b">
        <v>0</v>
      </c>
      <c r="BL98" t="b">
        <v>0</v>
      </c>
      <c r="BN98" t="b">
        <v>1</v>
      </c>
    </row>
    <row r="99" spans="1:66">
      <c r="A99" s="6">
        <v>1102</v>
      </c>
      <c r="B99" t="s">
        <v>2290</v>
      </c>
      <c r="C99" t="s">
        <v>502</v>
      </c>
      <c r="D99" t="s">
        <v>1082</v>
      </c>
      <c r="E99" t="s">
        <v>51</v>
      </c>
      <c r="F99" t="s">
        <v>2340</v>
      </c>
      <c r="G99" t="s">
        <v>357</v>
      </c>
      <c r="H99" t="s">
        <v>17</v>
      </c>
      <c r="I99" t="s">
        <v>1834</v>
      </c>
      <c r="J99" t="s">
        <v>2339</v>
      </c>
      <c r="K99" t="s">
        <v>2339</v>
      </c>
      <c r="L99" t="s">
        <v>2338</v>
      </c>
      <c r="M99" t="s">
        <v>2337</v>
      </c>
      <c r="N99" s="1">
        <v>18561</v>
      </c>
      <c r="O99" t="s">
        <v>2336</v>
      </c>
      <c r="Q99" t="b">
        <v>0</v>
      </c>
      <c r="R99" s="1">
        <v>45096</v>
      </c>
      <c r="S99" t="b">
        <v>0</v>
      </c>
      <c r="U99" t="b">
        <v>0</v>
      </c>
      <c r="Y99" s="1">
        <v>45097.291030092594</v>
      </c>
      <c r="AB99">
        <v>73</v>
      </c>
      <c r="AC99" t="b">
        <v>0</v>
      </c>
      <c r="AD99" t="b">
        <v>0</v>
      </c>
      <c r="AF99" t="s">
        <v>2569</v>
      </c>
      <c r="AI99" t="b">
        <v>0</v>
      </c>
      <c r="AJ99" t="b">
        <v>0</v>
      </c>
      <c r="AK99" t="b">
        <v>0</v>
      </c>
      <c r="AL99" t="b">
        <v>0</v>
      </c>
      <c r="AM99" t="b">
        <v>0</v>
      </c>
      <c r="AN99" t="b">
        <v>1</v>
      </c>
      <c r="AO99" t="b">
        <v>1</v>
      </c>
      <c r="AP99" t="b">
        <v>0</v>
      </c>
      <c r="AQ99" t="b">
        <v>0</v>
      </c>
      <c r="AR99" t="b">
        <v>0</v>
      </c>
      <c r="AS99" t="b">
        <v>0</v>
      </c>
      <c r="AT99" t="b">
        <v>0</v>
      </c>
      <c r="AU99" t="b">
        <v>1</v>
      </c>
      <c r="AV99" t="b">
        <v>0</v>
      </c>
      <c r="AW99" t="b">
        <v>1</v>
      </c>
      <c r="AX99" t="b">
        <v>0</v>
      </c>
      <c r="AY99" t="b">
        <v>0</v>
      </c>
      <c r="AZ99" t="b">
        <v>0</v>
      </c>
      <c r="BA99" t="b">
        <v>1</v>
      </c>
      <c r="BB99" t="b">
        <v>0</v>
      </c>
      <c r="BC99" t="b">
        <v>0</v>
      </c>
      <c r="BD99" t="b">
        <v>0</v>
      </c>
      <c r="BE99" t="b">
        <v>0</v>
      </c>
      <c r="BF99" t="b">
        <v>0</v>
      </c>
      <c r="BG99" t="b">
        <v>0</v>
      </c>
      <c r="BH99" t="b">
        <v>0</v>
      </c>
      <c r="BI99" t="b">
        <v>0</v>
      </c>
      <c r="BJ99" t="b">
        <v>1</v>
      </c>
      <c r="BK99" t="b">
        <v>0</v>
      </c>
      <c r="BL99" t="b">
        <v>0</v>
      </c>
      <c r="BN99" t="b">
        <v>1</v>
      </c>
    </row>
    <row r="100" spans="1:66">
      <c r="A100" s="6">
        <v>127</v>
      </c>
      <c r="B100" t="s">
        <v>373</v>
      </c>
      <c r="C100" t="s">
        <v>98</v>
      </c>
      <c r="D100" t="s">
        <v>1142</v>
      </c>
      <c r="E100" t="s">
        <v>51</v>
      </c>
      <c r="F100" t="s">
        <v>375</v>
      </c>
      <c r="G100" t="s">
        <v>25</v>
      </c>
      <c r="H100" t="s">
        <v>17</v>
      </c>
      <c r="I100" t="s">
        <v>1755</v>
      </c>
      <c r="J100" t="s">
        <v>1143</v>
      </c>
      <c r="K100" t="s">
        <v>1143</v>
      </c>
      <c r="L100" t="s">
        <v>376</v>
      </c>
      <c r="N100" s="1">
        <v>12310</v>
      </c>
      <c r="Q100" t="b">
        <v>0</v>
      </c>
      <c r="R100" s="1">
        <v>35855</v>
      </c>
      <c r="S100" t="b">
        <v>0</v>
      </c>
      <c r="U100" t="b">
        <v>0</v>
      </c>
      <c r="Y100" s="1">
        <v>44160</v>
      </c>
      <c r="AB100">
        <v>90</v>
      </c>
      <c r="AC100" t="b">
        <v>0</v>
      </c>
      <c r="AD100" t="b">
        <v>1</v>
      </c>
      <c r="AF100" t="s">
        <v>2534</v>
      </c>
      <c r="AI100" t="b">
        <v>0</v>
      </c>
      <c r="AJ100" t="b">
        <v>0</v>
      </c>
      <c r="AK100" t="b">
        <v>0</v>
      </c>
      <c r="AL100" t="b">
        <v>0</v>
      </c>
      <c r="AM100" t="b">
        <v>0</v>
      </c>
      <c r="AN100" t="b">
        <v>0</v>
      </c>
      <c r="AO100" t="b">
        <v>0</v>
      </c>
      <c r="AP100" t="b">
        <v>0</v>
      </c>
      <c r="AQ100" t="b">
        <v>0</v>
      </c>
      <c r="AR100" t="b">
        <v>0</v>
      </c>
      <c r="AS100" t="b">
        <v>0</v>
      </c>
      <c r="AT100" t="b">
        <v>0</v>
      </c>
      <c r="AU100" t="b">
        <v>0</v>
      </c>
      <c r="AV100" t="b">
        <v>0</v>
      </c>
      <c r="AW100" t="b">
        <v>0</v>
      </c>
      <c r="AX100" t="b">
        <v>0</v>
      </c>
      <c r="AY100" t="b">
        <v>0</v>
      </c>
      <c r="AZ100" t="b">
        <v>0</v>
      </c>
      <c r="BA100" t="b">
        <v>0</v>
      </c>
      <c r="BB100" t="b">
        <v>0</v>
      </c>
      <c r="BC100" t="b">
        <v>0</v>
      </c>
      <c r="BD100" t="b">
        <v>1</v>
      </c>
      <c r="BE100" t="b">
        <v>0</v>
      </c>
      <c r="BF100" t="b">
        <v>0</v>
      </c>
      <c r="BG100" t="b">
        <v>0</v>
      </c>
      <c r="BH100" t="b">
        <v>0</v>
      </c>
      <c r="BI100" t="b">
        <v>0</v>
      </c>
      <c r="BJ100" t="b">
        <v>0</v>
      </c>
      <c r="BK100" t="b">
        <v>0</v>
      </c>
      <c r="BL100" t="b">
        <v>0</v>
      </c>
      <c r="BN100" t="b">
        <v>1</v>
      </c>
    </row>
    <row r="101" spans="1:66">
      <c r="A101" s="6">
        <v>131</v>
      </c>
      <c r="B101" t="s">
        <v>377</v>
      </c>
      <c r="C101" t="s">
        <v>91</v>
      </c>
      <c r="E101" t="s">
        <v>153</v>
      </c>
      <c r="F101" t="s">
        <v>378</v>
      </c>
      <c r="G101" t="s">
        <v>25</v>
      </c>
      <c r="H101" t="s">
        <v>17</v>
      </c>
      <c r="I101" t="s">
        <v>1755</v>
      </c>
      <c r="J101" t="s">
        <v>379</v>
      </c>
      <c r="K101" t="s">
        <v>1133</v>
      </c>
      <c r="L101" t="s">
        <v>380</v>
      </c>
      <c r="N101" s="1">
        <v>12087</v>
      </c>
      <c r="Q101" t="b">
        <v>0</v>
      </c>
      <c r="R101" s="1">
        <v>36008</v>
      </c>
      <c r="S101" t="b">
        <v>0</v>
      </c>
      <c r="U101" t="b">
        <v>0</v>
      </c>
      <c r="Y101" s="1">
        <v>44160</v>
      </c>
      <c r="AB101">
        <v>90</v>
      </c>
      <c r="AC101" t="b">
        <v>0</v>
      </c>
      <c r="AD101" t="b">
        <v>1</v>
      </c>
      <c r="AI101" t="b">
        <v>0</v>
      </c>
      <c r="AJ101" t="b">
        <v>0</v>
      </c>
      <c r="AK101" t="b">
        <v>0</v>
      </c>
      <c r="AL101" t="b">
        <v>0</v>
      </c>
      <c r="AM101" t="b">
        <v>0</v>
      </c>
      <c r="AN101" t="b">
        <v>0</v>
      </c>
      <c r="AO101" t="b">
        <v>0</v>
      </c>
      <c r="AP101" t="b">
        <v>1</v>
      </c>
      <c r="AQ101" t="b">
        <v>0</v>
      </c>
      <c r="AR101" t="b">
        <v>0</v>
      </c>
      <c r="AS101" t="b">
        <v>0</v>
      </c>
      <c r="AT101" t="b">
        <v>0</v>
      </c>
      <c r="AU101" t="b">
        <v>1</v>
      </c>
      <c r="AV101" t="b">
        <v>1</v>
      </c>
      <c r="AW101" t="b">
        <v>0</v>
      </c>
      <c r="AX101" t="b">
        <v>0</v>
      </c>
      <c r="AY101" t="b">
        <v>0</v>
      </c>
      <c r="AZ101" t="b">
        <v>0</v>
      </c>
      <c r="BA101" t="b">
        <v>0</v>
      </c>
      <c r="BB101" t="b">
        <v>0</v>
      </c>
      <c r="BC101" t="b">
        <v>0</v>
      </c>
      <c r="BD101" t="b">
        <v>1</v>
      </c>
      <c r="BE101" t="b">
        <v>0</v>
      </c>
      <c r="BF101" t="b">
        <v>0</v>
      </c>
      <c r="BG101" t="b">
        <v>0</v>
      </c>
      <c r="BH101" t="b">
        <v>0</v>
      </c>
      <c r="BI101" t="b">
        <v>0</v>
      </c>
      <c r="BJ101" t="b">
        <v>0</v>
      </c>
      <c r="BK101" t="b">
        <v>0</v>
      </c>
      <c r="BL101" t="b">
        <v>0</v>
      </c>
      <c r="BN101" t="b">
        <v>1</v>
      </c>
    </row>
    <row r="102" spans="1:66">
      <c r="A102" s="6">
        <v>1098</v>
      </c>
      <c r="B102" t="s">
        <v>2248</v>
      </c>
      <c r="C102" t="s">
        <v>2249</v>
      </c>
      <c r="D102" t="s">
        <v>2268</v>
      </c>
      <c r="E102" t="s">
        <v>2269</v>
      </c>
      <c r="F102" t="s">
        <v>2270</v>
      </c>
      <c r="G102" t="s">
        <v>83</v>
      </c>
      <c r="H102" t="s">
        <v>17</v>
      </c>
      <c r="I102" t="s">
        <v>1772</v>
      </c>
      <c r="J102" t="s">
        <v>2271</v>
      </c>
      <c r="K102" t="s">
        <v>2272</v>
      </c>
      <c r="L102" t="s">
        <v>2273</v>
      </c>
      <c r="M102" t="s">
        <v>2274</v>
      </c>
      <c r="N102" s="1">
        <v>20513</v>
      </c>
      <c r="Q102" t="b">
        <v>0</v>
      </c>
      <c r="R102" s="1">
        <v>45043</v>
      </c>
      <c r="S102" t="b">
        <v>0</v>
      </c>
      <c r="U102" t="b">
        <v>0</v>
      </c>
      <c r="Y102" s="1">
        <v>45044.468101851853</v>
      </c>
      <c r="AB102">
        <v>67</v>
      </c>
      <c r="AC102" t="b">
        <v>0</v>
      </c>
      <c r="AD102" t="b">
        <v>0</v>
      </c>
      <c r="AF102" t="s">
        <v>2570</v>
      </c>
      <c r="AI102" t="b">
        <v>0</v>
      </c>
      <c r="AJ102" t="b">
        <v>0</v>
      </c>
      <c r="AK102" t="b">
        <v>0</v>
      </c>
      <c r="AL102" t="b">
        <v>0</v>
      </c>
      <c r="AM102" t="b">
        <v>0</v>
      </c>
      <c r="AN102" t="b">
        <v>0</v>
      </c>
      <c r="AO102" t="b">
        <v>0</v>
      </c>
      <c r="AP102" t="b">
        <v>0</v>
      </c>
      <c r="AQ102" t="b">
        <v>1</v>
      </c>
      <c r="AR102" t="b">
        <v>0</v>
      </c>
      <c r="AS102" t="b">
        <v>0</v>
      </c>
      <c r="AT102" t="b">
        <v>0</v>
      </c>
      <c r="AU102" t="b">
        <v>0</v>
      </c>
      <c r="AV102" t="b">
        <v>0</v>
      </c>
      <c r="AW102" t="b">
        <v>0</v>
      </c>
      <c r="AX102" t="b">
        <v>0</v>
      </c>
      <c r="AY102" t="b">
        <v>0</v>
      </c>
      <c r="AZ102" t="b">
        <v>0</v>
      </c>
      <c r="BA102" t="b">
        <v>0</v>
      </c>
      <c r="BB102" t="b">
        <v>0</v>
      </c>
      <c r="BC102" t="b">
        <v>0</v>
      </c>
      <c r="BD102" t="b">
        <v>0</v>
      </c>
      <c r="BE102" t="b">
        <v>0</v>
      </c>
      <c r="BF102" t="b">
        <v>0</v>
      </c>
      <c r="BG102" t="b">
        <v>0</v>
      </c>
      <c r="BH102" t="b">
        <v>0</v>
      </c>
      <c r="BI102" t="b">
        <v>0</v>
      </c>
      <c r="BJ102" t="b">
        <v>0</v>
      </c>
      <c r="BK102" t="b">
        <v>0</v>
      </c>
      <c r="BL102" t="b">
        <v>0</v>
      </c>
      <c r="BN102" t="b">
        <v>1</v>
      </c>
    </row>
    <row r="103" spans="1:66">
      <c r="A103" s="6">
        <v>820</v>
      </c>
      <c r="B103" t="s">
        <v>381</v>
      </c>
      <c r="C103" t="s">
        <v>382</v>
      </c>
      <c r="D103" t="s">
        <v>1452</v>
      </c>
      <c r="E103" t="s">
        <v>82</v>
      </c>
      <c r="F103" t="s">
        <v>383</v>
      </c>
      <c r="G103" t="s">
        <v>42</v>
      </c>
      <c r="H103" t="s">
        <v>17</v>
      </c>
      <c r="I103" t="s">
        <v>1758</v>
      </c>
      <c r="J103" t="s">
        <v>384</v>
      </c>
      <c r="L103" t="s">
        <v>385</v>
      </c>
      <c r="N103" s="1">
        <v>16653</v>
      </c>
      <c r="Q103" t="b">
        <v>0</v>
      </c>
      <c r="R103" s="1">
        <v>42629</v>
      </c>
      <c r="S103" t="b">
        <v>0</v>
      </c>
      <c r="U103" t="b">
        <v>0</v>
      </c>
      <c r="AB103">
        <v>78</v>
      </c>
      <c r="AC103" t="b">
        <v>0</v>
      </c>
      <c r="AD103" t="b">
        <v>1</v>
      </c>
      <c r="AI103" t="b">
        <v>1</v>
      </c>
      <c r="AJ103" t="b">
        <v>0</v>
      </c>
      <c r="AK103" t="b">
        <v>0</v>
      </c>
      <c r="AL103" t="b">
        <v>0</v>
      </c>
      <c r="AM103" t="b">
        <v>0</v>
      </c>
      <c r="AN103" t="b">
        <v>0</v>
      </c>
      <c r="AO103" t="b">
        <v>0</v>
      </c>
      <c r="AP103" t="b">
        <v>0</v>
      </c>
      <c r="AQ103" t="b">
        <v>0</v>
      </c>
      <c r="AR103" t="b">
        <v>0</v>
      </c>
      <c r="AS103" t="b">
        <v>0</v>
      </c>
      <c r="AT103" t="b">
        <v>0</v>
      </c>
      <c r="AU103" t="b">
        <v>0</v>
      </c>
      <c r="AV103" t="b">
        <v>0</v>
      </c>
      <c r="AW103" t="b">
        <v>0</v>
      </c>
      <c r="AX103" t="b">
        <v>0</v>
      </c>
      <c r="AY103" t="b">
        <v>0</v>
      </c>
      <c r="AZ103" t="b">
        <v>0</v>
      </c>
      <c r="BA103" t="b">
        <v>0</v>
      </c>
      <c r="BB103" t="b">
        <v>0</v>
      </c>
      <c r="BC103" t="b">
        <v>0</v>
      </c>
      <c r="BD103" t="b">
        <v>0</v>
      </c>
      <c r="BE103" t="b">
        <v>0</v>
      </c>
      <c r="BF103" t="b">
        <v>0</v>
      </c>
      <c r="BG103" t="b">
        <v>0</v>
      </c>
      <c r="BH103" t="b">
        <v>0</v>
      </c>
      <c r="BI103" t="b">
        <v>0</v>
      </c>
      <c r="BJ103" t="b">
        <v>0</v>
      </c>
      <c r="BK103" t="b">
        <v>0</v>
      </c>
      <c r="BL103" t="b">
        <v>0</v>
      </c>
      <c r="BN103" t="b">
        <v>1</v>
      </c>
    </row>
    <row r="104" spans="1:66">
      <c r="A104" s="6">
        <v>983</v>
      </c>
      <c r="B104" t="s">
        <v>1309</v>
      </c>
      <c r="C104" t="s">
        <v>56</v>
      </c>
      <c r="D104" t="s">
        <v>1310</v>
      </c>
      <c r="E104" t="s">
        <v>510</v>
      </c>
      <c r="F104" t="s">
        <v>1842</v>
      </c>
      <c r="G104" t="s">
        <v>1311</v>
      </c>
      <c r="H104" t="s">
        <v>17</v>
      </c>
      <c r="I104" t="s">
        <v>1843</v>
      </c>
      <c r="J104" t="s">
        <v>1312</v>
      </c>
      <c r="L104" t="s">
        <v>1313</v>
      </c>
      <c r="N104" s="1">
        <v>14968</v>
      </c>
      <c r="O104" t="s">
        <v>1083</v>
      </c>
      <c r="Q104" t="b">
        <v>0</v>
      </c>
      <c r="R104" s="1">
        <v>43844</v>
      </c>
      <c r="S104" t="b">
        <v>0</v>
      </c>
      <c r="U104" t="b">
        <v>0</v>
      </c>
      <c r="Y104" s="1">
        <v>43844</v>
      </c>
      <c r="AB104">
        <v>83</v>
      </c>
      <c r="AC104" t="b">
        <v>0</v>
      </c>
      <c r="AD104" t="b">
        <v>1</v>
      </c>
      <c r="AF104" t="s">
        <v>2571</v>
      </c>
      <c r="AI104" t="b">
        <v>0</v>
      </c>
      <c r="AJ104" t="b">
        <v>0</v>
      </c>
      <c r="AK104" t="b">
        <v>0</v>
      </c>
      <c r="AL104" t="b">
        <v>0</v>
      </c>
      <c r="AM104" t="b">
        <v>0</v>
      </c>
      <c r="AN104" t="b">
        <v>0</v>
      </c>
      <c r="AO104" t="b">
        <v>0</v>
      </c>
      <c r="AP104" t="b">
        <v>0</v>
      </c>
      <c r="AQ104" t="b">
        <v>0</v>
      </c>
      <c r="AR104" t="b">
        <v>0</v>
      </c>
      <c r="AS104" t="b">
        <v>0</v>
      </c>
      <c r="AT104" t="b">
        <v>0</v>
      </c>
      <c r="AU104" t="b">
        <v>0</v>
      </c>
      <c r="AV104" t="b">
        <v>0</v>
      </c>
      <c r="AW104" t="b">
        <v>0</v>
      </c>
      <c r="AX104" t="b">
        <v>0</v>
      </c>
      <c r="AY104" t="b">
        <v>0</v>
      </c>
      <c r="AZ104" t="b">
        <v>0</v>
      </c>
      <c r="BA104" t="b">
        <v>0</v>
      </c>
      <c r="BB104" t="b">
        <v>0</v>
      </c>
      <c r="BC104" t="b">
        <v>0</v>
      </c>
      <c r="BD104" t="b">
        <v>0</v>
      </c>
      <c r="BE104" t="b">
        <v>0</v>
      </c>
      <c r="BF104" t="b">
        <v>0</v>
      </c>
      <c r="BG104" t="b">
        <v>0</v>
      </c>
      <c r="BH104" t="b">
        <v>0</v>
      </c>
      <c r="BI104" t="b">
        <v>0</v>
      </c>
      <c r="BJ104" t="b">
        <v>0</v>
      </c>
      <c r="BK104" t="b">
        <v>0</v>
      </c>
      <c r="BL104" t="b">
        <v>0</v>
      </c>
      <c r="BN104" t="b">
        <v>1</v>
      </c>
    </row>
    <row r="105" spans="1:66">
      <c r="A105" s="6">
        <v>538</v>
      </c>
      <c r="B105" t="s">
        <v>386</v>
      </c>
      <c r="C105" t="s">
        <v>56</v>
      </c>
      <c r="D105" t="s">
        <v>1447</v>
      </c>
      <c r="E105" t="s">
        <v>40</v>
      </c>
      <c r="F105" t="s">
        <v>387</v>
      </c>
      <c r="G105" t="s">
        <v>32</v>
      </c>
      <c r="H105" t="s">
        <v>17</v>
      </c>
      <c r="I105" t="s">
        <v>1756</v>
      </c>
      <c r="J105" t="s">
        <v>388</v>
      </c>
      <c r="L105" t="s">
        <v>389</v>
      </c>
      <c r="N105" s="1">
        <v>16606</v>
      </c>
      <c r="O105" t="s">
        <v>1270</v>
      </c>
      <c r="P105" t="s">
        <v>1844</v>
      </c>
      <c r="Q105" t="b">
        <v>0</v>
      </c>
      <c r="R105" s="1">
        <v>41395</v>
      </c>
      <c r="S105" t="b">
        <v>0</v>
      </c>
      <c r="U105" t="b">
        <v>0</v>
      </c>
      <c r="AB105">
        <v>78</v>
      </c>
      <c r="AC105" t="b">
        <v>0</v>
      </c>
      <c r="AD105" t="b">
        <v>1</v>
      </c>
      <c r="AI105" t="b">
        <v>0</v>
      </c>
      <c r="AJ105" t="b">
        <v>0</v>
      </c>
      <c r="AK105" t="b">
        <v>0</v>
      </c>
      <c r="AL105" t="b">
        <v>0</v>
      </c>
      <c r="AM105" t="b">
        <v>0</v>
      </c>
      <c r="AN105" t="b">
        <v>0</v>
      </c>
      <c r="AO105" t="b">
        <v>0</v>
      </c>
      <c r="AP105" t="b">
        <v>0</v>
      </c>
      <c r="AQ105" t="b">
        <v>0</v>
      </c>
      <c r="AR105" t="b">
        <v>0</v>
      </c>
      <c r="AS105" t="b">
        <v>0</v>
      </c>
      <c r="AT105" t="b">
        <v>0</v>
      </c>
      <c r="AU105" t="b">
        <v>1</v>
      </c>
      <c r="AV105" t="b">
        <v>0</v>
      </c>
      <c r="AW105" t="b">
        <v>0</v>
      </c>
      <c r="AX105" t="b">
        <v>0</v>
      </c>
      <c r="AY105" t="b">
        <v>0</v>
      </c>
      <c r="AZ105" t="b">
        <v>1</v>
      </c>
      <c r="BA105" t="b">
        <v>0</v>
      </c>
      <c r="BB105" t="b">
        <v>0</v>
      </c>
      <c r="BC105" t="b">
        <v>0</v>
      </c>
      <c r="BD105" t="b">
        <v>0</v>
      </c>
      <c r="BE105" t="b">
        <v>0</v>
      </c>
      <c r="BF105" t="b">
        <v>0</v>
      </c>
      <c r="BG105" t="b">
        <v>0</v>
      </c>
      <c r="BH105" t="b">
        <v>0</v>
      </c>
      <c r="BI105" t="b">
        <v>0</v>
      </c>
      <c r="BJ105" t="b">
        <v>0</v>
      </c>
      <c r="BK105" t="b">
        <v>0</v>
      </c>
      <c r="BL105" t="b">
        <v>0</v>
      </c>
      <c r="BN105" t="b">
        <v>1</v>
      </c>
    </row>
    <row r="106" spans="1:66">
      <c r="A106" s="6">
        <v>1071</v>
      </c>
      <c r="B106" t="s">
        <v>1749</v>
      </c>
      <c r="C106" t="s">
        <v>56</v>
      </c>
      <c r="D106" t="s">
        <v>1109</v>
      </c>
      <c r="E106" t="s">
        <v>124</v>
      </c>
      <c r="F106" t="s">
        <v>1845</v>
      </c>
      <c r="G106" t="s">
        <v>16</v>
      </c>
      <c r="H106" t="s">
        <v>17</v>
      </c>
      <c r="I106" t="s">
        <v>1752</v>
      </c>
      <c r="J106" t="s">
        <v>1846</v>
      </c>
      <c r="K106" t="s">
        <v>1847</v>
      </c>
      <c r="L106" t="s">
        <v>1848</v>
      </c>
      <c r="M106" t="s">
        <v>1849</v>
      </c>
      <c r="N106" s="1">
        <v>15566</v>
      </c>
      <c r="O106" t="s">
        <v>1293</v>
      </c>
      <c r="Q106" t="b">
        <v>0</v>
      </c>
      <c r="R106" s="1">
        <v>44701</v>
      </c>
      <c r="S106" t="b">
        <v>0</v>
      </c>
      <c r="U106" t="b">
        <v>0</v>
      </c>
      <c r="AB106">
        <v>81</v>
      </c>
      <c r="AC106" t="b">
        <v>0</v>
      </c>
      <c r="AD106" t="b">
        <v>0</v>
      </c>
      <c r="AF106" t="s">
        <v>2521</v>
      </c>
      <c r="AI106" t="b">
        <v>0</v>
      </c>
      <c r="AJ106" t="b">
        <v>0</v>
      </c>
      <c r="AK106" t="b">
        <v>0</v>
      </c>
      <c r="AL106" t="b">
        <v>0</v>
      </c>
      <c r="AM106" t="b">
        <v>0</v>
      </c>
      <c r="AN106" t="b">
        <v>0</v>
      </c>
      <c r="AO106" t="b">
        <v>0</v>
      </c>
      <c r="AP106" t="b">
        <v>0</v>
      </c>
      <c r="AQ106" t="b">
        <v>0</v>
      </c>
      <c r="AR106" t="b">
        <v>0</v>
      </c>
      <c r="AS106" t="b">
        <v>0</v>
      </c>
      <c r="AT106" t="b">
        <v>0</v>
      </c>
      <c r="AU106" t="b">
        <v>0</v>
      </c>
      <c r="AV106" t="b">
        <v>0</v>
      </c>
      <c r="AW106" t="b">
        <v>1</v>
      </c>
      <c r="AX106" t="b">
        <v>0</v>
      </c>
      <c r="AY106" t="b">
        <v>0</v>
      </c>
      <c r="AZ106" t="b">
        <v>0</v>
      </c>
      <c r="BA106" t="b">
        <v>0</v>
      </c>
      <c r="BB106" t="b">
        <v>0</v>
      </c>
      <c r="BC106" t="b">
        <v>0</v>
      </c>
      <c r="BD106" t="b">
        <v>0</v>
      </c>
      <c r="BE106" t="b">
        <v>0</v>
      </c>
      <c r="BF106" t="b">
        <v>0</v>
      </c>
      <c r="BG106" t="b">
        <v>0</v>
      </c>
      <c r="BH106" t="b">
        <v>0</v>
      </c>
      <c r="BI106" t="b">
        <v>0</v>
      </c>
      <c r="BJ106" t="b">
        <v>0</v>
      </c>
      <c r="BK106" t="b">
        <v>0</v>
      </c>
      <c r="BL106" t="b">
        <v>0</v>
      </c>
      <c r="BN106" t="b">
        <v>1</v>
      </c>
    </row>
    <row r="107" spans="1:66">
      <c r="A107" s="6">
        <v>997</v>
      </c>
      <c r="B107" t="s">
        <v>1569</v>
      </c>
      <c r="C107" t="s">
        <v>146</v>
      </c>
      <c r="D107" t="s">
        <v>1570</v>
      </c>
      <c r="E107" t="s">
        <v>582</v>
      </c>
      <c r="F107" t="s">
        <v>1571</v>
      </c>
      <c r="G107" t="s">
        <v>42</v>
      </c>
      <c r="H107" t="s">
        <v>17</v>
      </c>
      <c r="I107" t="s">
        <v>1758</v>
      </c>
      <c r="J107" t="s">
        <v>1572</v>
      </c>
      <c r="K107" t="s">
        <v>1573</v>
      </c>
      <c r="L107" t="s">
        <v>1574</v>
      </c>
      <c r="N107" s="1">
        <v>19055</v>
      </c>
      <c r="Q107" t="b">
        <v>0</v>
      </c>
      <c r="R107" s="1">
        <v>44331</v>
      </c>
      <c r="S107" t="b">
        <v>0</v>
      </c>
      <c r="U107" t="b">
        <v>0</v>
      </c>
      <c r="Y107" s="1">
        <v>44331</v>
      </c>
      <c r="AB107">
        <v>71</v>
      </c>
      <c r="AC107" t="b">
        <v>0</v>
      </c>
      <c r="AD107" t="b">
        <v>1</v>
      </c>
      <c r="AI107" t="b">
        <v>0</v>
      </c>
      <c r="AJ107" t="b">
        <v>0</v>
      </c>
      <c r="AK107" t="b">
        <v>0</v>
      </c>
      <c r="AL107" t="b">
        <v>0</v>
      </c>
      <c r="AM107" t="b">
        <v>0</v>
      </c>
      <c r="AN107" t="b">
        <v>0</v>
      </c>
      <c r="AO107" t="b">
        <v>0</v>
      </c>
      <c r="AP107" t="b">
        <v>0</v>
      </c>
      <c r="AQ107" t="b">
        <v>0</v>
      </c>
      <c r="AR107" t="b">
        <v>0</v>
      </c>
      <c r="AS107" t="b">
        <v>0</v>
      </c>
      <c r="AT107" t="b">
        <v>0</v>
      </c>
      <c r="AU107" t="b">
        <v>0</v>
      </c>
      <c r="AV107" t="b">
        <v>0</v>
      </c>
      <c r="AW107" t="b">
        <v>0</v>
      </c>
      <c r="AX107" t="b">
        <v>0</v>
      </c>
      <c r="AY107" t="b">
        <v>0</v>
      </c>
      <c r="AZ107" t="b">
        <v>0</v>
      </c>
      <c r="BA107" t="b">
        <v>0</v>
      </c>
      <c r="BB107" t="b">
        <v>0</v>
      </c>
      <c r="BC107" t="b">
        <v>0</v>
      </c>
      <c r="BD107" t="b">
        <v>0</v>
      </c>
      <c r="BE107" t="b">
        <v>0</v>
      </c>
      <c r="BF107" t="b">
        <v>0</v>
      </c>
      <c r="BG107" t="b">
        <v>0</v>
      </c>
      <c r="BH107" t="b">
        <v>0</v>
      </c>
      <c r="BI107" t="b">
        <v>0</v>
      </c>
      <c r="BJ107" t="b">
        <v>0</v>
      </c>
      <c r="BK107" t="b">
        <v>0</v>
      </c>
      <c r="BL107" t="b">
        <v>0</v>
      </c>
      <c r="BN107" t="b">
        <v>1</v>
      </c>
    </row>
    <row r="108" spans="1:66">
      <c r="A108" s="6">
        <v>137</v>
      </c>
      <c r="B108" t="s">
        <v>390</v>
      </c>
      <c r="C108" t="s">
        <v>45</v>
      </c>
      <c r="E108" t="s">
        <v>51</v>
      </c>
      <c r="F108" t="s">
        <v>1850</v>
      </c>
      <c r="G108" t="s">
        <v>83</v>
      </c>
      <c r="H108" t="s">
        <v>17</v>
      </c>
      <c r="I108" t="s">
        <v>1772</v>
      </c>
      <c r="J108" t="s">
        <v>391</v>
      </c>
      <c r="L108" t="s">
        <v>392</v>
      </c>
      <c r="N108" s="1">
        <v>15483</v>
      </c>
      <c r="O108" t="s">
        <v>1365</v>
      </c>
      <c r="Q108" t="b">
        <v>0</v>
      </c>
      <c r="R108" s="1">
        <v>39508</v>
      </c>
      <c r="S108" t="b">
        <v>0</v>
      </c>
      <c r="U108" t="b">
        <v>0</v>
      </c>
      <c r="Y108" s="1">
        <v>44160</v>
      </c>
      <c r="AB108">
        <v>81</v>
      </c>
      <c r="AC108" t="b">
        <v>0</v>
      </c>
      <c r="AD108" t="b">
        <v>1</v>
      </c>
      <c r="AF108" t="s">
        <v>2568</v>
      </c>
      <c r="AI108" t="b">
        <v>0</v>
      </c>
      <c r="AJ108" t="b">
        <v>0</v>
      </c>
      <c r="AK108" t="b">
        <v>0</v>
      </c>
      <c r="AL108" t="b">
        <v>0</v>
      </c>
      <c r="AM108" t="b">
        <v>0</v>
      </c>
      <c r="AN108" t="b">
        <v>0</v>
      </c>
      <c r="AO108" t="b">
        <v>0</v>
      </c>
      <c r="AP108" t="b">
        <v>0</v>
      </c>
      <c r="AQ108" t="b">
        <v>0</v>
      </c>
      <c r="AR108" t="b">
        <v>0</v>
      </c>
      <c r="AS108" t="b">
        <v>0</v>
      </c>
      <c r="AT108" t="b">
        <v>0</v>
      </c>
      <c r="AU108" t="b">
        <v>0</v>
      </c>
      <c r="AV108" t="b">
        <v>0</v>
      </c>
      <c r="AW108" t="b">
        <v>0</v>
      </c>
      <c r="AX108" t="b">
        <v>0</v>
      </c>
      <c r="AY108" t="b">
        <v>0</v>
      </c>
      <c r="AZ108" t="b">
        <v>0</v>
      </c>
      <c r="BA108" t="b">
        <v>0</v>
      </c>
      <c r="BB108" t="b">
        <v>0</v>
      </c>
      <c r="BC108" t="b">
        <v>0</v>
      </c>
      <c r="BD108" t="b">
        <v>0</v>
      </c>
      <c r="BE108" t="b">
        <v>0</v>
      </c>
      <c r="BF108" t="b">
        <v>0</v>
      </c>
      <c r="BG108" t="b">
        <v>0</v>
      </c>
      <c r="BH108" t="b">
        <v>0</v>
      </c>
      <c r="BI108" t="b">
        <v>0</v>
      </c>
      <c r="BJ108" t="b">
        <v>0</v>
      </c>
      <c r="BK108" t="b">
        <v>0</v>
      </c>
      <c r="BL108" t="b">
        <v>0</v>
      </c>
      <c r="BN108" t="b">
        <v>1</v>
      </c>
    </row>
    <row r="109" spans="1:66">
      <c r="A109" s="6">
        <v>139</v>
      </c>
      <c r="B109" t="s">
        <v>393</v>
      </c>
      <c r="C109" t="s">
        <v>45</v>
      </c>
      <c r="E109" t="s">
        <v>1135</v>
      </c>
      <c r="F109" t="s">
        <v>394</v>
      </c>
      <c r="G109" t="s">
        <v>32</v>
      </c>
      <c r="H109" t="s">
        <v>17</v>
      </c>
      <c r="I109" t="s">
        <v>1756</v>
      </c>
      <c r="J109" t="s">
        <v>395</v>
      </c>
      <c r="L109" t="s">
        <v>1136</v>
      </c>
      <c r="N109" s="1">
        <v>12208</v>
      </c>
      <c r="Q109" t="b">
        <v>0</v>
      </c>
      <c r="R109" s="1">
        <v>34973</v>
      </c>
      <c r="S109" t="b">
        <v>0</v>
      </c>
      <c r="U109" t="b">
        <v>0</v>
      </c>
      <c r="Y109" s="1">
        <v>44160</v>
      </c>
      <c r="AB109">
        <v>90</v>
      </c>
      <c r="AC109" t="b">
        <v>0</v>
      </c>
      <c r="AD109" t="b">
        <v>1</v>
      </c>
      <c r="AI109" t="b">
        <v>0</v>
      </c>
      <c r="AJ109" t="b">
        <v>0</v>
      </c>
      <c r="AK109" t="b">
        <v>0</v>
      </c>
      <c r="AL109" t="b">
        <v>0</v>
      </c>
      <c r="AM109" t="b">
        <v>0</v>
      </c>
      <c r="AN109" t="b">
        <v>0</v>
      </c>
      <c r="AO109" t="b">
        <v>0</v>
      </c>
      <c r="AP109" t="b">
        <v>0</v>
      </c>
      <c r="AQ109" t="b">
        <v>0</v>
      </c>
      <c r="AR109" t="b">
        <v>0</v>
      </c>
      <c r="AS109" t="b">
        <v>0</v>
      </c>
      <c r="AT109" t="b">
        <v>0</v>
      </c>
      <c r="AU109" t="b">
        <v>0</v>
      </c>
      <c r="AV109" t="b">
        <v>0</v>
      </c>
      <c r="AW109" t="b">
        <v>0</v>
      </c>
      <c r="AX109" t="b">
        <v>0</v>
      </c>
      <c r="AY109" t="b">
        <v>0</v>
      </c>
      <c r="AZ109" t="b">
        <v>0</v>
      </c>
      <c r="BA109" t="b">
        <v>0</v>
      </c>
      <c r="BB109" t="b">
        <v>0</v>
      </c>
      <c r="BC109" t="b">
        <v>0</v>
      </c>
      <c r="BD109" t="b">
        <v>0</v>
      </c>
      <c r="BE109" t="b">
        <v>0</v>
      </c>
      <c r="BF109" t="b">
        <v>0</v>
      </c>
      <c r="BG109" t="b">
        <v>1</v>
      </c>
      <c r="BH109" t="b">
        <v>0</v>
      </c>
      <c r="BI109" t="b">
        <v>0</v>
      </c>
      <c r="BJ109" t="b">
        <v>0</v>
      </c>
      <c r="BK109" t="b">
        <v>0</v>
      </c>
      <c r="BL109" t="b">
        <v>0</v>
      </c>
      <c r="BN109" t="b">
        <v>1</v>
      </c>
    </row>
    <row r="110" spans="1:66">
      <c r="A110" s="6">
        <v>1042</v>
      </c>
      <c r="B110" t="s">
        <v>396</v>
      </c>
      <c r="C110" t="s">
        <v>598</v>
      </c>
      <c r="D110" t="s">
        <v>1211</v>
      </c>
      <c r="E110" t="s">
        <v>457</v>
      </c>
      <c r="F110" t="s">
        <v>1851</v>
      </c>
      <c r="G110" t="s">
        <v>16</v>
      </c>
      <c r="H110" t="s">
        <v>17</v>
      </c>
      <c r="I110" t="s">
        <v>1752</v>
      </c>
      <c r="J110" t="s">
        <v>1694</v>
      </c>
      <c r="L110" t="s">
        <v>1695</v>
      </c>
      <c r="N110" s="1">
        <v>17442</v>
      </c>
      <c r="O110" t="s">
        <v>1852</v>
      </c>
      <c r="Q110" t="b">
        <v>0</v>
      </c>
      <c r="R110" s="1">
        <v>44509</v>
      </c>
      <c r="S110" t="b">
        <v>0</v>
      </c>
      <c r="U110" t="b">
        <v>0</v>
      </c>
      <c r="Y110" s="1">
        <v>44509</v>
      </c>
      <c r="AB110">
        <v>76</v>
      </c>
      <c r="AC110" t="b">
        <v>0</v>
      </c>
      <c r="AD110" t="b">
        <v>1</v>
      </c>
      <c r="AI110" t="b">
        <v>0</v>
      </c>
      <c r="AJ110" t="b">
        <v>0</v>
      </c>
      <c r="AK110" t="b">
        <v>0</v>
      </c>
      <c r="AL110" t="b">
        <v>0</v>
      </c>
      <c r="AM110" t="b">
        <v>0</v>
      </c>
      <c r="AN110" t="b">
        <v>0</v>
      </c>
      <c r="AO110" t="b">
        <v>0</v>
      </c>
      <c r="AP110" t="b">
        <v>0</v>
      </c>
      <c r="AQ110" t="b">
        <v>0</v>
      </c>
      <c r="AR110" t="b">
        <v>0</v>
      </c>
      <c r="AS110" t="b">
        <v>0</v>
      </c>
      <c r="AT110" t="b">
        <v>0</v>
      </c>
      <c r="AU110" t="b">
        <v>0</v>
      </c>
      <c r="AV110" t="b">
        <v>0</v>
      </c>
      <c r="AW110" t="b">
        <v>0</v>
      </c>
      <c r="AX110" t="b">
        <v>0</v>
      </c>
      <c r="AY110" t="b">
        <v>0</v>
      </c>
      <c r="AZ110" t="b">
        <v>0</v>
      </c>
      <c r="BA110" t="b">
        <v>0</v>
      </c>
      <c r="BB110" t="b">
        <v>0</v>
      </c>
      <c r="BC110" t="b">
        <v>0</v>
      </c>
      <c r="BD110" t="b">
        <v>0</v>
      </c>
      <c r="BE110" t="b">
        <v>0</v>
      </c>
      <c r="BF110" t="b">
        <v>0</v>
      </c>
      <c r="BG110" t="b">
        <v>0</v>
      </c>
      <c r="BH110" t="b">
        <v>0</v>
      </c>
      <c r="BI110" t="b">
        <v>0</v>
      </c>
      <c r="BJ110" t="b">
        <v>0</v>
      </c>
      <c r="BK110" t="b">
        <v>0</v>
      </c>
      <c r="BL110" t="b">
        <v>0</v>
      </c>
      <c r="BN110" t="b">
        <v>1</v>
      </c>
    </row>
    <row r="111" spans="1:66">
      <c r="A111" s="6">
        <v>648</v>
      </c>
      <c r="B111" t="s">
        <v>397</v>
      </c>
      <c r="C111" t="s">
        <v>756</v>
      </c>
      <c r="D111" t="s">
        <v>1346</v>
      </c>
      <c r="E111" t="s">
        <v>398</v>
      </c>
      <c r="F111" t="s">
        <v>399</v>
      </c>
      <c r="G111" t="s">
        <v>120</v>
      </c>
      <c r="H111" t="s">
        <v>17</v>
      </c>
      <c r="I111" t="s">
        <v>1782</v>
      </c>
      <c r="J111" t="s">
        <v>400</v>
      </c>
      <c r="K111" t="s">
        <v>401</v>
      </c>
      <c r="L111" t="s">
        <v>402</v>
      </c>
      <c r="M111" t="s">
        <v>1347</v>
      </c>
      <c r="N111" s="1">
        <v>15239</v>
      </c>
      <c r="O111" t="s">
        <v>1348</v>
      </c>
      <c r="P111" t="s">
        <v>1853</v>
      </c>
      <c r="Q111" t="b">
        <v>0</v>
      </c>
      <c r="R111" s="1">
        <v>42044</v>
      </c>
      <c r="S111" t="b">
        <v>0</v>
      </c>
      <c r="U111" t="b">
        <v>0</v>
      </c>
      <c r="AB111">
        <v>82</v>
      </c>
      <c r="AC111" t="b">
        <v>0</v>
      </c>
      <c r="AD111" t="b">
        <v>1</v>
      </c>
      <c r="AF111" t="s">
        <v>2568</v>
      </c>
      <c r="AI111" t="b">
        <v>0</v>
      </c>
      <c r="AJ111" t="b">
        <v>0</v>
      </c>
      <c r="AK111" t="b">
        <v>0</v>
      </c>
      <c r="AL111" t="b">
        <v>1</v>
      </c>
      <c r="AM111" t="b">
        <v>0</v>
      </c>
      <c r="AN111" t="b">
        <v>0</v>
      </c>
      <c r="AO111" t="b">
        <v>0</v>
      </c>
      <c r="AP111" t="b">
        <v>0</v>
      </c>
      <c r="AQ111" t="b">
        <v>0</v>
      </c>
      <c r="AR111" t="b">
        <v>0</v>
      </c>
      <c r="AS111" t="b">
        <v>0</v>
      </c>
      <c r="AT111" t="b">
        <v>0</v>
      </c>
      <c r="AU111" t="b">
        <v>0</v>
      </c>
      <c r="AV111" t="b">
        <v>0</v>
      </c>
      <c r="AW111" t="b">
        <v>0</v>
      </c>
      <c r="AX111" t="b">
        <v>0</v>
      </c>
      <c r="AY111" t="b">
        <v>0</v>
      </c>
      <c r="AZ111" t="b">
        <v>0</v>
      </c>
      <c r="BA111" t="b">
        <v>0</v>
      </c>
      <c r="BB111" t="b">
        <v>0</v>
      </c>
      <c r="BC111" t="b">
        <v>0</v>
      </c>
      <c r="BD111" t="b">
        <v>0</v>
      </c>
      <c r="BE111" t="b">
        <v>0</v>
      </c>
      <c r="BF111" t="b">
        <v>0</v>
      </c>
      <c r="BG111" t="b">
        <v>0</v>
      </c>
      <c r="BH111" t="b">
        <v>0</v>
      </c>
      <c r="BI111" t="b">
        <v>0</v>
      </c>
      <c r="BJ111" t="b">
        <v>0</v>
      </c>
      <c r="BK111" t="b">
        <v>0</v>
      </c>
      <c r="BL111" t="b">
        <v>0</v>
      </c>
      <c r="BN111" t="b">
        <v>1</v>
      </c>
    </row>
    <row r="112" spans="1:66">
      <c r="A112" s="6">
        <v>142</v>
      </c>
      <c r="B112" t="s">
        <v>403</v>
      </c>
      <c r="C112" t="s">
        <v>45</v>
      </c>
      <c r="D112" t="s">
        <v>1082</v>
      </c>
      <c r="E112" t="s">
        <v>51</v>
      </c>
      <c r="F112" t="s">
        <v>405</v>
      </c>
      <c r="G112" t="s">
        <v>67</v>
      </c>
      <c r="H112" t="s">
        <v>17</v>
      </c>
      <c r="I112" t="s">
        <v>1776</v>
      </c>
      <c r="J112" t="s">
        <v>406</v>
      </c>
      <c r="L112" t="s">
        <v>407</v>
      </c>
      <c r="M112" t="s">
        <v>1106</v>
      </c>
      <c r="N112" s="1">
        <v>11220</v>
      </c>
      <c r="Q112" t="b">
        <v>0</v>
      </c>
      <c r="R112" s="1">
        <v>38231</v>
      </c>
      <c r="S112" t="b">
        <v>0</v>
      </c>
      <c r="U112" t="b">
        <v>0</v>
      </c>
      <c r="X112" t="s">
        <v>2572</v>
      </c>
      <c r="AB112">
        <v>93</v>
      </c>
      <c r="AC112" t="b">
        <v>0</v>
      </c>
      <c r="AD112" t="b">
        <v>1</v>
      </c>
      <c r="AF112" t="s">
        <v>2541</v>
      </c>
      <c r="AI112" t="b">
        <v>0</v>
      </c>
      <c r="AJ112" t="b">
        <v>0</v>
      </c>
      <c r="AK112" t="b">
        <v>0</v>
      </c>
      <c r="AL112" t="b">
        <v>0</v>
      </c>
      <c r="AM112" t="b">
        <v>0</v>
      </c>
      <c r="AN112" t="b">
        <v>0</v>
      </c>
      <c r="AO112" t="b">
        <v>0</v>
      </c>
      <c r="AP112" t="b">
        <v>0</v>
      </c>
      <c r="AQ112" t="b">
        <v>0</v>
      </c>
      <c r="AR112" t="b">
        <v>0</v>
      </c>
      <c r="AS112" t="b">
        <v>0</v>
      </c>
      <c r="AT112" t="b">
        <v>0</v>
      </c>
      <c r="AU112" t="b">
        <v>0</v>
      </c>
      <c r="AV112" t="b">
        <v>0</v>
      </c>
      <c r="AW112" t="b">
        <v>0</v>
      </c>
      <c r="AX112" t="b">
        <v>0</v>
      </c>
      <c r="AY112" t="b">
        <v>0</v>
      </c>
      <c r="AZ112" t="b">
        <v>0</v>
      </c>
      <c r="BA112" t="b">
        <v>0</v>
      </c>
      <c r="BB112" t="b">
        <v>0</v>
      </c>
      <c r="BC112" t="b">
        <v>1</v>
      </c>
      <c r="BD112" t="b">
        <v>0</v>
      </c>
      <c r="BE112" t="b">
        <v>0</v>
      </c>
      <c r="BF112" t="b">
        <v>0</v>
      </c>
      <c r="BG112" t="b">
        <v>0</v>
      </c>
      <c r="BH112" t="b">
        <v>0</v>
      </c>
      <c r="BI112" t="b">
        <v>0</v>
      </c>
      <c r="BJ112" t="b">
        <v>0</v>
      </c>
      <c r="BK112" t="b">
        <v>0</v>
      </c>
      <c r="BL112" t="b">
        <v>0</v>
      </c>
      <c r="BN112" t="b">
        <v>1</v>
      </c>
    </row>
    <row r="113" spans="1:66">
      <c r="A113" s="6">
        <v>964</v>
      </c>
      <c r="B113" t="s">
        <v>408</v>
      </c>
      <c r="C113" t="s">
        <v>64</v>
      </c>
      <c r="D113" t="s">
        <v>1314</v>
      </c>
      <c r="E113" t="s">
        <v>129</v>
      </c>
      <c r="F113" t="s">
        <v>409</v>
      </c>
      <c r="G113" t="s">
        <v>1878</v>
      </c>
      <c r="H113" t="s">
        <v>17</v>
      </c>
      <c r="I113" t="s">
        <v>1854</v>
      </c>
      <c r="J113" t="s">
        <v>410</v>
      </c>
      <c r="L113" t="s">
        <v>1855</v>
      </c>
      <c r="N113" s="1">
        <v>14979</v>
      </c>
      <c r="O113" t="s">
        <v>1315</v>
      </c>
      <c r="Q113" t="b">
        <v>0</v>
      </c>
      <c r="R113" s="1">
        <v>43662</v>
      </c>
      <c r="S113" t="b">
        <v>0</v>
      </c>
      <c r="U113" t="b">
        <v>0</v>
      </c>
      <c r="AB113">
        <v>82</v>
      </c>
      <c r="AC113" t="b">
        <v>0</v>
      </c>
      <c r="AD113" t="b">
        <v>0</v>
      </c>
      <c r="AI113" t="b">
        <v>0</v>
      </c>
      <c r="AJ113" t="b">
        <v>0</v>
      </c>
      <c r="AK113" t="b">
        <v>0</v>
      </c>
      <c r="AL113" t="b">
        <v>0</v>
      </c>
      <c r="AM113" t="b">
        <v>0</v>
      </c>
      <c r="AN113" t="b">
        <v>0</v>
      </c>
      <c r="AO113" t="b">
        <v>0</v>
      </c>
      <c r="AP113" t="b">
        <v>0</v>
      </c>
      <c r="AQ113" t="b">
        <v>0</v>
      </c>
      <c r="AR113" t="b">
        <v>0</v>
      </c>
      <c r="AS113" t="b">
        <v>0</v>
      </c>
      <c r="AT113" t="b">
        <v>0</v>
      </c>
      <c r="AU113" t="b">
        <v>1</v>
      </c>
      <c r="AV113" t="b">
        <v>0</v>
      </c>
      <c r="AW113" t="b">
        <v>0</v>
      </c>
      <c r="AX113" t="b">
        <v>0</v>
      </c>
      <c r="AY113" t="b">
        <v>0</v>
      </c>
      <c r="AZ113" t="b">
        <v>0</v>
      </c>
      <c r="BA113" t="b">
        <v>0</v>
      </c>
      <c r="BB113" t="b">
        <v>0</v>
      </c>
      <c r="BC113" t="b">
        <v>0</v>
      </c>
      <c r="BD113" t="b">
        <v>0</v>
      </c>
      <c r="BE113" t="b">
        <v>1</v>
      </c>
      <c r="BF113" t="b">
        <v>0</v>
      </c>
      <c r="BG113" t="b">
        <v>0</v>
      </c>
      <c r="BH113" t="b">
        <v>0</v>
      </c>
      <c r="BI113" t="b">
        <v>0</v>
      </c>
      <c r="BJ113" t="b">
        <v>0</v>
      </c>
      <c r="BK113" t="b">
        <v>0</v>
      </c>
      <c r="BL113" t="b">
        <v>0</v>
      </c>
      <c r="BN113" t="b">
        <v>1</v>
      </c>
    </row>
    <row r="114" spans="1:66">
      <c r="A114" s="6">
        <v>146</v>
      </c>
      <c r="B114" t="s">
        <v>413</v>
      </c>
      <c r="C114" t="s">
        <v>144</v>
      </c>
      <c r="D114" t="s">
        <v>1099</v>
      </c>
      <c r="E114" t="s">
        <v>124</v>
      </c>
      <c r="F114" t="s">
        <v>414</v>
      </c>
      <c r="G114" t="s">
        <v>25</v>
      </c>
      <c r="H114" t="s">
        <v>17</v>
      </c>
      <c r="I114" t="s">
        <v>1755</v>
      </c>
      <c r="J114" t="s">
        <v>415</v>
      </c>
      <c r="L114" t="s">
        <v>416</v>
      </c>
      <c r="N114" s="1">
        <v>10716</v>
      </c>
      <c r="P114" t="s">
        <v>2275</v>
      </c>
      <c r="Q114" t="b">
        <v>0</v>
      </c>
      <c r="R114" s="1">
        <v>34425</v>
      </c>
      <c r="S114" t="b">
        <v>0</v>
      </c>
      <c r="U114" t="b">
        <v>0</v>
      </c>
      <c r="X114" t="s">
        <v>2573</v>
      </c>
      <c r="AB114">
        <v>94</v>
      </c>
      <c r="AC114" t="b">
        <v>0</v>
      </c>
      <c r="AD114" t="b">
        <v>1</v>
      </c>
      <c r="AI114" t="b">
        <v>0</v>
      </c>
      <c r="AJ114" t="b">
        <v>0</v>
      </c>
      <c r="AK114" t="b">
        <v>0</v>
      </c>
      <c r="AL114" t="b">
        <v>1</v>
      </c>
      <c r="AM114" t="b">
        <v>0</v>
      </c>
      <c r="AN114" t="b">
        <v>0</v>
      </c>
      <c r="AO114" t="b">
        <v>0</v>
      </c>
      <c r="AP114" t="b">
        <v>0</v>
      </c>
      <c r="AQ114" t="b">
        <v>0</v>
      </c>
      <c r="AR114" t="b">
        <v>0</v>
      </c>
      <c r="AS114" t="b">
        <v>0</v>
      </c>
      <c r="AT114" t="b">
        <v>0</v>
      </c>
      <c r="AU114" t="b">
        <v>0</v>
      </c>
      <c r="AV114" t="b">
        <v>0</v>
      </c>
      <c r="AW114" t="b">
        <v>0</v>
      </c>
      <c r="AX114" t="b">
        <v>0</v>
      </c>
      <c r="AY114" t="b">
        <v>0</v>
      </c>
      <c r="AZ114" t="b">
        <v>0</v>
      </c>
      <c r="BA114" t="b">
        <v>0</v>
      </c>
      <c r="BB114" t="b">
        <v>0</v>
      </c>
      <c r="BC114" t="b">
        <v>0</v>
      </c>
      <c r="BD114" t="b">
        <v>0</v>
      </c>
      <c r="BE114" t="b">
        <v>0</v>
      </c>
      <c r="BF114" t="b">
        <v>0</v>
      </c>
      <c r="BG114" t="b">
        <v>0</v>
      </c>
      <c r="BH114" t="b">
        <v>0</v>
      </c>
      <c r="BI114" t="b">
        <v>0</v>
      </c>
      <c r="BJ114" t="b">
        <v>0</v>
      </c>
      <c r="BK114" t="b">
        <v>0</v>
      </c>
      <c r="BL114" t="b">
        <v>0</v>
      </c>
      <c r="BN114" t="b">
        <v>1</v>
      </c>
    </row>
    <row r="115" spans="1:66">
      <c r="A115" s="6">
        <v>1003</v>
      </c>
      <c r="B115" t="s">
        <v>1549</v>
      </c>
      <c r="C115" t="s">
        <v>144</v>
      </c>
      <c r="E115" t="s">
        <v>1550</v>
      </c>
      <c r="F115" t="s">
        <v>1551</v>
      </c>
      <c r="G115" t="s">
        <v>789</v>
      </c>
      <c r="H115" t="s">
        <v>17</v>
      </c>
      <c r="I115" t="s">
        <v>1798</v>
      </c>
      <c r="J115" t="s">
        <v>1552</v>
      </c>
      <c r="K115" t="s">
        <v>1553</v>
      </c>
      <c r="L115" t="s">
        <v>1554</v>
      </c>
      <c r="N115" s="1">
        <v>18301</v>
      </c>
      <c r="O115" t="s">
        <v>1555</v>
      </c>
      <c r="Q115" t="b">
        <v>0</v>
      </c>
      <c r="R115" s="1">
        <v>44350</v>
      </c>
      <c r="S115" t="b">
        <v>0</v>
      </c>
      <c r="U115" t="b">
        <v>0</v>
      </c>
      <c r="Y115" s="1">
        <v>44350</v>
      </c>
      <c r="AB115">
        <v>73</v>
      </c>
      <c r="AC115" t="b">
        <v>0</v>
      </c>
      <c r="AD115" t="b">
        <v>1</v>
      </c>
      <c r="AF115" t="s">
        <v>2571</v>
      </c>
      <c r="AI115" t="b">
        <v>0</v>
      </c>
      <c r="AJ115" t="b">
        <v>0</v>
      </c>
      <c r="AK115" t="b">
        <v>0</v>
      </c>
      <c r="AL115" t="b">
        <v>0</v>
      </c>
      <c r="AM115" t="b">
        <v>0</v>
      </c>
      <c r="AN115" t="b">
        <v>0</v>
      </c>
      <c r="AO115" t="b">
        <v>0</v>
      </c>
      <c r="AP115" t="b">
        <v>1</v>
      </c>
      <c r="AQ115" t="b">
        <v>0</v>
      </c>
      <c r="AR115" t="b">
        <v>0</v>
      </c>
      <c r="AS115" t="b">
        <v>0</v>
      </c>
      <c r="AT115" t="b">
        <v>0</v>
      </c>
      <c r="AU115" t="b">
        <v>1</v>
      </c>
      <c r="AV115" t="b">
        <v>0</v>
      </c>
      <c r="AW115" t="b">
        <v>1</v>
      </c>
      <c r="AX115" t="b">
        <v>0</v>
      </c>
      <c r="AY115" t="b">
        <v>0</v>
      </c>
      <c r="AZ115" t="b">
        <v>0</v>
      </c>
      <c r="BA115" t="b">
        <v>0</v>
      </c>
      <c r="BB115" t="b">
        <v>0</v>
      </c>
      <c r="BC115" t="b">
        <v>0</v>
      </c>
      <c r="BD115" t="b">
        <v>1</v>
      </c>
      <c r="BE115" t="b">
        <v>1</v>
      </c>
      <c r="BF115" t="b">
        <v>1</v>
      </c>
      <c r="BG115" t="b">
        <v>0</v>
      </c>
      <c r="BH115" t="b">
        <v>0</v>
      </c>
      <c r="BI115" t="b">
        <v>0</v>
      </c>
      <c r="BJ115" t="b">
        <v>0</v>
      </c>
      <c r="BK115" t="b">
        <v>0</v>
      </c>
      <c r="BL115" t="b">
        <v>0</v>
      </c>
      <c r="BN115" t="b">
        <v>1</v>
      </c>
    </row>
    <row r="116" spans="1:66">
      <c r="A116" s="6">
        <v>1072</v>
      </c>
      <c r="B116" t="s">
        <v>2018</v>
      </c>
      <c r="C116" t="s">
        <v>2019</v>
      </c>
      <c r="D116" t="s">
        <v>2051</v>
      </c>
      <c r="E116" t="s">
        <v>1220</v>
      </c>
      <c r="F116" t="s">
        <v>2052</v>
      </c>
      <c r="G116" t="s">
        <v>81</v>
      </c>
      <c r="H116" t="s">
        <v>17</v>
      </c>
      <c r="I116" t="s">
        <v>1779</v>
      </c>
      <c r="J116" t="s">
        <v>2053</v>
      </c>
      <c r="K116" t="s">
        <v>2053</v>
      </c>
      <c r="L116" t="s">
        <v>2054</v>
      </c>
      <c r="M116" t="s">
        <v>2055</v>
      </c>
      <c r="N116" s="1">
        <v>19303</v>
      </c>
      <c r="O116" t="s">
        <v>2056</v>
      </c>
      <c r="Q116" t="b">
        <v>0</v>
      </c>
      <c r="R116" s="1">
        <v>44713</v>
      </c>
      <c r="S116" t="b">
        <v>0</v>
      </c>
      <c r="U116" t="b">
        <v>0</v>
      </c>
      <c r="AB116">
        <v>71</v>
      </c>
      <c r="AC116" t="b">
        <v>0</v>
      </c>
      <c r="AD116" t="b">
        <v>1</v>
      </c>
      <c r="AI116" t="b">
        <v>0</v>
      </c>
      <c r="AJ116" t="b">
        <v>0</v>
      </c>
      <c r="AK116" t="b">
        <v>0</v>
      </c>
      <c r="AL116" t="b">
        <v>0</v>
      </c>
      <c r="AM116" t="b">
        <v>0</v>
      </c>
      <c r="AN116" t="b">
        <v>0</v>
      </c>
      <c r="AO116" t="b">
        <v>0</v>
      </c>
      <c r="AP116" t="b">
        <v>0</v>
      </c>
      <c r="AQ116" t="b">
        <v>0</v>
      </c>
      <c r="AR116" t="b">
        <v>1</v>
      </c>
      <c r="AS116" t="b">
        <v>1</v>
      </c>
      <c r="AT116" t="b">
        <v>0</v>
      </c>
      <c r="AU116" t="b">
        <v>0</v>
      </c>
      <c r="AV116" t="b">
        <v>1</v>
      </c>
      <c r="AW116" t="b">
        <v>0</v>
      </c>
      <c r="AX116" t="b">
        <v>0</v>
      </c>
      <c r="AY116" t="b">
        <v>0</v>
      </c>
      <c r="AZ116" t="b">
        <v>0</v>
      </c>
      <c r="BA116" t="b">
        <v>0</v>
      </c>
      <c r="BB116" t="b">
        <v>0</v>
      </c>
      <c r="BC116" t="b">
        <v>0</v>
      </c>
      <c r="BD116" t="b">
        <v>0</v>
      </c>
      <c r="BE116" t="b">
        <v>0</v>
      </c>
      <c r="BF116" t="b">
        <v>0</v>
      </c>
      <c r="BG116" t="b">
        <v>0</v>
      </c>
      <c r="BH116" t="b">
        <v>0</v>
      </c>
      <c r="BI116" t="b">
        <v>0</v>
      </c>
      <c r="BJ116" t="b">
        <v>0</v>
      </c>
      <c r="BK116" t="b">
        <v>0</v>
      </c>
      <c r="BL116" t="b">
        <v>0</v>
      </c>
      <c r="BN116" t="b">
        <v>1</v>
      </c>
    </row>
    <row r="117" spans="1:66">
      <c r="A117" s="6">
        <v>886</v>
      </c>
      <c r="B117" t="s">
        <v>417</v>
      </c>
      <c r="C117" t="s">
        <v>418</v>
      </c>
      <c r="D117" t="s">
        <v>1159</v>
      </c>
      <c r="E117" t="s">
        <v>419</v>
      </c>
      <c r="F117" t="s">
        <v>420</v>
      </c>
      <c r="G117" t="s">
        <v>421</v>
      </c>
      <c r="H117" t="s">
        <v>422</v>
      </c>
      <c r="I117" t="s">
        <v>1856</v>
      </c>
      <c r="J117" t="s">
        <v>423</v>
      </c>
      <c r="K117" t="s">
        <v>424</v>
      </c>
      <c r="L117" t="s">
        <v>425</v>
      </c>
      <c r="N117" s="1">
        <v>12905</v>
      </c>
      <c r="Q117" t="b">
        <v>0</v>
      </c>
      <c r="R117" s="1">
        <v>42864</v>
      </c>
      <c r="S117" t="b">
        <v>0</v>
      </c>
      <c r="U117" t="b">
        <v>0</v>
      </c>
      <c r="AB117">
        <v>88</v>
      </c>
      <c r="AC117" t="b">
        <v>0</v>
      </c>
      <c r="AD117" t="b">
        <v>1</v>
      </c>
      <c r="AI117" t="b">
        <v>0</v>
      </c>
      <c r="AJ117" t="b">
        <v>0</v>
      </c>
      <c r="AK117" t="b">
        <v>0</v>
      </c>
      <c r="AL117" t="b">
        <v>0</v>
      </c>
      <c r="AM117" t="b">
        <v>0</v>
      </c>
      <c r="AN117" t="b">
        <v>0</v>
      </c>
      <c r="AO117" t="b">
        <v>0</v>
      </c>
      <c r="AP117" t="b">
        <v>0</v>
      </c>
      <c r="AQ117" t="b">
        <v>0</v>
      </c>
      <c r="AR117" t="b">
        <v>0</v>
      </c>
      <c r="AS117" t="b">
        <v>0</v>
      </c>
      <c r="AT117" t="b">
        <v>0</v>
      </c>
      <c r="AU117" t="b">
        <v>1</v>
      </c>
      <c r="AV117" t="b">
        <v>0</v>
      </c>
      <c r="AW117" t="b">
        <v>0</v>
      </c>
      <c r="AX117" t="b">
        <v>0</v>
      </c>
      <c r="AY117" t="b">
        <v>0</v>
      </c>
      <c r="AZ117" t="b">
        <v>0</v>
      </c>
      <c r="BA117" t="b">
        <v>0</v>
      </c>
      <c r="BB117" t="b">
        <v>0</v>
      </c>
      <c r="BC117" t="b">
        <v>0</v>
      </c>
      <c r="BD117" t="b">
        <v>1</v>
      </c>
      <c r="BE117" t="b">
        <v>0</v>
      </c>
      <c r="BF117" t="b">
        <v>0</v>
      </c>
      <c r="BG117" t="b">
        <v>0</v>
      </c>
      <c r="BH117" t="b">
        <v>0</v>
      </c>
      <c r="BI117" t="b">
        <v>0</v>
      </c>
      <c r="BJ117" t="b">
        <v>0</v>
      </c>
      <c r="BK117" t="b">
        <v>0</v>
      </c>
      <c r="BL117" t="b">
        <v>0</v>
      </c>
      <c r="BN117" t="b">
        <v>1</v>
      </c>
    </row>
    <row r="118" spans="1:66">
      <c r="A118" s="6">
        <v>463</v>
      </c>
      <c r="B118" t="s">
        <v>426</v>
      </c>
      <c r="C118" t="s">
        <v>1650</v>
      </c>
      <c r="D118" t="s">
        <v>1517</v>
      </c>
      <c r="E118" t="s">
        <v>124</v>
      </c>
      <c r="F118" t="s">
        <v>1857</v>
      </c>
      <c r="G118" t="s">
        <v>16</v>
      </c>
      <c r="H118" t="s">
        <v>17</v>
      </c>
      <c r="I118" t="s">
        <v>1752</v>
      </c>
      <c r="J118" t="s">
        <v>427</v>
      </c>
      <c r="K118" t="s">
        <v>428</v>
      </c>
      <c r="L118" t="s">
        <v>429</v>
      </c>
      <c r="N118" s="1">
        <v>17596</v>
      </c>
      <c r="O118" t="s">
        <v>1270</v>
      </c>
      <c r="Q118" t="b">
        <v>0</v>
      </c>
      <c r="R118" s="1">
        <v>40645</v>
      </c>
      <c r="S118" t="b">
        <v>0</v>
      </c>
      <c r="U118" t="b">
        <v>0</v>
      </c>
      <c r="X118" t="s">
        <v>2574</v>
      </c>
      <c r="Y118" s="1">
        <v>44641</v>
      </c>
      <c r="AB118">
        <v>75</v>
      </c>
      <c r="AC118" t="b">
        <v>0</v>
      </c>
      <c r="AD118" t="b">
        <v>1</v>
      </c>
      <c r="AF118" t="s">
        <v>2571</v>
      </c>
      <c r="AI118" t="b">
        <v>0</v>
      </c>
      <c r="AJ118" t="b">
        <v>0</v>
      </c>
      <c r="AK118" t="b">
        <v>0</v>
      </c>
      <c r="AL118" t="b">
        <v>0</v>
      </c>
      <c r="AM118" t="b">
        <v>0</v>
      </c>
      <c r="AN118" t="b">
        <v>0</v>
      </c>
      <c r="AO118" t="b">
        <v>0</v>
      </c>
      <c r="AP118" t="b">
        <v>0</v>
      </c>
      <c r="AQ118" t="b">
        <v>0</v>
      </c>
      <c r="AR118" t="b">
        <v>0</v>
      </c>
      <c r="AS118" t="b">
        <v>1</v>
      </c>
      <c r="AT118" t="b">
        <v>0</v>
      </c>
      <c r="AU118" t="b">
        <v>1</v>
      </c>
      <c r="AV118" t="b">
        <v>1</v>
      </c>
      <c r="AW118" t="b">
        <v>1</v>
      </c>
      <c r="AX118" t="b">
        <v>0</v>
      </c>
      <c r="AY118" t="b">
        <v>0</v>
      </c>
      <c r="AZ118" t="b">
        <v>0</v>
      </c>
      <c r="BA118" t="b">
        <v>0</v>
      </c>
      <c r="BB118" t="b">
        <v>1</v>
      </c>
      <c r="BC118" t="b">
        <v>0</v>
      </c>
      <c r="BD118" t="b">
        <v>1</v>
      </c>
      <c r="BE118" t="b">
        <v>0</v>
      </c>
      <c r="BF118" t="b">
        <v>1</v>
      </c>
      <c r="BG118" t="b">
        <v>0</v>
      </c>
      <c r="BH118" t="b">
        <v>0</v>
      </c>
      <c r="BI118" t="b">
        <v>0</v>
      </c>
      <c r="BJ118" t="b">
        <v>0</v>
      </c>
      <c r="BK118" t="b">
        <v>1</v>
      </c>
      <c r="BL118" t="b">
        <v>0</v>
      </c>
      <c r="BN118" t="b">
        <v>1</v>
      </c>
    </row>
    <row r="119" spans="1:66">
      <c r="A119" s="6">
        <v>1013</v>
      </c>
      <c r="B119" t="s">
        <v>1241</v>
      </c>
      <c r="C119" t="s">
        <v>2043</v>
      </c>
      <c r="D119" t="s">
        <v>1115</v>
      </c>
      <c r="E119" t="s">
        <v>77</v>
      </c>
      <c r="F119" t="s">
        <v>1242</v>
      </c>
      <c r="G119" t="s">
        <v>1878</v>
      </c>
      <c r="H119" t="s">
        <v>17</v>
      </c>
      <c r="I119" t="s">
        <v>1854</v>
      </c>
      <c r="J119" t="s">
        <v>1243</v>
      </c>
      <c r="K119" t="s">
        <v>1244</v>
      </c>
      <c r="L119" t="s">
        <v>1245</v>
      </c>
      <c r="N119" s="1">
        <v>14099</v>
      </c>
      <c r="O119" t="s">
        <v>1246</v>
      </c>
      <c r="Q119" t="b">
        <v>0</v>
      </c>
      <c r="R119" s="1">
        <v>44375</v>
      </c>
      <c r="S119" t="b">
        <v>0</v>
      </c>
      <c r="U119" t="b">
        <v>0</v>
      </c>
      <c r="Y119" s="1">
        <v>44375</v>
      </c>
      <c r="AB119">
        <v>85</v>
      </c>
      <c r="AC119" t="b">
        <v>0</v>
      </c>
      <c r="AD119" t="b">
        <v>1</v>
      </c>
      <c r="AF119" t="s">
        <v>2521</v>
      </c>
      <c r="AI119" t="b">
        <v>0</v>
      </c>
      <c r="AJ119" t="b">
        <v>1</v>
      </c>
      <c r="AK119" t="b">
        <v>0</v>
      </c>
      <c r="AL119" t="b">
        <v>0</v>
      </c>
      <c r="AM119" t="b">
        <v>0</v>
      </c>
      <c r="AN119" t="b">
        <v>0</v>
      </c>
      <c r="AO119" t="b">
        <v>0</v>
      </c>
      <c r="AP119" t="b">
        <v>1</v>
      </c>
      <c r="AQ119" t="b">
        <v>0</v>
      </c>
      <c r="AR119" t="b">
        <v>0</v>
      </c>
      <c r="AS119" t="b">
        <v>0</v>
      </c>
      <c r="AT119" t="b">
        <v>0</v>
      </c>
      <c r="AU119" t="b">
        <v>1</v>
      </c>
      <c r="AV119" t="b">
        <v>0</v>
      </c>
      <c r="AW119" t="b">
        <v>0</v>
      </c>
      <c r="AX119" t="b">
        <v>0</v>
      </c>
      <c r="AY119" t="b">
        <v>0</v>
      </c>
      <c r="AZ119" t="b">
        <v>0</v>
      </c>
      <c r="BA119" t="b">
        <v>0</v>
      </c>
      <c r="BB119" t="b">
        <v>0</v>
      </c>
      <c r="BC119" t="b">
        <v>0</v>
      </c>
      <c r="BD119" t="b">
        <v>0</v>
      </c>
      <c r="BE119" t="b">
        <v>0</v>
      </c>
      <c r="BF119" t="b">
        <v>0</v>
      </c>
      <c r="BG119" t="b">
        <v>0</v>
      </c>
      <c r="BH119" t="b">
        <v>0</v>
      </c>
      <c r="BI119" t="b">
        <v>1</v>
      </c>
      <c r="BJ119" t="b">
        <v>1</v>
      </c>
      <c r="BK119" t="b">
        <v>0</v>
      </c>
      <c r="BL119" t="b">
        <v>0</v>
      </c>
      <c r="BN119" t="b">
        <v>1</v>
      </c>
    </row>
    <row r="120" spans="1:66">
      <c r="A120" s="6">
        <v>930</v>
      </c>
      <c r="B120" t="s">
        <v>430</v>
      </c>
      <c r="C120" t="s">
        <v>431</v>
      </c>
      <c r="D120" t="s">
        <v>1479</v>
      </c>
      <c r="E120" t="s">
        <v>30</v>
      </c>
      <c r="F120" t="s">
        <v>1858</v>
      </c>
      <c r="G120" t="s">
        <v>432</v>
      </c>
      <c r="H120" t="s">
        <v>17</v>
      </c>
      <c r="I120" t="s">
        <v>1859</v>
      </c>
      <c r="K120" t="s">
        <v>433</v>
      </c>
      <c r="L120" t="s">
        <v>434</v>
      </c>
      <c r="N120" s="1">
        <v>17138</v>
      </c>
      <c r="P120" t="s">
        <v>1860</v>
      </c>
      <c r="Q120" t="b">
        <v>0</v>
      </c>
      <c r="R120" s="1">
        <v>43417</v>
      </c>
      <c r="S120" t="b">
        <v>0</v>
      </c>
      <c r="U120" t="b">
        <v>0</v>
      </c>
      <c r="AB120">
        <v>77</v>
      </c>
      <c r="AC120" t="b">
        <v>0</v>
      </c>
      <c r="AD120" t="b">
        <v>1</v>
      </c>
      <c r="AI120" t="b">
        <v>0</v>
      </c>
      <c r="AJ120" t="b">
        <v>0</v>
      </c>
      <c r="AK120" t="b">
        <v>0</v>
      </c>
      <c r="AL120" t="b">
        <v>0</v>
      </c>
      <c r="AM120" t="b">
        <v>0</v>
      </c>
      <c r="AN120" t="b">
        <v>1</v>
      </c>
      <c r="AO120" t="b">
        <v>0</v>
      </c>
      <c r="AP120" t="b">
        <v>0</v>
      </c>
      <c r="AQ120" t="b">
        <v>1</v>
      </c>
      <c r="AR120" t="b">
        <v>0</v>
      </c>
      <c r="AS120" t="b">
        <v>1</v>
      </c>
      <c r="AT120" t="b">
        <v>0</v>
      </c>
      <c r="AU120" t="b">
        <v>0</v>
      </c>
      <c r="AV120" t="b">
        <v>0</v>
      </c>
      <c r="AW120" t="b">
        <v>0</v>
      </c>
      <c r="AX120" t="b">
        <v>0</v>
      </c>
      <c r="AY120" t="b">
        <v>0</v>
      </c>
      <c r="AZ120" t="b">
        <v>0</v>
      </c>
      <c r="BA120" t="b">
        <v>0</v>
      </c>
      <c r="BB120" t="b">
        <v>0</v>
      </c>
      <c r="BC120" t="b">
        <v>0</v>
      </c>
      <c r="BD120" t="b">
        <v>0</v>
      </c>
      <c r="BE120" t="b">
        <v>0</v>
      </c>
      <c r="BF120" t="b">
        <v>0</v>
      </c>
      <c r="BG120" t="b">
        <v>0</v>
      </c>
      <c r="BH120" t="b">
        <v>0</v>
      </c>
      <c r="BI120" t="b">
        <v>0</v>
      </c>
      <c r="BJ120" t="b">
        <v>0</v>
      </c>
      <c r="BK120" t="b">
        <v>0</v>
      </c>
      <c r="BL120" t="b">
        <v>0</v>
      </c>
      <c r="BN120" t="b">
        <v>1</v>
      </c>
    </row>
    <row r="121" spans="1:66">
      <c r="A121" s="6">
        <v>1104</v>
      </c>
      <c r="B121" t="s">
        <v>571</v>
      </c>
      <c r="C121" t="s">
        <v>2335</v>
      </c>
      <c r="D121" t="s">
        <v>1163</v>
      </c>
      <c r="E121" t="s">
        <v>2334</v>
      </c>
      <c r="F121" t="s">
        <v>2333</v>
      </c>
      <c r="G121" t="s">
        <v>32</v>
      </c>
      <c r="H121" t="s">
        <v>17</v>
      </c>
      <c r="I121" t="s">
        <v>1756</v>
      </c>
      <c r="J121" t="s">
        <v>2332</v>
      </c>
      <c r="K121" t="s">
        <v>2332</v>
      </c>
      <c r="L121" t="s">
        <v>2331</v>
      </c>
      <c r="M121" t="s">
        <v>2330</v>
      </c>
      <c r="N121" s="1">
        <v>54718</v>
      </c>
      <c r="O121" t="s">
        <v>2329</v>
      </c>
      <c r="Q121" t="b">
        <v>0</v>
      </c>
      <c r="R121" s="1">
        <v>45117</v>
      </c>
      <c r="S121" t="b">
        <v>0</v>
      </c>
      <c r="U121" t="b">
        <v>0</v>
      </c>
      <c r="Y121" s="1">
        <v>45120.505925925929</v>
      </c>
      <c r="AB121">
        <v>-26</v>
      </c>
      <c r="AC121" t="b">
        <v>0</v>
      </c>
      <c r="AD121" t="b">
        <v>1</v>
      </c>
      <c r="AF121" t="s">
        <v>2529</v>
      </c>
      <c r="AI121" t="b">
        <v>1</v>
      </c>
      <c r="AJ121" t="b">
        <v>0</v>
      </c>
      <c r="AK121" t="b">
        <v>0</v>
      </c>
      <c r="AL121" t="b">
        <v>0</v>
      </c>
      <c r="AM121" t="b">
        <v>0</v>
      </c>
      <c r="AN121" t="b">
        <v>0</v>
      </c>
      <c r="AO121" t="b">
        <v>0</v>
      </c>
      <c r="AP121" t="b">
        <v>0</v>
      </c>
      <c r="AQ121" t="b">
        <v>0</v>
      </c>
      <c r="AR121" t="b">
        <v>0</v>
      </c>
      <c r="AS121" t="b">
        <v>0</v>
      </c>
      <c r="AT121" t="b">
        <v>0</v>
      </c>
      <c r="AU121" t="b">
        <v>0</v>
      </c>
      <c r="AV121" t="b">
        <v>0</v>
      </c>
      <c r="AW121" t="b">
        <v>1</v>
      </c>
      <c r="AX121" t="b">
        <v>0</v>
      </c>
      <c r="AY121" t="b">
        <v>0</v>
      </c>
      <c r="AZ121" t="b">
        <v>0</v>
      </c>
      <c r="BA121" t="b">
        <v>0</v>
      </c>
      <c r="BB121" t="b">
        <v>0</v>
      </c>
      <c r="BC121" t="b">
        <v>0</v>
      </c>
      <c r="BD121" t="b">
        <v>1</v>
      </c>
      <c r="BE121" t="b">
        <v>0</v>
      </c>
      <c r="BF121" t="b">
        <v>0</v>
      </c>
      <c r="BG121" t="b">
        <v>0</v>
      </c>
      <c r="BH121" t="b">
        <v>0</v>
      </c>
      <c r="BI121" t="b">
        <v>0</v>
      </c>
      <c r="BJ121" t="b">
        <v>0</v>
      </c>
      <c r="BK121" t="b">
        <v>0</v>
      </c>
      <c r="BL121" t="b">
        <v>0</v>
      </c>
      <c r="BN121" t="b">
        <v>1</v>
      </c>
    </row>
    <row r="122" spans="1:66">
      <c r="A122" s="6">
        <v>1075</v>
      </c>
      <c r="B122" t="s">
        <v>2016</v>
      </c>
      <c r="C122" t="s">
        <v>1649</v>
      </c>
      <c r="D122" t="s">
        <v>2057</v>
      </c>
      <c r="E122" t="s">
        <v>23</v>
      </c>
      <c r="F122" t="s">
        <v>2058</v>
      </c>
      <c r="G122" t="s">
        <v>81</v>
      </c>
      <c r="H122" t="s">
        <v>17</v>
      </c>
      <c r="I122" t="s">
        <v>1779</v>
      </c>
      <c r="J122" t="s">
        <v>2059</v>
      </c>
      <c r="K122" t="s">
        <v>2060</v>
      </c>
      <c r="L122" t="s">
        <v>2061</v>
      </c>
      <c r="N122" s="1">
        <v>16937</v>
      </c>
      <c r="O122" t="s">
        <v>1083</v>
      </c>
      <c r="Q122" t="b">
        <v>0</v>
      </c>
      <c r="R122" s="1">
        <v>44721</v>
      </c>
      <c r="S122" t="b">
        <v>0</v>
      </c>
      <c r="U122" t="b">
        <v>0</v>
      </c>
      <c r="AB122">
        <v>77</v>
      </c>
      <c r="AC122" t="b">
        <v>0</v>
      </c>
      <c r="AD122" t="b">
        <v>1</v>
      </c>
      <c r="AI122" t="b">
        <v>0</v>
      </c>
      <c r="AJ122" t="b">
        <v>0</v>
      </c>
      <c r="AK122" t="b">
        <v>0</v>
      </c>
      <c r="AL122" t="b">
        <v>1</v>
      </c>
      <c r="AM122" t="b">
        <v>0</v>
      </c>
      <c r="AN122" t="b">
        <v>0</v>
      </c>
      <c r="AO122" t="b">
        <v>0</v>
      </c>
      <c r="AP122" t="b">
        <v>0</v>
      </c>
      <c r="AQ122" t="b">
        <v>0</v>
      </c>
      <c r="AR122" t="b">
        <v>0</v>
      </c>
      <c r="AS122" t="b">
        <v>0</v>
      </c>
      <c r="AT122" t="b">
        <v>0</v>
      </c>
      <c r="AU122" t="b">
        <v>0</v>
      </c>
      <c r="AV122" t="b">
        <v>0</v>
      </c>
      <c r="AW122" t="b">
        <v>0</v>
      </c>
      <c r="AX122" t="b">
        <v>0</v>
      </c>
      <c r="AY122" t="b">
        <v>0</v>
      </c>
      <c r="AZ122" t="b">
        <v>0</v>
      </c>
      <c r="BA122" t="b">
        <v>0</v>
      </c>
      <c r="BB122" t="b">
        <v>0</v>
      </c>
      <c r="BC122" t="b">
        <v>0</v>
      </c>
      <c r="BD122" t="b">
        <v>0</v>
      </c>
      <c r="BE122" t="b">
        <v>0</v>
      </c>
      <c r="BF122" t="b">
        <v>0</v>
      </c>
      <c r="BG122" t="b">
        <v>0</v>
      </c>
      <c r="BH122" t="b">
        <v>0</v>
      </c>
      <c r="BI122" t="b">
        <v>0</v>
      </c>
      <c r="BJ122" t="b">
        <v>0</v>
      </c>
      <c r="BK122" t="b">
        <v>0</v>
      </c>
      <c r="BL122" t="b">
        <v>0</v>
      </c>
      <c r="BN122" t="b">
        <v>1</v>
      </c>
    </row>
    <row r="123" spans="1:66">
      <c r="A123" s="6">
        <v>151</v>
      </c>
      <c r="B123" t="s">
        <v>436</v>
      </c>
      <c r="C123" t="s">
        <v>202</v>
      </c>
      <c r="D123" t="s">
        <v>1283</v>
      </c>
      <c r="E123" t="s">
        <v>85</v>
      </c>
      <c r="F123" t="s">
        <v>437</v>
      </c>
      <c r="G123" t="s">
        <v>16</v>
      </c>
      <c r="H123" t="s">
        <v>17</v>
      </c>
      <c r="I123" t="s">
        <v>1752</v>
      </c>
      <c r="J123" t="s">
        <v>438</v>
      </c>
      <c r="L123" t="s">
        <v>439</v>
      </c>
      <c r="N123" s="1">
        <v>14636</v>
      </c>
      <c r="Q123" t="b">
        <v>0</v>
      </c>
      <c r="R123" s="1">
        <v>37642</v>
      </c>
      <c r="S123" t="b">
        <v>0</v>
      </c>
      <c r="U123" t="b">
        <v>0</v>
      </c>
      <c r="AB123">
        <v>83</v>
      </c>
      <c r="AC123" t="b">
        <v>0</v>
      </c>
      <c r="AD123" t="b">
        <v>1</v>
      </c>
      <c r="AF123" t="s">
        <v>2525</v>
      </c>
      <c r="AI123" t="b">
        <v>0</v>
      </c>
      <c r="AJ123" t="b">
        <v>0</v>
      </c>
      <c r="AK123" t="b">
        <v>0</v>
      </c>
      <c r="AL123" t="b">
        <v>0</v>
      </c>
      <c r="AM123" t="b">
        <v>0</v>
      </c>
      <c r="AN123" t="b">
        <v>0</v>
      </c>
      <c r="AO123" t="b">
        <v>1</v>
      </c>
      <c r="AP123" t="b">
        <v>0</v>
      </c>
      <c r="AQ123" t="b">
        <v>0</v>
      </c>
      <c r="AR123" t="b">
        <v>0</v>
      </c>
      <c r="AS123" t="b">
        <v>0</v>
      </c>
      <c r="AT123" t="b">
        <v>0</v>
      </c>
      <c r="AU123" t="b">
        <v>1</v>
      </c>
      <c r="AV123" t="b">
        <v>0</v>
      </c>
      <c r="AW123" t="b">
        <v>0</v>
      </c>
      <c r="AX123" t="b">
        <v>0</v>
      </c>
      <c r="AY123" t="b">
        <v>0</v>
      </c>
      <c r="AZ123" t="b">
        <v>0</v>
      </c>
      <c r="BA123" t="b">
        <v>0</v>
      </c>
      <c r="BB123" t="b">
        <v>0</v>
      </c>
      <c r="BC123" t="b">
        <v>0</v>
      </c>
      <c r="BD123" t="b">
        <v>0</v>
      </c>
      <c r="BE123" t="b">
        <v>0</v>
      </c>
      <c r="BF123" t="b">
        <v>0</v>
      </c>
      <c r="BG123" t="b">
        <v>0</v>
      </c>
      <c r="BH123" t="b">
        <v>0</v>
      </c>
      <c r="BI123" t="b">
        <v>0</v>
      </c>
      <c r="BJ123" t="b">
        <v>0</v>
      </c>
      <c r="BK123" t="b">
        <v>0</v>
      </c>
      <c r="BL123" t="b">
        <v>0</v>
      </c>
      <c r="BN123" t="b">
        <v>1</v>
      </c>
    </row>
    <row r="124" spans="1:66">
      <c r="A124" s="6">
        <v>153</v>
      </c>
      <c r="B124" t="s">
        <v>440</v>
      </c>
      <c r="C124" t="s">
        <v>13</v>
      </c>
      <c r="E124" t="s">
        <v>51</v>
      </c>
      <c r="F124" t="s">
        <v>1861</v>
      </c>
      <c r="G124" t="s">
        <v>25</v>
      </c>
      <c r="H124" t="s">
        <v>17</v>
      </c>
      <c r="I124" t="s">
        <v>1755</v>
      </c>
      <c r="J124" t="s">
        <v>441</v>
      </c>
      <c r="L124" t="s">
        <v>1862</v>
      </c>
      <c r="N124" s="1">
        <v>10574</v>
      </c>
      <c r="P124" t="s">
        <v>1853</v>
      </c>
      <c r="Q124" t="b">
        <v>0</v>
      </c>
      <c r="R124" s="1">
        <v>34669</v>
      </c>
      <c r="S124" t="b">
        <v>0</v>
      </c>
      <c r="U124" t="b">
        <v>0</v>
      </c>
      <c r="AB124">
        <v>95</v>
      </c>
      <c r="AC124" t="b">
        <v>0</v>
      </c>
      <c r="AD124" t="b">
        <v>1</v>
      </c>
      <c r="AI124" t="b">
        <v>0</v>
      </c>
      <c r="AJ124" t="b">
        <v>0</v>
      </c>
      <c r="AK124" t="b">
        <v>0</v>
      </c>
      <c r="AL124" t="b">
        <v>1</v>
      </c>
      <c r="AM124" t="b">
        <v>0</v>
      </c>
      <c r="AN124" t="b">
        <v>0</v>
      </c>
      <c r="AO124" t="b">
        <v>0</v>
      </c>
      <c r="AP124" t="b">
        <v>0</v>
      </c>
      <c r="AQ124" t="b">
        <v>0</v>
      </c>
      <c r="AR124" t="b">
        <v>0</v>
      </c>
      <c r="AS124" t="b">
        <v>0</v>
      </c>
      <c r="AT124" t="b">
        <v>0</v>
      </c>
      <c r="AU124" t="b">
        <v>0</v>
      </c>
      <c r="AV124" t="b">
        <v>0</v>
      </c>
      <c r="AW124" t="b">
        <v>0</v>
      </c>
      <c r="AX124" t="b">
        <v>0</v>
      </c>
      <c r="AY124" t="b">
        <v>0</v>
      </c>
      <c r="AZ124" t="b">
        <v>0</v>
      </c>
      <c r="BA124" t="b">
        <v>0</v>
      </c>
      <c r="BB124" t="b">
        <v>0</v>
      </c>
      <c r="BC124" t="b">
        <v>0</v>
      </c>
      <c r="BD124" t="b">
        <v>0</v>
      </c>
      <c r="BE124" t="b">
        <v>0</v>
      </c>
      <c r="BF124" t="b">
        <v>0</v>
      </c>
      <c r="BG124" t="b">
        <v>0</v>
      </c>
      <c r="BH124" t="b">
        <v>0</v>
      </c>
      <c r="BI124" t="b">
        <v>0</v>
      </c>
      <c r="BJ124" t="b">
        <v>0</v>
      </c>
      <c r="BK124" t="b">
        <v>0</v>
      </c>
      <c r="BL124" t="b">
        <v>0</v>
      </c>
      <c r="BN124" t="b">
        <v>1</v>
      </c>
    </row>
    <row r="125" spans="1:66">
      <c r="A125" s="6">
        <v>154</v>
      </c>
      <c r="B125" t="s">
        <v>442</v>
      </c>
      <c r="C125" t="s">
        <v>529</v>
      </c>
      <c r="D125" t="s">
        <v>1125</v>
      </c>
      <c r="E125" t="s">
        <v>412</v>
      </c>
      <c r="F125" t="s">
        <v>443</v>
      </c>
      <c r="G125" t="s">
        <v>213</v>
      </c>
      <c r="H125" t="s">
        <v>17</v>
      </c>
      <c r="I125" t="s">
        <v>1804</v>
      </c>
      <c r="J125" t="s">
        <v>444</v>
      </c>
      <c r="L125" t="s">
        <v>445</v>
      </c>
      <c r="N125" s="1">
        <v>13351</v>
      </c>
      <c r="Q125" t="b">
        <v>0</v>
      </c>
      <c r="R125" s="1">
        <v>39356</v>
      </c>
      <c r="S125" t="b">
        <v>0</v>
      </c>
      <c r="U125" t="b">
        <v>0</v>
      </c>
      <c r="AB125">
        <v>87</v>
      </c>
      <c r="AC125" t="b">
        <v>0</v>
      </c>
      <c r="AD125" t="b">
        <v>1</v>
      </c>
      <c r="AF125" t="s">
        <v>2571</v>
      </c>
      <c r="AI125" t="b">
        <v>0</v>
      </c>
      <c r="AJ125" t="b">
        <v>0</v>
      </c>
      <c r="AK125" t="b">
        <v>0</v>
      </c>
      <c r="AL125" t="b">
        <v>0</v>
      </c>
      <c r="AM125" t="b">
        <v>0</v>
      </c>
      <c r="AN125" t="b">
        <v>0</v>
      </c>
      <c r="AO125" t="b">
        <v>0</v>
      </c>
      <c r="AP125" t="b">
        <v>0</v>
      </c>
      <c r="AQ125" t="b">
        <v>0</v>
      </c>
      <c r="AR125" t="b">
        <v>0</v>
      </c>
      <c r="AS125" t="b">
        <v>0</v>
      </c>
      <c r="AT125" t="b">
        <v>0</v>
      </c>
      <c r="AU125" t="b">
        <v>1</v>
      </c>
      <c r="AV125" t="b">
        <v>0</v>
      </c>
      <c r="AW125" t="b">
        <v>0</v>
      </c>
      <c r="AX125" t="b">
        <v>0</v>
      </c>
      <c r="AY125" t="b">
        <v>0</v>
      </c>
      <c r="AZ125" t="b">
        <v>0</v>
      </c>
      <c r="BA125" t="b">
        <v>0</v>
      </c>
      <c r="BB125" t="b">
        <v>0</v>
      </c>
      <c r="BC125" t="b">
        <v>0</v>
      </c>
      <c r="BD125" t="b">
        <v>1</v>
      </c>
      <c r="BE125" t="b">
        <v>0</v>
      </c>
      <c r="BF125" t="b">
        <v>0</v>
      </c>
      <c r="BG125" t="b">
        <v>1</v>
      </c>
      <c r="BH125" t="b">
        <v>0</v>
      </c>
      <c r="BI125" t="b">
        <v>0</v>
      </c>
      <c r="BJ125" t="b">
        <v>0</v>
      </c>
      <c r="BK125" t="b">
        <v>0</v>
      </c>
      <c r="BL125" t="b">
        <v>0</v>
      </c>
      <c r="BN125" t="b">
        <v>1</v>
      </c>
    </row>
    <row r="126" spans="1:66">
      <c r="A126" s="6">
        <v>938</v>
      </c>
      <c r="B126" t="s">
        <v>446</v>
      </c>
      <c r="C126" t="s">
        <v>56</v>
      </c>
      <c r="D126" t="s">
        <v>1403</v>
      </c>
      <c r="E126" t="s">
        <v>1404</v>
      </c>
      <c r="F126" t="s">
        <v>447</v>
      </c>
      <c r="G126" t="s">
        <v>25</v>
      </c>
      <c r="H126" t="s">
        <v>17</v>
      </c>
      <c r="I126" t="s">
        <v>1755</v>
      </c>
      <c r="J126" t="s">
        <v>1405</v>
      </c>
      <c r="K126" t="s">
        <v>448</v>
      </c>
      <c r="L126" t="s">
        <v>449</v>
      </c>
      <c r="M126" t="s">
        <v>1406</v>
      </c>
      <c r="N126" s="1">
        <v>16056</v>
      </c>
      <c r="O126" t="s">
        <v>1270</v>
      </c>
      <c r="Q126" t="b">
        <v>0</v>
      </c>
      <c r="R126" s="1">
        <v>43473</v>
      </c>
      <c r="S126" t="b">
        <v>0</v>
      </c>
      <c r="U126" t="b">
        <v>0</v>
      </c>
      <c r="Y126" s="1">
        <v>44160</v>
      </c>
      <c r="AB126">
        <v>80</v>
      </c>
      <c r="AC126" t="b">
        <v>0</v>
      </c>
      <c r="AD126" t="b">
        <v>1</v>
      </c>
      <c r="AI126" t="b">
        <v>0</v>
      </c>
      <c r="AJ126" t="b">
        <v>1</v>
      </c>
      <c r="AK126" t="b">
        <v>0</v>
      </c>
      <c r="AL126" t="b">
        <v>0</v>
      </c>
      <c r="AM126" t="b">
        <v>0</v>
      </c>
      <c r="AN126" t="b">
        <v>0</v>
      </c>
      <c r="AO126" t="b">
        <v>0</v>
      </c>
      <c r="AP126" t="b">
        <v>0</v>
      </c>
      <c r="AQ126" t="b">
        <v>0</v>
      </c>
      <c r="AR126" t="b">
        <v>0</v>
      </c>
      <c r="AS126" t="b">
        <v>0</v>
      </c>
      <c r="AT126" t="b">
        <v>0</v>
      </c>
      <c r="AU126" t="b">
        <v>0</v>
      </c>
      <c r="AV126" t="b">
        <v>0</v>
      </c>
      <c r="AW126" t="b">
        <v>0</v>
      </c>
      <c r="AX126" t="b">
        <v>0</v>
      </c>
      <c r="AY126" t="b">
        <v>0</v>
      </c>
      <c r="AZ126" t="b">
        <v>0</v>
      </c>
      <c r="BA126" t="b">
        <v>0</v>
      </c>
      <c r="BB126" t="b">
        <v>0</v>
      </c>
      <c r="BC126" t="b">
        <v>0</v>
      </c>
      <c r="BD126" t="b">
        <v>1</v>
      </c>
      <c r="BE126" t="b">
        <v>0</v>
      </c>
      <c r="BF126" t="b">
        <v>0</v>
      </c>
      <c r="BG126" t="b">
        <v>0</v>
      </c>
      <c r="BH126" t="b">
        <v>0</v>
      </c>
      <c r="BI126" t="b">
        <v>0</v>
      </c>
      <c r="BJ126" t="b">
        <v>0</v>
      </c>
      <c r="BK126" t="b">
        <v>0</v>
      </c>
      <c r="BL126" t="b">
        <v>0</v>
      </c>
      <c r="BN126" t="b">
        <v>1</v>
      </c>
    </row>
    <row r="127" spans="1:66">
      <c r="A127" s="6">
        <v>677</v>
      </c>
      <c r="B127" t="s">
        <v>450</v>
      </c>
      <c r="C127" t="s">
        <v>451</v>
      </c>
      <c r="D127" t="s">
        <v>1518</v>
      </c>
      <c r="F127" t="s">
        <v>452</v>
      </c>
      <c r="G127" t="s">
        <v>16</v>
      </c>
      <c r="H127" t="s">
        <v>17</v>
      </c>
      <c r="I127" t="s">
        <v>1752</v>
      </c>
      <c r="J127" t="s">
        <v>453</v>
      </c>
      <c r="K127" t="s">
        <v>454</v>
      </c>
      <c r="L127" t="s">
        <v>455</v>
      </c>
      <c r="M127" t="s">
        <v>1519</v>
      </c>
      <c r="N127" s="1">
        <v>17628</v>
      </c>
      <c r="O127" t="s">
        <v>1520</v>
      </c>
      <c r="Q127" t="b">
        <v>0</v>
      </c>
      <c r="R127" s="1">
        <v>42108</v>
      </c>
      <c r="S127" t="b">
        <v>0</v>
      </c>
      <c r="U127" t="b">
        <v>0</v>
      </c>
      <c r="X127" t="s">
        <v>2520</v>
      </c>
      <c r="AB127">
        <v>75</v>
      </c>
      <c r="AC127" t="b">
        <v>0</v>
      </c>
      <c r="AD127" t="b">
        <v>1</v>
      </c>
      <c r="AI127" t="b">
        <v>1</v>
      </c>
      <c r="AJ127" t="b">
        <v>0</v>
      </c>
      <c r="AK127" t="b">
        <v>0</v>
      </c>
      <c r="AL127" t="b">
        <v>0</v>
      </c>
      <c r="AM127" t="b">
        <v>0</v>
      </c>
      <c r="AN127" t="b">
        <v>0</v>
      </c>
      <c r="AO127" t="b">
        <v>0</v>
      </c>
      <c r="AP127" t="b">
        <v>0</v>
      </c>
      <c r="AQ127" t="b">
        <v>1</v>
      </c>
      <c r="AR127" t="b">
        <v>0</v>
      </c>
      <c r="AS127" t="b">
        <v>0</v>
      </c>
      <c r="AT127" t="b">
        <v>0</v>
      </c>
      <c r="AU127" t="b">
        <v>1</v>
      </c>
      <c r="AV127" t="b">
        <v>0</v>
      </c>
      <c r="AW127" t="b">
        <v>0</v>
      </c>
      <c r="AX127" t="b">
        <v>0</v>
      </c>
      <c r="AY127" t="b">
        <v>0</v>
      </c>
      <c r="AZ127" t="b">
        <v>1</v>
      </c>
      <c r="BA127" t="b">
        <v>0</v>
      </c>
      <c r="BB127" t="b">
        <v>0</v>
      </c>
      <c r="BC127" t="b">
        <v>0</v>
      </c>
      <c r="BD127" t="b">
        <v>1</v>
      </c>
      <c r="BE127" t="b">
        <v>0</v>
      </c>
      <c r="BF127" t="b">
        <v>0</v>
      </c>
      <c r="BG127" t="b">
        <v>0</v>
      </c>
      <c r="BH127" t="b">
        <v>0</v>
      </c>
      <c r="BI127" t="b">
        <v>0</v>
      </c>
      <c r="BJ127" t="b">
        <v>0</v>
      </c>
      <c r="BK127" t="b">
        <v>0</v>
      </c>
      <c r="BL127" t="b">
        <v>0</v>
      </c>
      <c r="BN127" t="b">
        <v>1</v>
      </c>
    </row>
    <row r="128" spans="1:66">
      <c r="A128" s="6">
        <v>947</v>
      </c>
      <c r="B128" t="s">
        <v>456</v>
      </c>
      <c r="C128" t="s">
        <v>179</v>
      </c>
      <c r="D128" t="s">
        <v>1476</v>
      </c>
      <c r="E128" t="s">
        <v>457</v>
      </c>
      <c r="F128" t="s">
        <v>458</v>
      </c>
      <c r="G128" t="s">
        <v>25</v>
      </c>
      <c r="H128" t="s">
        <v>17</v>
      </c>
      <c r="I128" t="s">
        <v>1755</v>
      </c>
      <c r="J128" t="s">
        <v>459</v>
      </c>
      <c r="L128" t="s">
        <v>460</v>
      </c>
      <c r="N128" s="1">
        <v>20968</v>
      </c>
      <c r="Q128" t="b">
        <v>0</v>
      </c>
      <c r="R128" s="1">
        <v>43171</v>
      </c>
      <c r="S128" t="b">
        <v>0</v>
      </c>
      <c r="U128" t="b">
        <v>0</v>
      </c>
      <c r="AB128">
        <v>66</v>
      </c>
      <c r="AC128" t="b">
        <v>0</v>
      </c>
      <c r="AD128" t="b">
        <v>1</v>
      </c>
      <c r="AI128" t="b">
        <v>0</v>
      </c>
      <c r="AJ128" t="b">
        <v>0</v>
      </c>
      <c r="AK128" t="b">
        <v>0</v>
      </c>
      <c r="AL128" t="b">
        <v>0</v>
      </c>
      <c r="AM128" t="b">
        <v>0</v>
      </c>
      <c r="AN128" t="b">
        <v>0</v>
      </c>
      <c r="AO128" t="b">
        <v>0</v>
      </c>
      <c r="AP128" t="b">
        <v>0</v>
      </c>
      <c r="AQ128" t="b">
        <v>0</v>
      </c>
      <c r="AR128" t="b">
        <v>0</v>
      </c>
      <c r="AS128" t="b">
        <v>0</v>
      </c>
      <c r="AT128" t="b">
        <v>0</v>
      </c>
      <c r="AU128" t="b">
        <v>1</v>
      </c>
      <c r="AV128" t="b">
        <v>0</v>
      </c>
      <c r="AW128" t="b">
        <v>0</v>
      </c>
      <c r="AX128" t="b">
        <v>0</v>
      </c>
      <c r="AY128" t="b">
        <v>0</v>
      </c>
      <c r="AZ128" t="b">
        <v>0</v>
      </c>
      <c r="BA128" t="b">
        <v>0</v>
      </c>
      <c r="BB128" t="b">
        <v>0</v>
      </c>
      <c r="BC128" t="b">
        <v>0</v>
      </c>
      <c r="BD128" t="b">
        <v>1</v>
      </c>
      <c r="BE128" t="b">
        <v>0</v>
      </c>
      <c r="BF128" t="b">
        <v>0</v>
      </c>
      <c r="BG128" t="b">
        <v>1</v>
      </c>
      <c r="BH128" t="b">
        <v>0</v>
      </c>
      <c r="BI128" t="b">
        <v>0</v>
      </c>
      <c r="BJ128" t="b">
        <v>0</v>
      </c>
      <c r="BK128" t="b">
        <v>0</v>
      </c>
      <c r="BL128" t="b">
        <v>0</v>
      </c>
      <c r="BN128" t="b">
        <v>1</v>
      </c>
    </row>
    <row r="129" spans="1:66">
      <c r="A129" s="6">
        <v>795</v>
      </c>
      <c r="B129" t="s">
        <v>461</v>
      </c>
      <c r="C129" t="s">
        <v>2095</v>
      </c>
      <c r="D129" t="s">
        <v>1381</v>
      </c>
      <c r="E129" t="s">
        <v>462</v>
      </c>
      <c r="F129" t="s">
        <v>463</v>
      </c>
      <c r="G129" t="s">
        <v>16</v>
      </c>
      <c r="H129" t="s">
        <v>17</v>
      </c>
      <c r="I129" t="s">
        <v>1752</v>
      </c>
      <c r="J129" t="s">
        <v>464</v>
      </c>
      <c r="K129" t="s">
        <v>465</v>
      </c>
      <c r="L129" t="s">
        <v>466</v>
      </c>
      <c r="N129" s="1">
        <v>15739</v>
      </c>
      <c r="O129" t="s">
        <v>1382</v>
      </c>
      <c r="Q129" t="b">
        <v>0</v>
      </c>
      <c r="R129" s="1">
        <v>42535</v>
      </c>
      <c r="S129" t="b">
        <v>0</v>
      </c>
      <c r="U129" t="b">
        <v>0</v>
      </c>
      <c r="AB129">
        <v>80</v>
      </c>
      <c r="AC129" t="b">
        <v>0</v>
      </c>
      <c r="AD129" t="b">
        <v>1</v>
      </c>
      <c r="AF129" t="s">
        <v>2575</v>
      </c>
      <c r="AI129" t="b">
        <v>0</v>
      </c>
      <c r="AJ129" t="b">
        <v>0</v>
      </c>
      <c r="AK129" t="b">
        <v>0</v>
      </c>
      <c r="AL129" t="b">
        <v>0</v>
      </c>
      <c r="AM129" t="b">
        <v>0</v>
      </c>
      <c r="AN129" t="b">
        <v>1</v>
      </c>
      <c r="AO129" t="b">
        <v>0</v>
      </c>
      <c r="AP129" t="b">
        <v>1</v>
      </c>
      <c r="AQ129" t="b">
        <v>1</v>
      </c>
      <c r="AR129" t="b">
        <v>0</v>
      </c>
      <c r="AS129" t="b">
        <v>0</v>
      </c>
      <c r="AT129" t="b">
        <v>0</v>
      </c>
      <c r="AU129" t="b">
        <v>1</v>
      </c>
      <c r="AV129" t="b">
        <v>0</v>
      </c>
      <c r="AW129" t="b">
        <v>0</v>
      </c>
      <c r="AX129" t="b">
        <v>0</v>
      </c>
      <c r="AY129" t="b">
        <v>0</v>
      </c>
      <c r="AZ129" t="b">
        <v>0</v>
      </c>
      <c r="BA129" t="b">
        <v>0</v>
      </c>
      <c r="BB129" t="b">
        <v>0</v>
      </c>
      <c r="BC129" t="b">
        <v>0</v>
      </c>
      <c r="BD129" t="b">
        <v>1</v>
      </c>
      <c r="BE129" t="b">
        <v>0</v>
      </c>
      <c r="BF129" t="b">
        <v>0</v>
      </c>
      <c r="BG129" t="b">
        <v>1</v>
      </c>
      <c r="BH129" t="b">
        <v>0</v>
      </c>
      <c r="BI129" t="b">
        <v>0</v>
      </c>
      <c r="BJ129" t="b">
        <v>0</v>
      </c>
      <c r="BK129" t="b">
        <v>0</v>
      </c>
      <c r="BL129" t="b">
        <v>0</v>
      </c>
      <c r="BN129" t="b">
        <v>1</v>
      </c>
    </row>
    <row r="130" spans="1:66">
      <c r="A130" s="6">
        <v>156</v>
      </c>
      <c r="B130" t="s">
        <v>467</v>
      </c>
      <c r="C130" t="s">
        <v>13</v>
      </c>
      <c r="D130" t="s">
        <v>1299</v>
      </c>
      <c r="E130" t="s">
        <v>51</v>
      </c>
      <c r="F130" t="s">
        <v>468</v>
      </c>
      <c r="G130" t="s">
        <v>120</v>
      </c>
      <c r="H130" t="s">
        <v>17</v>
      </c>
      <c r="I130" t="s">
        <v>1782</v>
      </c>
      <c r="J130" t="s">
        <v>469</v>
      </c>
      <c r="L130" t="s">
        <v>1300</v>
      </c>
      <c r="N130" s="1">
        <v>14801</v>
      </c>
      <c r="Q130" t="b">
        <v>0</v>
      </c>
      <c r="R130" s="1">
        <v>38808</v>
      </c>
      <c r="S130" t="b">
        <v>0</v>
      </c>
      <c r="U130" t="b">
        <v>0</v>
      </c>
      <c r="AB130">
        <v>83</v>
      </c>
      <c r="AC130" t="b">
        <v>0</v>
      </c>
      <c r="AD130" t="b">
        <v>0</v>
      </c>
      <c r="AF130" t="s">
        <v>2576</v>
      </c>
      <c r="AI130" t="b">
        <v>0</v>
      </c>
      <c r="AJ130" t="b">
        <v>0</v>
      </c>
      <c r="AK130" t="b">
        <v>0</v>
      </c>
      <c r="AL130" t="b">
        <v>0</v>
      </c>
      <c r="AM130" t="b">
        <v>0</v>
      </c>
      <c r="AN130" t="b">
        <v>0</v>
      </c>
      <c r="AO130" t="b">
        <v>0</v>
      </c>
      <c r="AP130" t="b">
        <v>0</v>
      </c>
      <c r="AQ130" t="b">
        <v>0</v>
      </c>
      <c r="AR130" t="b">
        <v>1</v>
      </c>
      <c r="AS130" t="b">
        <v>0</v>
      </c>
      <c r="AT130" t="b">
        <v>0</v>
      </c>
      <c r="AU130" t="b">
        <v>0</v>
      </c>
      <c r="AV130" t="b">
        <v>0</v>
      </c>
      <c r="AW130" t="b">
        <v>0</v>
      </c>
      <c r="AX130" t="b">
        <v>0</v>
      </c>
      <c r="AY130" t="b">
        <v>0</v>
      </c>
      <c r="AZ130" t="b">
        <v>0</v>
      </c>
      <c r="BA130" t="b">
        <v>0</v>
      </c>
      <c r="BB130" t="b">
        <v>0</v>
      </c>
      <c r="BC130" t="b">
        <v>0</v>
      </c>
      <c r="BD130" t="b">
        <v>0</v>
      </c>
      <c r="BE130" t="b">
        <v>0</v>
      </c>
      <c r="BF130" t="b">
        <v>0</v>
      </c>
      <c r="BG130" t="b">
        <v>0</v>
      </c>
      <c r="BH130" t="b">
        <v>0</v>
      </c>
      <c r="BI130" t="b">
        <v>0</v>
      </c>
      <c r="BJ130" t="b">
        <v>0</v>
      </c>
      <c r="BK130" t="b">
        <v>0</v>
      </c>
      <c r="BL130" t="b">
        <v>0</v>
      </c>
      <c r="BN130" t="b">
        <v>1</v>
      </c>
    </row>
    <row r="131" spans="1:66">
      <c r="A131" s="6">
        <v>157</v>
      </c>
      <c r="B131" t="s">
        <v>470</v>
      </c>
      <c r="C131" t="s">
        <v>471</v>
      </c>
      <c r="D131" t="s">
        <v>1178</v>
      </c>
      <c r="E131" t="s">
        <v>1206</v>
      </c>
      <c r="F131" t="s">
        <v>472</v>
      </c>
      <c r="G131" t="s">
        <v>96</v>
      </c>
      <c r="H131" t="s">
        <v>17</v>
      </c>
      <c r="I131" t="s">
        <v>1822</v>
      </c>
      <c r="J131" t="s">
        <v>473</v>
      </c>
      <c r="L131" t="s">
        <v>474</v>
      </c>
      <c r="M131" t="s">
        <v>474</v>
      </c>
      <c r="N131" s="1">
        <v>13607</v>
      </c>
      <c r="P131" t="s">
        <v>2303</v>
      </c>
      <c r="Q131" t="b">
        <v>0</v>
      </c>
      <c r="R131" s="1">
        <v>35370</v>
      </c>
      <c r="S131" t="b">
        <v>0</v>
      </c>
      <c r="U131" t="b">
        <v>0</v>
      </c>
      <c r="Y131" s="1">
        <v>44597</v>
      </c>
      <c r="AB131">
        <v>86</v>
      </c>
      <c r="AC131" t="b">
        <v>0</v>
      </c>
      <c r="AD131" t="b">
        <v>1</v>
      </c>
      <c r="AI131" t="b">
        <v>0</v>
      </c>
      <c r="AJ131" t="b">
        <v>0</v>
      </c>
      <c r="AK131" t="b">
        <v>0</v>
      </c>
      <c r="AL131" t="b">
        <v>0</v>
      </c>
      <c r="AM131" t="b">
        <v>0</v>
      </c>
      <c r="AN131" t="b">
        <v>0</v>
      </c>
      <c r="AO131" t="b">
        <v>0</v>
      </c>
      <c r="AP131" t="b">
        <v>0</v>
      </c>
      <c r="AQ131" t="b">
        <v>0</v>
      </c>
      <c r="AR131" t="b">
        <v>0</v>
      </c>
      <c r="AS131" t="b">
        <v>0</v>
      </c>
      <c r="AT131" t="b">
        <v>0</v>
      </c>
      <c r="AU131" t="b">
        <v>0</v>
      </c>
      <c r="AV131" t="b">
        <v>0</v>
      </c>
      <c r="AW131" t="b">
        <v>0</v>
      </c>
      <c r="AX131" t="b">
        <v>0</v>
      </c>
      <c r="AY131" t="b">
        <v>0</v>
      </c>
      <c r="AZ131" t="b">
        <v>0</v>
      </c>
      <c r="BA131" t="b">
        <v>0</v>
      </c>
      <c r="BB131" t="b">
        <v>0</v>
      </c>
      <c r="BC131" t="b">
        <v>0</v>
      </c>
      <c r="BD131" t="b">
        <v>0</v>
      </c>
      <c r="BE131" t="b">
        <v>0</v>
      </c>
      <c r="BF131" t="b">
        <v>0</v>
      </c>
      <c r="BG131" t="b">
        <v>0</v>
      </c>
      <c r="BH131" t="b">
        <v>0</v>
      </c>
      <c r="BI131" t="b">
        <v>0</v>
      </c>
      <c r="BJ131" t="b">
        <v>0</v>
      </c>
      <c r="BK131" t="b">
        <v>0</v>
      </c>
      <c r="BL131" t="b">
        <v>0</v>
      </c>
      <c r="BN131" t="b">
        <v>1</v>
      </c>
    </row>
    <row r="132" spans="1:66">
      <c r="A132" s="6">
        <v>469</v>
      </c>
      <c r="B132" t="s">
        <v>475</v>
      </c>
      <c r="C132" t="s">
        <v>19</v>
      </c>
      <c r="D132" t="s">
        <v>1110</v>
      </c>
      <c r="E132" t="s">
        <v>51</v>
      </c>
      <c r="F132" t="s">
        <v>476</v>
      </c>
      <c r="G132" t="s">
        <v>120</v>
      </c>
      <c r="H132" t="s">
        <v>17</v>
      </c>
      <c r="I132" t="s">
        <v>1782</v>
      </c>
      <c r="J132" t="s">
        <v>477</v>
      </c>
      <c r="L132" t="s">
        <v>478</v>
      </c>
      <c r="N132" s="1">
        <v>11548</v>
      </c>
      <c r="O132" t="s">
        <v>1111</v>
      </c>
      <c r="Q132" t="b">
        <v>0</v>
      </c>
      <c r="R132" s="1">
        <v>40664</v>
      </c>
      <c r="S132" t="b">
        <v>0</v>
      </c>
      <c r="U132" t="b">
        <v>0</v>
      </c>
      <c r="AB132">
        <v>92</v>
      </c>
      <c r="AC132" t="b">
        <v>0</v>
      </c>
      <c r="AD132" t="b">
        <v>1</v>
      </c>
      <c r="AF132" t="s">
        <v>2534</v>
      </c>
      <c r="AI132" t="b">
        <v>0</v>
      </c>
      <c r="AJ132" t="b">
        <v>0</v>
      </c>
      <c r="AK132" t="b">
        <v>0</v>
      </c>
      <c r="AL132" t="b">
        <v>0</v>
      </c>
      <c r="AM132" t="b">
        <v>0</v>
      </c>
      <c r="AN132" t="b">
        <v>0</v>
      </c>
      <c r="AO132" t="b">
        <v>0</v>
      </c>
      <c r="AP132" t="b">
        <v>0</v>
      </c>
      <c r="AQ132" t="b">
        <v>0</v>
      </c>
      <c r="AR132" t="b">
        <v>0</v>
      </c>
      <c r="AS132" t="b">
        <v>0</v>
      </c>
      <c r="AT132" t="b">
        <v>0</v>
      </c>
      <c r="AU132" t="b">
        <v>1</v>
      </c>
      <c r="AV132" t="b">
        <v>0</v>
      </c>
      <c r="AW132" t="b">
        <v>0</v>
      </c>
      <c r="AX132" t="b">
        <v>0</v>
      </c>
      <c r="AY132" t="b">
        <v>0</v>
      </c>
      <c r="AZ132" t="b">
        <v>0</v>
      </c>
      <c r="BA132" t="b">
        <v>0</v>
      </c>
      <c r="BB132" t="b">
        <v>0</v>
      </c>
      <c r="BC132" t="b">
        <v>0</v>
      </c>
      <c r="BD132" t="b">
        <v>0</v>
      </c>
      <c r="BE132" t="b">
        <v>0</v>
      </c>
      <c r="BF132" t="b">
        <v>0</v>
      </c>
      <c r="BG132" t="b">
        <v>0</v>
      </c>
      <c r="BH132" t="b">
        <v>0</v>
      </c>
      <c r="BI132" t="b">
        <v>0</v>
      </c>
      <c r="BJ132" t="b">
        <v>0</v>
      </c>
      <c r="BK132" t="b">
        <v>0</v>
      </c>
      <c r="BL132" t="b">
        <v>0</v>
      </c>
      <c r="BN132" t="b">
        <v>1</v>
      </c>
    </row>
    <row r="133" spans="1:66">
      <c r="A133" s="6">
        <v>1010</v>
      </c>
      <c r="B133" t="s">
        <v>1289</v>
      </c>
      <c r="C133" t="s">
        <v>56</v>
      </c>
      <c r="E133" t="s">
        <v>760</v>
      </c>
      <c r="F133" t="s">
        <v>1863</v>
      </c>
      <c r="G133" t="s">
        <v>32</v>
      </c>
      <c r="H133" t="s">
        <v>17</v>
      </c>
      <c r="I133" t="s">
        <v>1756</v>
      </c>
      <c r="K133" t="s">
        <v>1290</v>
      </c>
      <c r="L133" t="s">
        <v>1291</v>
      </c>
      <c r="N133" s="1">
        <v>14759</v>
      </c>
      <c r="O133" t="s">
        <v>1083</v>
      </c>
      <c r="Q133" t="b">
        <v>0</v>
      </c>
      <c r="R133" s="1">
        <v>44373</v>
      </c>
      <c r="S133" t="b">
        <v>0</v>
      </c>
      <c r="U133" t="b">
        <v>0</v>
      </c>
      <c r="Y133" s="1">
        <v>44373</v>
      </c>
      <c r="AB133">
        <v>83</v>
      </c>
      <c r="AC133" t="b">
        <v>0</v>
      </c>
      <c r="AD133" t="b">
        <v>1</v>
      </c>
      <c r="AF133" t="s">
        <v>2577</v>
      </c>
      <c r="AI133" t="b">
        <v>0</v>
      </c>
      <c r="AJ133" t="b">
        <v>0</v>
      </c>
      <c r="AK133" t="b">
        <v>0</v>
      </c>
      <c r="AL133" t="b">
        <v>0</v>
      </c>
      <c r="AM133" t="b">
        <v>0</v>
      </c>
      <c r="AN133" t="b">
        <v>0</v>
      </c>
      <c r="AO133" t="b">
        <v>0</v>
      </c>
      <c r="AP133" t="b">
        <v>0</v>
      </c>
      <c r="AQ133" t="b">
        <v>0</v>
      </c>
      <c r="AR133" t="b">
        <v>0</v>
      </c>
      <c r="AS133" t="b">
        <v>0</v>
      </c>
      <c r="AT133" t="b">
        <v>0</v>
      </c>
      <c r="AU133" t="b">
        <v>0</v>
      </c>
      <c r="AV133" t="b">
        <v>0</v>
      </c>
      <c r="AW133" t="b">
        <v>0</v>
      </c>
      <c r="AX133" t="b">
        <v>0</v>
      </c>
      <c r="AY133" t="b">
        <v>0</v>
      </c>
      <c r="AZ133" t="b">
        <v>0</v>
      </c>
      <c r="BA133" t="b">
        <v>0</v>
      </c>
      <c r="BB133" t="b">
        <v>0</v>
      </c>
      <c r="BC133" t="b">
        <v>0</v>
      </c>
      <c r="BD133" t="b">
        <v>0</v>
      </c>
      <c r="BE133" t="b">
        <v>0</v>
      </c>
      <c r="BF133" t="b">
        <v>0</v>
      </c>
      <c r="BG133" t="b">
        <v>0</v>
      </c>
      <c r="BH133" t="b">
        <v>0</v>
      </c>
      <c r="BI133" t="b">
        <v>0</v>
      </c>
      <c r="BJ133" t="b">
        <v>0</v>
      </c>
      <c r="BK133" t="b">
        <v>0</v>
      </c>
      <c r="BL133" t="b">
        <v>0</v>
      </c>
      <c r="BN133" t="b">
        <v>1</v>
      </c>
    </row>
    <row r="134" spans="1:66">
      <c r="A134" s="6">
        <v>854</v>
      </c>
      <c r="B134" t="s">
        <v>479</v>
      </c>
      <c r="C134" t="s">
        <v>56</v>
      </c>
      <c r="F134" t="s">
        <v>1864</v>
      </c>
      <c r="G134" t="s">
        <v>480</v>
      </c>
      <c r="H134" t="s">
        <v>17</v>
      </c>
      <c r="I134" t="s">
        <v>1865</v>
      </c>
      <c r="J134" t="s">
        <v>481</v>
      </c>
      <c r="L134" t="s">
        <v>1866</v>
      </c>
      <c r="N134" s="1">
        <v>14790</v>
      </c>
      <c r="Q134" t="b">
        <v>0</v>
      </c>
      <c r="R134" s="1">
        <v>42808</v>
      </c>
      <c r="S134" t="b">
        <v>0</v>
      </c>
      <c r="U134" t="b">
        <v>0</v>
      </c>
      <c r="AB134">
        <v>83</v>
      </c>
      <c r="AC134" t="b">
        <v>0</v>
      </c>
      <c r="AD134" t="b">
        <v>0</v>
      </c>
      <c r="AF134" t="s">
        <v>2568</v>
      </c>
      <c r="AI134" t="b">
        <v>0</v>
      </c>
      <c r="AJ134" t="b">
        <v>0</v>
      </c>
      <c r="AK134" t="b">
        <v>0</v>
      </c>
      <c r="AL134" t="b">
        <v>1</v>
      </c>
      <c r="AM134" t="b">
        <v>0</v>
      </c>
      <c r="AN134" t="b">
        <v>0</v>
      </c>
      <c r="AO134" t="b">
        <v>0</v>
      </c>
      <c r="AP134" t="b">
        <v>0</v>
      </c>
      <c r="AQ134" t="b">
        <v>0</v>
      </c>
      <c r="AR134" t="b">
        <v>1</v>
      </c>
      <c r="AS134" t="b">
        <v>0</v>
      </c>
      <c r="AT134" t="b">
        <v>0</v>
      </c>
      <c r="AU134" t="b">
        <v>0</v>
      </c>
      <c r="AV134" t="b">
        <v>0</v>
      </c>
      <c r="AW134" t="b">
        <v>0</v>
      </c>
      <c r="AX134" t="b">
        <v>0</v>
      </c>
      <c r="AY134" t="b">
        <v>0</v>
      </c>
      <c r="AZ134" t="b">
        <v>0</v>
      </c>
      <c r="BA134" t="b">
        <v>0</v>
      </c>
      <c r="BB134" t="b">
        <v>0</v>
      </c>
      <c r="BC134" t="b">
        <v>0</v>
      </c>
      <c r="BD134" t="b">
        <v>0</v>
      </c>
      <c r="BE134" t="b">
        <v>0</v>
      </c>
      <c r="BF134" t="b">
        <v>0</v>
      </c>
      <c r="BG134" t="b">
        <v>0</v>
      </c>
      <c r="BH134" t="b">
        <v>0</v>
      </c>
      <c r="BI134" t="b">
        <v>0</v>
      </c>
      <c r="BJ134" t="b">
        <v>0</v>
      </c>
      <c r="BK134" t="b">
        <v>0</v>
      </c>
      <c r="BL134" t="b">
        <v>0</v>
      </c>
      <c r="BN134" t="b">
        <v>1</v>
      </c>
    </row>
    <row r="135" spans="1:66">
      <c r="A135" s="6">
        <v>166</v>
      </c>
      <c r="B135" t="s">
        <v>482</v>
      </c>
      <c r="C135" t="s">
        <v>771</v>
      </c>
      <c r="D135" t="s">
        <v>1105</v>
      </c>
      <c r="E135" t="s">
        <v>51</v>
      </c>
      <c r="F135" t="s">
        <v>2140</v>
      </c>
      <c r="G135" t="s">
        <v>32</v>
      </c>
      <c r="H135" t="s">
        <v>17</v>
      </c>
      <c r="I135" t="s">
        <v>1756</v>
      </c>
      <c r="J135" t="s">
        <v>483</v>
      </c>
      <c r="L135" t="s">
        <v>484</v>
      </c>
      <c r="N135" s="1">
        <v>15368</v>
      </c>
      <c r="Q135" t="b">
        <v>0</v>
      </c>
      <c r="R135" s="1">
        <v>39052</v>
      </c>
      <c r="S135" t="b">
        <v>0</v>
      </c>
      <c r="U135" t="b">
        <v>0</v>
      </c>
      <c r="Y135" s="1">
        <v>44277</v>
      </c>
      <c r="AA135" t="s">
        <v>2558</v>
      </c>
      <c r="AB135">
        <v>81</v>
      </c>
      <c r="AC135" t="b">
        <v>0</v>
      </c>
      <c r="AD135" t="b">
        <v>1</v>
      </c>
      <c r="AF135" t="s">
        <v>2521</v>
      </c>
      <c r="AI135" t="b">
        <v>0</v>
      </c>
      <c r="AJ135" t="b">
        <v>0</v>
      </c>
      <c r="AK135" t="b">
        <v>0</v>
      </c>
      <c r="AL135" t="b">
        <v>0</v>
      </c>
      <c r="AM135" t="b">
        <v>0</v>
      </c>
      <c r="AN135" t="b">
        <v>0</v>
      </c>
      <c r="AO135" t="b">
        <v>0</v>
      </c>
      <c r="AP135" t="b">
        <v>1</v>
      </c>
      <c r="AQ135" t="b">
        <v>1</v>
      </c>
      <c r="AR135" t="b">
        <v>0</v>
      </c>
      <c r="AS135" t="b">
        <v>0</v>
      </c>
      <c r="AT135" t="b">
        <v>0</v>
      </c>
      <c r="AU135" t="b">
        <v>1</v>
      </c>
      <c r="AV135" t="b">
        <v>0</v>
      </c>
      <c r="AW135" t="b">
        <v>0</v>
      </c>
      <c r="AX135" t="b">
        <v>0</v>
      </c>
      <c r="AY135" t="b">
        <v>0</v>
      </c>
      <c r="AZ135" t="b">
        <v>1</v>
      </c>
      <c r="BA135" t="b">
        <v>0</v>
      </c>
      <c r="BB135" t="b">
        <v>0</v>
      </c>
      <c r="BC135" t="b">
        <v>0</v>
      </c>
      <c r="BD135" t="b">
        <v>1</v>
      </c>
      <c r="BE135" t="b">
        <v>0</v>
      </c>
      <c r="BF135" t="b">
        <v>0</v>
      </c>
      <c r="BG135" t="b">
        <v>0</v>
      </c>
      <c r="BH135" t="b">
        <v>0</v>
      </c>
      <c r="BI135" t="b">
        <v>1</v>
      </c>
      <c r="BJ135" t="b">
        <v>0</v>
      </c>
      <c r="BK135" t="b">
        <v>0</v>
      </c>
      <c r="BL135" t="b">
        <v>0</v>
      </c>
      <c r="BN135" t="b">
        <v>1</v>
      </c>
    </row>
    <row r="136" spans="1:66">
      <c r="A136" s="6">
        <v>1047</v>
      </c>
      <c r="B136" t="s">
        <v>1639</v>
      </c>
      <c r="C136" t="s">
        <v>19</v>
      </c>
      <c r="E136" t="s">
        <v>92</v>
      </c>
      <c r="F136" t="s">
        <v>1867</v>
      </c>
      <c r="G136" t="s">
        <v>25</v>
      </c>
      <c r="H136" t="s">
        <v>17</v>
      </c>
      <c r="I136" t="s">
        <v>1755</v>
      </c>
      <c r="J136" t="s">
        <v>1696</v>
      </c>
      <c r="K136" t="s">
        <v>1696</v>
      </c>
      <c r="L136" t="s">
        <v>1697</v>
      </c>
      <c r="N136" s="1">
        <v>15168</v>
      </c>
      <c r="Q136" t="b">
        <v>0</v>
      </c>
      <c r="R136" s="1">
        <v>44515</v>
      </c>
      <c r="S136" t="b">
        <v>0</v>
      </c>
      <c r="U136" t="b">
        <v>0</v>
      </c>
      <c r="Y136" s="1">
        <v>44515</v>
      </c>
      <c r="AB136">
        <v>82</v>
      </c>
      <c r="AC136" t="b">
        <v>0</v>
      </c>
      <c r="AD136" t="b">
        <v>1</v>
      </c>
      <c r="AF136" t="s">
        <v>2258</v>
      </c>
      <c r="AI136" t="b">
        <v>0</v>
      </c>
      <c r="AJ136" t="b">
        <v>0</v>
      </c>
      <c r="AK136" t="b">
        <v>0</v>
      </c>
      <c r="AL136" t="b">
        <v>0</v>
      </c>
      <c r="AM136" t="b">
        <v>0</v>
      </c>
      <c r="AN136" t="b">
        <v>0</v>
      </c>
      <c r="AO136" t="b">
        <v>0</v>
      </c>
      <c r="AP136" t="b">
        <v>0</v>
      </c>
      <c r="AQ136" t="b">
        <v>0</v>
      </c>
      <c r="AR136" t="b">
        <v>0</v>
      </c>
      <c r="AS136" t="b">
        <v>1</v>
      </c>
      <c r="AT136" t="b">
        <v>0</v>
      </c>
      <c r="AU136" t="b">
        <v>1</v>
      </c>
      <c r="AV136" t="b">
        <v>0</v>
      </c>
      <c r="AW136" t="b">
        <v>0</v>
      </c>
      <c r="AX136" t="b">
        <v>0</v>
      </c>
      <c r="AY136" t="b">
        <v>0</v>
      </c>
      <c r="AZ136" t="b">
        <v>0</v>
      </c>
      <c r="BA136" t="b">
        <v>0</v>
      </c>
      <c r="BB136" t="b">
        <v>0</v>
      </c>
      <c r="BC136" t="b">
        <v>0</v>
      </c>
      <c r="BD136" t="b">
        <v>1</v>
      </c>
      <c r="BE136" t="b">
        <v>0</v>
      </c>
      <c r="BF136" t="b">
        <v>0</v>
      </c>
      <c r="BG136" t="b">
        <v>0</v>
      </c>
      <c r="BH136" t="b">
        <v>0</v>
      </c>
      <c r="BI136" t="b">
        <v>0</v>
      </c>
      <c r="BJ136" t="b">
        <v>0</v>
      </c>
      <c r="BK136" t="b">
        <v>0</v>
      </c>
      <c r="BL136" t="b">
        <v>0</v>
      </c>
      <c r="BN136" t="b">
        <v>1</v>
      </c>
    </row>
    <row r="137" spans="1:66" ht="15.5">
      <c r="A137" s="610">
        <v>172</v>
      </c>
      <c r="B137" s="607" t="s">
        <v>485</v>
      </c>
      <c r="C137" s="607" t="s">
        <v>56</v>
      </c>
      <c r="D137" t="s">
        <v>1109</v>
      </c>
      <c r="E137" t="s">
        <v>51</v>
      </c>
      <c r="F137" t="s">
        <v>487</v>
      </c>
      <c r="G137" t="s">
        <v>96</v>
      </c>
      <c r="H137" t="s">
        <v>17</v>
      </c>
      <c r="I137" t="s">
        <v>1822</v>
      </c>
      <c r="J137" t="s">
        <v>488</v>
      </c>
      <c r="K137" s="607" t="s">
        <v>2962</v>
      </c>
      <c r="L137" s="120"/>
      <c r="N137" s="1">
        <v>11519</v>
      </c>
      <c r="P137" t="s">
        <v>1780</v>
      </c>
      <c r="Q137" t="b">
        <v>0</v>
      </c>
      <c r="R137" s="1">
        <v>38108</v>
      </c>
      <c r="S137" t="b">
        <v>0</v>
      </c>
      <c r="U137" t="b">
        <v>0</v>
      </c>
      <c r="AB137">
        <v>92</v>
      </c>
      <c r="AC137" t="b">
        <v>0</v>
      </c>
      <c r="AD137" t="b">
        <v>0</v>
      </c>
      <c r="AF137" t="s">
        <v>2541</v>
      </c>
      <c r="AI137" t="b">
        <v>0</v>
      </c>
      <c r="AJ137" t="b">
        <v>0</v>
      </c>
      <c r="AK137" t="b">
        <v>0</v>
      </c>
      <c r="AL137" t="b">
        <v>0</v>
      </c>
      <c r="AM137" t="b">
        <v>0</v>
      </c>
      <c r="AN137" t="b">
        <v>0</v>
      </c>
      <c r="AO137" t="b">
        <v>0</v>
      </c>
      <c r="AP137" t="b">
        <v>0</v>
      </c>
      <c r="AQ137" t="b">
        <v>0</v>
      </c>
      <c r="AR137" t="b">
        <v>0</v>
      </c>
      <c r="AS137" t="b">
        <v>0</v>
      </c>
      <c r="AT137" t="b">
        <v>0</v>
      </c>
      <c r="AU137" t="b">
        <v>0</v>
      </c>
      <c r="AV137" t="b">
        <v>0</v>
      </c>
      <c r="AW137" t="b">
        <v>0</v>
      </c>
      <c r="AX137" t="b">
        <v>0</v>
      </c>
      <c r="AY137" t="b">
        <v>0</v>
      </c>
      <c r="AZ137" t="b">
        <v>0</v>
      </c>
      <c r="BA137" t="b">
        <v>0</v>
      </c>
      <c r="BB137" t="b">
        <v>0</v>
      </c>
      <c r="BC137" t="b">
        <v>0</v>
      </c>
      <c r="BD137" t="b">
        <v>0</v>
      </c>
      <c r="BE137" t="b">
        <v>0</v>
      </c>
      <c r="BF137" t="b">
        <v>0</v>
      </c>
      <c r="BG137" t="b">
        <v>0</v>
      </c>
      <c r="BH137" t="b">
        <v>0</v>
      </c>
      <c r="BI137" t="b">
        <v>0</v>
      </c>
      <c r="BJ137" t="b">
        <v>0</v>
      </c>
      <c r="BK137" t="b">
        <v>0</v>
      </c>
      <c r="BL137" t="b">
        <v>0</v>
      </c>
      <c r="BN137" t="b">
        <v>1</v>
      </c>
    </row>
    <row r="138" spans="1:66">
      <c r="A138" s="6">
        <v>924</v>
      </c>
      <c r="B138" t="s">
        <v>489</v>
      </c>
      <c r="C138" t="s">
        <v>64</v>
      </c>
      <c r="D138" t="s">
        <v>1320</v>
      </c>
      <c r="E138" t="s">
        <v>231</v>
      </c>
      <c r="F138" t="s">
        <v>490</v>
      </c>
      <c r="G138" t="s">
        <v>25</v>
      </c>
      <c r="H138" t="s">
        <v>17</v>
      </c>
      <c r="I138" t="s">
        <v>1755</v>
      </c>
      <c r="J138" t="s">
        <v>491</v>
      </c>
      <c r="L138" t="s">
        <v>492</v>
      </c>
      <c r="N138" s="1">
        <v>15039</v>
      </c>
      <c r="Q138" t="b">
        <v>0</v>
      </c>
      <c r="R138" s="1">
        <v>43263</v>
      </c>
      <c r="S138" t="b">
        <v>0</v>
      </c>
      <c r="U138" t="b">
        <v>0</v>
      </c>
      <c r="Y138" s="1">
        <v>44275</v>
      </c>
      <c r="AB138">
        <v>82</v>
      </c>
      <c r="AC138" t="b">
        <v>0</v>
      </c>
      <c r="AD138" t="b">
        <v>1</v>
      </c>
      <c r="AE138" t="s">
        <v>2579</v>
      </c>
      <c r="AF138" t="s">
        <v>2568</v>
      </c>
      <c r="AI138" t="b">
        <v>0</v>
      </c>
      <c r="AJ138" t="b">
        <v>0</v>
      </c>
      <c r="AK138" t="b">
        <v>0</v>
      </c>
      <c r="AL138" t="b">
        <v>0</v>
      </c>
      <c r="AM138" t="b">
        <v>0</v>
      </c>
      <c r="AN138" t="b">
        <v>0</v>
      </c>
      <c r="AO138" t="b">
        <v>0</v>
      </c>
      <c r="AP138" t="b">
        <v>0</v>
      </c>
      <c r="AQ138" t="b">
        <v>0</v>
      </c>
      <c r="AR138" t="b">
        <v>0</v>
      </c>
      <c r="AS138" t="b">
        <v>0</v>
      </c>
      <c r="AT138" t="b">
        <v>0</v>
      </c>
      <c r="AU138" t="b">
        <v>0</v>
      </c>
      <c r="AV138" t="b">
        <v>0</v>
      </c>
      <c r="AW138" t="b">
        <v>0</v>
      </c>
      <c r="AX138" t="b">
        <v>0</v>
      </c>
      <c r="AY138" t="b">
        <v>0</v>
      </c>
      <c r="AZ138" t="b">
        <v>0</v>
      </c>
      <c r="BA138" t="b">
        <v>0</v>
      </c>
      <c r="BB138" t="b">
        <v>0</v>
      </c>
      <c r="BC138" t="b">
        <v>0</v>
      </c>
      <c r="BD138" t="b">
        <v>0</v>
      </c>
      <c r="BE138" t="b">
        <v>0</v>
      </c>
      <c r="BF138" t="b">
        <v>0</v>
      </c>
      <c r="BG138" t="b">
        <v>0</v>
      </c>
      <c r="BH138" t="b">
        <v>0</v>
      </c>
      <c r="BI138" t="b">
        <v>0</v>
      </c>
      <c r="BJ138" t="b">
        <v>0</v>
      </c>
      <c r="BK138" t="b">
        <v>0</v>
      </c>
      <c r="BL138" t="b">
        <v>0</v>
      </c>
      <c r="BN138" t="b">
        <v>1</v>
      </c>
    </row>
    <row r="139" spans="1:66">
      <c r="A139" s="6">
        <v>1096</v>
      </c>
      <c r="B139" t="s">
        <v>2223</v>
      </c>
      <c r="C139" t="s">
        <v>91</v>
      </c>
      <c r="D139" t="s">
        <v>2233</v>
      </c>
      <c r="E139" t="s">
        <v>14</v>
      </c>
      <c r="F139" t="s">
        <v>2234</v>
      </c>
      <c r="G139" t="s">
        <v>25</v>
      </c>
      <c r="H139" t="s">
        <v>17</v>
      </c>
      <c r="I139" t="s">
        <v>1755</v>
      </c>
      <c r="J139" t="s">
        <v>2235</v>
      </c>
      <c r="L139" t="s">
        <v>2236</v>
      </c>
      <c r="N139" s="1">
        <v>14781</v>
      </c>
      <c r="Q139" t="b">
        <v>0</v>
      </c>
      <c r="R139" s="1">
        <v>44978</v>
      </c>
      <c r="S139" t="b">
        <v>0</v>
      </c>
      <c r="U139" t="b">
        <v>0</v>
      </c>
      <c r="Y139" s="1">
        <v>44978.619837962964</v>
      </c>
      <c r="AB139">
        <v>83</v>
      </c>
      <c r="AC139" t="b">
        <v>0</v>
      </c>
      <c r="AD139" t="b">
        <v>1</v>
      </c>
      <c r="AF139" t="s">
        <v>2580</v>
      </c>
      <c r="AI139" t="b">
        <v>0</v>
      </c>
      <c r="AJ139" t="b">
        <v>0</v>
      </c>
      <c r="AK139" t="b">
        <v>0</v>
      </c>
      <c r="AL139" t="b">
        <v>1</v>
      </c>
      <c r="AM139" t="b">
        <v>0</v>
      </c>
      <c r="AN139" t="b">
        <v>0</v>
      </c>
      <c r="AO139" t="b">
        <v>0</v>
      </c>
      <c r="AP139" t="b">
        <v>0</v>
      </c>
      <c r="AQ139" t="b">
        <v>0</v>
      </c>
      <c r="AR139" t="b">
        <v>0</v>
      </c>
      <c r="AS139" t="b">
        <v>0</v>
      </c>
      <c r="AT139" t="b">
        <v>0</v>
      </c>
      <c r="AU139" t="b">
        <v>0</v>
      </c>
      <c r="AV139" t="b">
        <v>0</v>
      </c>
      <c r="AW139" t="b">
        <v>0</v>
      </c>
      <c r="AX139" t="b">
        <v>0</v>
      </c>
      <c r="AY139" t="b">
        <v>0</v>
      </c>
      <c r="AZ139" t="b">
        <v>0</v>
      </c>
      <c r="BA139" t="b">
        <v>0</v>
      </c>
      <c r="BB139" t="b">
        <v>0</v>
      </c>
      <c r="BC139" t="b">
        <v>0</v>
      </c>
      <c r="BD139" t="b">
        <v>0</v>
      </c>
      <c r="BE139" t="b">
        <v>0</v>
      </c>
      <c r="BF139" t="b">
        <v>0</v>
      </c>
      <c r="BG139" t="b">
        <v>0</v>
      </c>
      <c r="BH139" t="b">
        <v>0</v>
      </c>
      <c r="BI139" t="b">
        <v>0</v>
      </c>
      <c r="BJ139" t="b">
        <v>0</v>
      </c>
      <c r="BK139" t="b">
        <v>0</v>
      </c>
      <c r="BL139" t="b">
        <v>0</v>
      </c>
      <c r="BN139" t="b">
        <v>1</v>
      </c>
    </row>
    <row r="140" spans="1:66">
      <c r="A140" s="6">
        <v>903</v>
      </c>
      <c r="B140" t="s">
        <v>493</v>
      </c>
      <c r="C140" t="s">
        <v>494</v>
      </c>
      <c r="D140" t="s">
        <v>1149</v>
      </c>
      <c r="E140" t="s">
        <v>1449</v>
      </c>
      <c r="F140" t="s">
        <v>495</v>
      </c>
      <c r="G140" t="s">
        <v>16</v>
      </c>
      <c r="H140" t="s">
        <v>17</v>
      </c>
      <c r="I140" t="s">
        <v>1752</v>
      </c>
      <c r="J140" t="s">
        <v>496</v>
      </c>
      <c r="L140" t="s">
        <v>497</v>
      </c>
      <c r="M140" t="s">
        <v>497</v>
      </c>
      <c r="N140" s="1">
        <v>16644</v>
      </c>
      <c r="O140" t="s">
        <v>1396</v>
      </c>
      <c r="Q140" t="b">
        <v>0</v>
      </c>
      <c r="R140" s="1">
        <v>43053</v>
      </c>
      <c r="S140" t="b">
        <v>0</v>
      </c>
      <c r="U140" t="b">
        <v>0</v>
      </c>
      <c r="AB140">
        <v>78</v>
      </c>
      <c r="AC140" t="b">
        <v>0</v>
      </c>
      <c r="AD140" t="b">
        <v>1</v>
      </c>
      <c r="AI140" t="b">
        <v>0</v>
      </c>
      <c r="AJ140" t="b">
        <v>0</v>
      </c>
      <c r="AK140" t="b">
        <v>0</v>
      </c>
      <c r="AL140" t="b">
        <v>0</v>
      </c>
      <c r="AM140" t="b">
        <v>0</v>
      </c>
      <c r="AN140" t="b">
        <v>0</v>
      </c>
      <c r="AO140" t="b">
        <v>0</v>
      </c>
      <c r="AP140" t="b">
        <v>0</v>
      </c>
      <c r="AQ140" t="b">
        <v>0</v>
      </c>
      <c r="AR140" t="b">
        <v>0</v>
      </c>
      <c r="AS140" t="b">
        <v>0</v>
      </c>
      <c r="AT140" t="b">
        <v>0</v>
      </c>
      <c r="AU140" t="b">
        <v>1</v>
      </c>
      <c r="AV140" t="b">
        <v>0</v>
      </c>
      <c r="AW140" t="b">
        <v>1</v>
      </c>
      <c r="AX140" t="b">
        <v>0</v>
      </c>
      <c r="AY140" t="b">
        <v>0</v>
      </c>
      <c r="AZ140" t="b">
        <v>0</v>
      </c>
      <c r="BA140" t="b">
        <v>0</v>
      </c>
      <c r="BB140" t="b">
        <v>0</v>
      </c>
      <c r="BC140" t="b">
        <v>0</v>
      </c>
      <c r="BD140" t="b">
        <v>0</v>
      </c>
      <c r="BE140" t="b">
        <v>0</v>
      </c>
      <c r="BF140" t="b">
        <v>0</v>
      </c>
      <c r="BG140" t="b">
        <v>0</v>
      </c>
      <c r="BH140" t="b">
        <v>0</v>
      </c>
      <c r="BI140" t="b">
        <v>0</v>
      </c>
      <c r="BJ140" t="b">
        <v>0</v>
      </c>
      <c r="BK140" t="b">
        <v>0</v>
      </c>
      <c r="BL140" t="b">
        <v>0</v>
      </c>
      <c r="BN140" t="b">
        <v>1</v>
      </c>
    </row>
    <row r="141" spans="1:66">
      <c r="A141" s="6">
        <v>940</v>
      </c>
      <c r="B141" t="s">
        <v>498</v>
      </c>
      <c r="C141" t="s">
        <v>56</v>
      </c>
      <c r="D141" t="s">
        <v>1214</v>
      </c>
      <c r="E141" t="s">
        <v>23</v>
      </c>
      <c r="F141" t="s">
        <v>499</v>
      </c>
      <c r="G141" t="s">
        <v>306</v>
      </c>
      <c r="H141" t="s">
        <v>17</v>
      </c>
      <c r="I141" t="s">
        <v>1827</v>
      </c>
      <c r="J141" t="s">
        <v>500</v>
      </c>
      <c r="K141" t="s">
        <v>500</v>
      </c>
      <c r="L141" t="s">
        <v>1557</v>
      </c>
      <c r="M141" t="s">
        <v>1868</v>
      </c>
      <c r="N141" s="1">
        <v>18388</v>
      </c>
      <c r="O141" t="s">
        <v>1374</v>
      </c>
      <c r="Q141" t="b">
        <v>0</v>
      </c>
      <c r="R141" s="1">
        <v>43473</v>
      </c>
      <c r="S141" t="b">
        <v>0</v>
      </c>
      <c r="U141" t="b">
        <v>0</v>
      </c>
      <c r="Y141" s="1">
        <v>44597</v>
      </c>
      <c r="AB141">
        <v>73</v>
      </c>
      <c r="AC141" t="b">
        <v>0</v>
      </c>
      <c r="AD141" t="b">
        <v>1</v>
      </c>
      <c r="AF141" t="s">
        <v>2541</v>
      </c>
      <c r="AI141" t="b">
        <v>0</v>
      </c>
      <c r="AJ141" t="b">
        <v>0</v>
      </c>
      <c r="AK141" t="b">
        <v>0</v>
      </c>
      <c r="AL141" t="b">
        <v>0</v>
      </c>
      <c r="AM141" t="b">
        <v>0</v>
      </c>
      <c r="AN141" t="b">
        <v>0</v>
      </c>
      <c r="AO141" t="b">
        <v>0</v>
      </c>
      <c r="AP141" t="b">
        <v>0</v>
      </c>
      <c r="AQ141" t="b">
        <v>0</v>
      </c>
      <c r="AR141" t="b">
        <v>1</v>
      </c>
      <c r="AS141" t="b">
        <v>0</v>
      </c>
      <c r="AT141" t="b">
        <v>0</v>
      </c>
      <c r="AU141" t="b">
        <v>0</v>
      </c>
      <c r="AV141" t="b">
        <v>0</v>
      </c>
      <c r="AW141" t="b">
        <v>0</v>
      </c>
      <c r="AX141" t="b">
        <v>0</v>
      </c>
      <c r="AY141" t="b">
        <v>0</v>
      </c>
      <c r="AZ141" t="b">
        <v>0</v>
      </c>
      <c r="BA141" t="b">
        <v>0</v>
      </c>
      <c r="BB141" t="b">
        <v>0</v>
      </c>
      <c r="BC141" t="b">
        <v>0</v>
      </c>
      <c r="BD141" t="b">
        <v>0</v>
      </c>
      <c r="BE141" t="b">
        <v>0</v>
      </c>
      <c r="BF141" t="b">
        <v>0</v>
      </c>
      <c r="BG141" t="b">
        <v>0</v>
      </c>
      <c r="BH141" t="b">
        <v>0</v>
      </c>
      <c r="BI141" t="b">
        <v>0</v>
      </c>
      <c r="BJ141" t="b">
        <v>0</v>
      </c>
      <c r="BK141" t="b">
        <v>0</v>
      </c>
      <c r="BL141" t="b">
        <v>0</v>
      </c>
      <c r="BN141" t="b">
        <v>1</v>
      </c>
    </row>
    <row r="142" spans="1:66">
      <c r="A142" s="6">
        <v>178</v>
      </c>
      <c r="B142" t="s">
        <v>501</v>
      </c>
      <c r="C142" t="s">
        <v>502</v>
      </c>
      <c r="D142" t="s">
        <v>1149</v>
      </c>
      <c r="E142" t="s">
        <v>153</v>
      </c>
      <c r="F142" t="s">
        <v>503</v>
      </c>
      <c r="G142" t="s">
        <v>25</v>
      </c>
      <c r="H142" t="s">
        <v>17</v>
      </c>
      <c r="I142" t="s">
        <v>1755</v>
      </c>
      <c r="J142" t="s">
        <v>504</v>
      </c>
      <c r="L142" t="s">
        <v>1150</v>
      </c>
      <c r="N142" s="1">
        <v>12517</v>
      </c>
      <c r="Q142" t="b">
        <v>0</v>
      </c>
      <c r="R142" s="1">
        <v>33298</v>
      </c>
      <c r="S142" t="b">
        <v>1</v>
      </c>
      <c r="U142" t="b">
        <v>0</v>
      </c>
      <c r="Y142" s="1">
        <v>45269</v>
      </c>
      <c r="AB142">
        <v>89</v>
      </c>
      <c r="AC142" t="b">
        <v>0</v>
      </c>
      <c r="AD142" t="b">
        <v>1</v>
      </c>
      <c r="AI142" t="b">
        <v>0</v>
      </c>
      <c r="AJ142" t="b">
        <v>0</v>
      </c>
      <c r="AK142" t="b">
        <v>0</v>
      </c>
      <c r="AL142" t="b">
        <v>0</v>
      </c>
      <c r="AM142" t="b">
        <v>0</v>
      </c>
      <c r="AN142" t="b">
        <v>0</v>
      </c>
      <c r="AO142" t="b">
        <v>0</v>
      </c>
      <c r="AP142" t="b">
        <v>0</v>
      </c>
      <c r="AQ142" t="b">
        <v>0</v>
      </c>
      <c r="AR142" t="b">
        <v>0</v>
      </c>
      <c r="AS142" t="b">
        <v>0</v>
      </c>
      <c r="AT142" t="b">
        <v>0</v>
      </c>
      <c r="AU142" t="b">
        <v>0</v>
      </c>
      <c r="AV142" t="b">
        <v>0</v>
      </c>
      <c r="AW142" t="b">
        <v>0</v>
      </c>
      <c r="AX142" t="b">
        <v>0</v>
      </c>
      <c r="AY142" t="b">
        <v>0</v>
      </c>
      <c r="AZ142" t="b">
        <v>0</v>
      </c>
      <c r="BA142" t="b">
        <v>0</v>
      </c>
      <c r="BB142" t="b">
        <v>0</v>
      </c>
      <c r="BC142" t="b">
        <v>0</v>
      </c>
      <c r="BD142" t="b">
        <v>0</v>
      </c>
      <c r="BE142" t="b">
        <v>0</v>
      </c>
      <c r="BF142" t="b">
        <v>0</v>
      </c>
      <c r="BG142" t="b">
        <v>0</v>
      </c>
      <c r="BH142" t="b">
        <v>0</v>
      </c>
      <c r="BI142" t="b">
        <v>0</v>
      </c>
      <c r="BJ142" t="b">
        <v>0</v>
      </c>
      <c r="BK142" t="b">
        <v>0</v>
      </c>
      <c r="BL142" t="b">
        <v>0</v>
      </c>
      <c r="BN142" t="b">
        <v>1</v>
      </c>
    </row>
    <row r="143" spans="1:66">
      <c r="A143" s="6">
        <v>405</v>
      </c>
      <c r="B143" t="s">
        <v>505</v>
      </c>
      <c r="C143" t="s">
        <v>144</v>
      </c>
      <c r="D143" t="s">
        <v>1170</v>
      </c>
      <c r="E143" t="s">
        <v>51</v>
      </c>
      <c r="F143" t="s">
        <v>507</v>
      </c>
      <c r="G143" t="s">
        <v>32</v>
      </c>
      <c r="H143" t="s">
        <v>17</v>
      </c>
      <c r="I143" t="s">
        <v>1756</v>
      </c>
      <c r="J143" t="s">
        <v>508</v>
      </c>
      <c r="L143" t="s">
        <v>509</v>
      </c>
      <c r="N143" s="1">
        <v>14499</v>
      </c>
      <c r="O143" t="s">
        <v>1095</v>
      </c>
      <c r="Q143" t="b">
        <v>0</v>
      </c>
      <c r="R143" s="1">
        <v>40008</v>
      </c>
      <c r="S143" t="b">
        <v>0</v>
      </c>
      <c r="U143" t="b">
        <v>0</v>
      </c>
      <c r="AB143">
        <v>84</v>
      </c>
      <c r="AC143" t="b">
        <v>0</v>
      </c>
      <c r="AD143" t="b">
        <v>1</v>
      </c>
      <c r="AF143" t="s">
        <v>2525</v>
      </c>
      <c r="AI143" t="b">
        <v>0</v>
      </c>
      <c r="AJ143" t="b">
        <v>0</v>
      </c>
      <c r="AK143" t="b">
        <v>0</v>
      </c>
      <c r="AL143" t="b">
        <v>0</v>
      </c>
      <c r="AM143" t="b">
        <v>0</v>
      </c>
      <c r="AN143" t="b">
        <v>0</v>
      </c>
      <c r="AO143" t="b">
        <v>0</v>
      </c>
      <c r="AP143" t="b">
        <v>1</v>
      </c>
      <c r="AQ143" t="b">
        <v>0</v>
      </c>
      <c r="AR143" t="b">
        <v>0</v>
      </c>
      <c r="AS143" t="b">
        <v>1</v>
      </c>
      <c r="AT143" t="b">
        <v>0</v>
      </c>
      <c r="AU143" t="b">
        <v>1</v>
      </c>
      <c r="AV143" t="b">
        <v>1</v>
      </c>
      <c r="AW143" t="b">
        <v>1</v>
      </c>
      <c r="AX143" t="b">
        <v>0</v>
      </c>
      <c r="AY143" t="b">
        <v>0</v>
      </c>
      <c r="AZ143" t="b">
        <v>1</v>
      </c>
      <c r="BA143" t="b">
        <v>0</v>
      </c>
      <c r="BB143" t="b">
        <v>0</v>
      </c>
      <c r="BC143" t="b">
        <v>0</v>
      </c>
      <c r="BD143" t="b">
        <v>1</v>
      </c>
      <c r="BE143" t="b">
        <v>0</v>
      </c>
      <c r="BF143" t="b">
        <v>0</v>
      </c>
      <c r="BG143" t="b">
        <v>0</v>
      </c>
      <c r="BH143" t="b">
        <v>0</v>
      </c>
      <c r="BI143" t="b">
        <v>0</v>
      </c>
      <c r="BJ143" t="b">
        <v>0</v>
      </c>
      <c r="BK143" t="b">
        <v>0</v>
      </c>
      <c r="BL143" t="b">
        <v>0</v>
      </c>
      <c r="BN143" t="b">
        <v>1</v>
      </c>
    </row>
    <row r="144" spans="1:66">
      <c r="A144" s="6">
        <v>1067</v>
      </c>
      <c r="B144" t="s">
        <v>1746</v>
      </c>
      <c r="C144" t="s">
        <v>13</v>
      </c>
      <c r="D144" t="s">
        <v>1224</v>
      </c>
      <c r="E144" t="s">
        <v>153</v>
      </c>
      <c r="F144" t="s">
        <v>1869</v>
      </c>
      <c r="G144" t="s">
        <v>42</v>
      </c>
      <c r="H144" t="s">
        <v>17</v>
      </c>
      <c r="I144" t="s">
        <v>1758</v>
      </c>
      <c r="J144" t="s">
        <v>1870</v>
      </c>
      <c r="K144" t="s">
        <v>1870</v>
      </c>
      <c r="L144" t="s">
        <v>2276</v>
      </c>
      <c r="N144" s="1">
        <v>17199</v>
      </c>
      <c r="O144" t="s">
        <v>1512</v>
      </c>
      <c r="Q144" t="b">
        <v>0</v>
      </c>
      <c r="R144" s="1">
        <v>44678</v>
      </c>
      <c r="S144" t="b">
        <v>0</v>
      </c>
      <c r="U144" t="b">
        <v>0</v>
      </c>
      <c r="AB144">
        <v>76</v>
      </c>
      <c r="AC144" t="b">
        <v>0</v>
      </c>
      <c r="AD144" t="b">
        <v>1</v>
      </c>
      <c r="AF144" t="s">
        <v>2541</v>
      </c>
      <c r="AI144" t="b">
        <v>0</v>
      </c>
      <c r="AJ144" t="b">
        <v>0</v>
      </c>
      <c r="AK144" t="b">
        <v>0</v>
      </c>
      <c r="AL144" t="b">
        <v>0</v>
      </c>
      <c r="AM144" t="b">
        <v>0</v>
      </c>
      <c r="AN144" t="b">
        <v>0</v>
      </c>
      <c r="AO144" t="b">
        <v>0</v>
      </c>
      <c r="AP144" t="b">
        <v>0</v>
      </c>
      <c r="AQ144" t="b">
        <v>0</v>
      </c>
      <c r="AR144" t="b">
        <v>1</v>
      </c>
      <c r="AS144" t="b">
        <v>0</v>
      </c>
      <c r="AT144" t="b">
        <v>0</v>
      </c>
      <c r="AU144" t="b">
        <v>0</v>
      </c>
      <c r="AV144" t="b">
        <v>0</v>
      </c>
      <c r="AW144" t="b">
        <v>0</v>
      </c>
      <c r="AX144" t="b">
        <v>0</v>
      </c>
      <c r="AY144" t="b">
        <v>0</v>
      </c>
      <c r="AZ144" t="b">
        <v>0</v>
      </c>
      <c r="BA144" t="b">
        <v>0</v>
      </c>
      <c r="BB144" t="b">
        <v>0</v>
      </c>
      <c r="BC144" t="b">
        <v>0</v>
      </c>
      <c r="BD144" t="b">
        <v>0</v>
      </c>
      <c r="BE144" t="b">
        <v>0</v>
      </c>
      <c r="BF144" t="b">
        <v>0</v>
      </c>
      <c r="BG144" t="b">
        <v>0</v>
      </c>
      <c r="BH144" t="b">
        <v>0</v>
      </c>
      <c r="BI144" t="b">
        <v>0</v>
      </c>
      <c r="BJ144" t="b">
        <v>0</v>
      </c>
      <c r="BK144" t="b">
        <v>0</v>
      </c>
      <c r="BL144" t="b">
        <v>0</v>
      </c>
      <c r="BN144" t="b">
        <v>1</v>
      </c>
    </row>
    <row r="145" spans="1:66">
      <c r="A145" s="6">
        <v>1115</v>
      </c>
      <c r="B145" t="s">
        <v>2640</v>
      </c>
      <c r="C145" t="s">
        <v>879</v>
      </c>
      <c r="E145" t="s">
        <v>2645</v>
      </c>
      <c r="F145" t="s">
        <v>2745</v>
      </c>
      <c r="G145" t="s">
        <v>608</v>
      </c>
      <c r="H145" t="s">
        <v>17</v>
      </c>
      <c r="I145" t="s">
        <v>1920</v>
      </c>
      <c r="J145" t="s">
        <v>2647</v>
      </c>
      <c r="K145" t="s">
        <v>2647</v>
      </c>
      <c r="L145" t="s">
        <v>2746</v>
      </c>
      <c r="N145" s="1">
        <v>17372</v>
      </c>
      <c r="Q145" t="b">
        <v>0</v>
      </c>
      <c r="R145" s="1">
        <v>45261</v>
      </c>
      <c r="S145" t="b">
        <v>0</v>
      </c>
      <c r="U145" t="b">
        <v>0</v>
      </c>
      <c r="Y145" s="1">
        <v>45261.387048611112</v>
      </c>
      <c r="AB145">
        <v>76</v>
      </c>
      <c r="AC145" t="b">
        <v>0</v>
      </c>
      <c r="AD145" t="b">
        <v>0</v>
      </c>
      <c r="AF145" t="s">
        <v>2747</v>
      </c>
      <c r="AI145" t="b">
        <v>0</v>
      </c>
      <c r="AJ145" t="b">
        <v>1</v>
      </c>
      <c r="AK145" t="b">
        <v>0</v>
      </c>
      <c r="AL145" t="b">
        <v>0</v>
      </c>
      <c r="AM145" t="b">
        <v>1</v>
      </c>
      <c r="AN145" t="b">
        <v>0</v>
      </c>
      <c r="AO145" t="b">
        <v>0</v>
      </c>
      <c r="AP145" t="b">
        <v>1</v>
      </c>
      <c r="AQ145" t="b">
        <v>1</v>
      </c>
      <c r="AR145" t="b">
        <v>0</v>
      </c>
      <c r="AS145" t="b">
        <v>1</v>
      </c>
      <c r="AT145" t="b">
        <v>0</v>
      </c>
      <c r="AU145" t="b">
        <v>1</v>
      </c>
      <c r="AV145" t="b">
        <v>0</v>
      </c>
      <c r="AW145" t="b">
        <v>0</v>
      </c>
      <c r="AX145" t="b">
        <v>0</v>
      </c>
      <c r="AY145" t="b">
        <v>0</v>
      </c>
      <c r="AZ145" t="b">
        <v>1</v>
      </c>
      <c r="BA145" t="b">
        <v>0</v>
      </c>
      <c r="BB145" t="b">
        <v>0</v>
      </c>
      <c r="BC145" t="b">
        <v>0</v>
      </c>
      <c r="BD145" t="b">
        <v>1</v>
      </c>
      <c r="BE145" t="b">
        <v>0</v>
      </c>
      <c r="BF145" t="b">
        <v>0</v>
      </c>
      <c r="BG145" t="b">
        <v>0</v>
      </c>
      <c r="BH145" t="b">
        <v>0</v>
      </c>
      <c r="BI145" t="b">
        <v>1</v>
      </c>
      <c r="BJ145" t="b">
        <v>0</v>
      </c>
      <c r="BK145" t="b">
        <v>0</v>
      </c>
      <c r="BL145" t="b">
        <v>0</v>
      </c>
      <c r="BN145" t="b">
        <v>1</v>
      </c>
    </row>
    <row r="146" spans="1:66">
      <c r="A146" s="6">
        <v>1021</v>
      </c>
      <c r="B146" t="s">
        <v>1271</v>
      </c>
      <c r="C146" t="s">
        <v>1039</v>
      </c>
      <c r="D146" t="s">
        <v>1272</v>
      </c>
      <c r="E146" t="s">
        <v>36</v>
      </c>
      <c r="F146" t="s">
        <v>1273</v>
      </c>
      <c r="G146" t="s">
        <v>83</v>
      </c>
      <c r="H146" t="s">
        <v>17</v>
      </c>
      <c r="I146" t="s">
        <v>1772</v>
      </c>
      <c r="J146" t="s">
        <v>1274</v>
      </c>
      <c r="L146" t="s">
        <v>1275</v>
      </c>
      <c r="N146" s="1">
        <v>14498</v>
      </c>
      <c r="O146" t="s">
        <v>1276</v>
      </c>
      <c r="Q146" t="b">
        <v>0</v>
      </c>
      <c r="R146" s="1">
        <v>44383</v>
      </c>
      <c r="S146" t="b">
        <v>0</v>
      </c>
      <c r="U146" t="b">
        <v>0</v>
      </c>
      <c r="Y146" s="1">
        <v>44383</v>
      </c>
      <c r="AB146">
        <v>84</v>
      </c>
      <c r="AC146" t="b">
        <v>0</v>
      </c>
      <c r="AD146" t="b">
        <v>1</v>
      </c>
      <c r="AF146" t="s">
        <v>2534</v>
      </c>
      <c r="AI146" t="b">
        <v>0</v>
      </c>
      <c r="AJ146" t="b">
        <v>0</v>
      </c>
      <c r="AK146" t="b">
        <v>0</v>
      </c>
      <c r="AL146" t="b">
        <v>0</v>
      </c>
      <c r="AM146" t="b">
        <v>0</v>
      </c>
      <c r="AN146" t="b">
        <v>0</v>
      </c>
      <c r="AO146" t="b">
        <v>0</v>
      </c>
      <c r="AP146" t="b">
        <v>1</v>
      </c>
      <c r="AQ146" t="b">
        <v>0</v>
      </c>
      <c r="AR146" t="b">
        <v>0</v>
      </c>
      <c r="AS146" t="b">
        <v>0</v>
      </c>
      <c r="AT146" t="b">
        <v>0</v>
      </c>
      <c r="AU146" t="b">
        <v>1</v>
      </c>
      <c r="AV146" t="b">
        <v>1</v>
      </c>
      <c r="AW146" t="b">
        <v>1</v>
      </c>
      <c r="AX146" t="b">
        <v>0</v>
      </c>
      <c r="AY146" t="b">
        <v>0</v>
      </c>
      <c r="AZ146" t="b">
        <v>0</v>
      </c>
      <c r="BA146" t="b">
        <v>0</v>
      </c>
      <c r="BB146" t="b">
        <v>0</v>
      </c>
      <c r="BC146" t="b">
        <v>0</v>
      </c>
      <c r="BD146" t="b">
        <v>1</v>
      </c>
      <c r="BE146" t="b">
        <v>0</v>
      </c>
      <c r="BF146" t="b">
        <v>0</v>
      </c>
      <c r="BG146" t="b">
        <v>0</v>
      </c>
      <c r="BH146" t="b">
        <v>0</v>
      </c>
      <c r="BI146" t="b">
        <v>0</v>
      </c>
      <c r="BJ146" t="b">
        <v>0</v>
      </c>
      <c r="BK146" t="b">
        <v>0</v>
      </c>
      <c r="BL146" t="b">
        <v>0</v>
      </c>
      <c r="BN146" t="b">
        <v>1</v>
      </c>
    </row>
    <row r="147" spans="1:66">
      <c r="A147" s="6">
        <v>740</v>
      </c>
      <c r="B147" t="s">
        <v>313</v>
      </c>
      <c r="C147" t="s">
        <v>879</v>
      </c>
      <c r="D147" t="s">
        <v>1181</v>
      </c>
      <c r="E147" t="s">
        <v>510</v>
      </c>
      <c r="F147" t="s">
        <v>511</v>
      </c>
      <c r="G147" t="s">
        <v>25</v>
      </c>
      <c r="H147" t="s">
        <v>17</v>
      </c>
      <c r="I147" t="s">
        <v>1755</v>
      </c>
      <c r="J147" t="s">
        <v>512</v>
      </c>
      <c r="K147" t="s">
        <v>513</v>
      </c>
      <c r="L147" t="s">
        <v>514</v>
      </c>
      <c r="N147" s="1">
        <v>18060</v>
      </c>
      <c r="O147" t="s">
        <v>1545</v>
      </c>
      <c r="Q147" t="b">
        <v>0</v>
      </c>
      <c r="R147" s="1">
        <v>42262</v>
      </c>
      <c r="S147" t="b">
        <v>0</v>
      </c>
      <c r="U147" t="b">
        <v>0</v>
      </c>
      <c r="AB147">
        <v>74</v>
      </c>
      <c r="AC147" t="b">
        <v>0</v>
      </c>
      <c r="AD147" t="b">
        <v>1</v>
      </c>
      <c r="AF147" t="s">
        <v>2568</v>
      </c>
      <c r="AI147" t="b">
        <v>0</v>
      </c>
      <c r="AJ147" t="b">
        <v>0</v>
      </c>
      <c r="AK147" t="b">
        <v>0</v>
      </c>
      <c r="AL147" t="b">
        <v>0</v>
      </c>
      <c r="AM147" t="b">
        <v>0</v>
      </c>
      <c r="AN147" t="b">
        <v>0</v>
      </c>
      <c r="AO147" t="b">
        <v>0</v>
      </c>
      <c r="AP147" t="b">
        <v>0</v>
      </c>
      <c r="AQ147" t="b">
        <v>0</v>
      </c>
      <c r="AR147" t="b">
        <v>0</v>
      </c>
      <c r="AS147" t="b">
        <v>0</v>
      </c>
      <c r="AT147" t="b">
        <v>0</v>
      </c>
      <c r="AU147" t="b">
        <v>0</v>
      </c>
      <c r="AV147" t="b">
        <v>0</v>
      </c>
      <c r="AW147" t="b">
        <v>0</v>
      </c>
      <c r="AX147" t="b">
        <v>0</v>
      </c>
      <c r="AY147" t="b">
        <v>0</v>
      </c>
      <c r="AZ147" t="b">
        <v>0</v>
      </c>
      <c r="BA147" t="b">
        <v>0</v>
      </c>
      <c r="BB147" t="b">
        <v>0</v>
      </c>
      <c r="BC147" t="b">
        <v>0</v>
      </c>
      <c r="BD147" t="b">
        <v>0</v>
      </c>
      <c r="BE147" t="b">
        <v>1</v>
      </c>
      <c r="BF147" t="b">
        <v>1</v>
      </c>
      <c r="BG147" t="b">
        <v>0</v>
      </c>
      <c r="BH147" t="b">
        <v>0</v>
      </c>
      <c r="BI147" t="b">
        <v>0</v>
      </c>
      <c r="BJ147" t="b">
        <v>0</v>
      </c>
      <c r="BK147" t="b">
        <v>0</v>
      </c>
      <c r="BL147" t="b">
        <v>0</v>
      </c>
      <c r="BN147" t="b">
        <v>1</v>
      </c>
    </row>
    <row r="148" spans="1:66">
      <c r="A148" s="6">
        <v>1068</v>
      </c>
      <c r="B148" t="s">
        <v>1747</v>
      </c>
      <c r="C148" t="s">
        <v>64</v>
      </c>
      <c r="D148" t="s">
        <v>1101</v>
      </c>
      <c r="E148" t="s">
        <v>1338</v>
      </c>
      <c r="F148" t="s">
        <v>1872</v>
      </c>
      <c r="G148" t="s">
        <v>25</v>
      </c>
      <c r="H148" t="s">
        <v>17</v>
      </c>
      <c r="I148" t="s">
        <v>1755</v>
      </c>
      <c r="J148" t="s">
        <v>1873</v>
      </c>
      <c r="K148" t="s">
        <v>1873</v>
      </c>
      <c r="L148" t="s">
        <v>1874</v>
      </c>
      <c r="M148" t="s">
        <v>1875</v>
      </c>
      <c r="N148" s="1">
        <v>13627</v>
      </c>
      <c r="O148" t="s">
        <v>1876</v>
      </c>
      <c r="Q148" t="b">
        <v>0</v>
      </c>
      <c r="R148" s="1">
        <v>44683</v>
      </c>
      <c r="S148" t="b">
        <v>0</v>
      </c>
      <c r="U148" t="b">
        <v>0</v>
      </c>
      <c r="AB148">
        <v>86</v>
      </c>
      <c r="AC148" t="b">
        <v>0</v>
      </c>
      <c r="AD148" t="b">
        <v>0</v>
      </c>
      <c r="AF148" t="s">
        <v>2524</v>
      </c>
      <c r="AI148" t="b">
        <v>0</v>
      </c>
      <c r="AJ148" t="b">
        <v>0</v>
      </c>
      <c r="AK148" t="b">
        <v>0</v>
      </c>
      <c r="AL148" t="b">
        <v>0</v>
      </c>
      <c r="AM148" t="b">
        <v>0</v>
      </c>
      <c r="AN148" t="b">
        <v>0</v>
      </c>
      <c r="AO148" t="b">
        <v>0</v>
      </c>
      <c r="AP148" t="b">
        <v>0</v>
      </c>
      <c r="AQ148" t="b">
        <v>0</v>
      </c>
      <c r="AR148" t="b">
        <v>1</v>
      </c>
      <c r="AS148" t="b">
        <v>0</v>
      </c>
      <c r="AT148" t="b">
        <v>0</v>
      </c>
      <c r="AU148" t="b">
        <v>0</v>
      </c>
      <c r="AV148" t="b">
        <v>0</v>
      </c>
      <c r="AW148" t="b">
        <v>0</v>
      </c>
      <c r="AX148" t="b">
        <v>0</v>
      </c>
      <c r="AY148" t="b">
        <v>0</v>
      </c>
      <c r="AZ148" t="b">
        <v>0</v>
      </c>
      <c r="BA148" t="b">
        <v>0</v>
      </c>
      <c r="BB148" t="b">
        <v>0</v>
      </c>
      <c r="BC148" t="b">
        <v>0</v>
      </c>
      <c r="BD148" t="b">
        <v>0</v>
      </c>
      <c r="BE148" t="b">
        <v>0</v>
      </c>
      <c r="BF148" t="b">
        <v>0</v>
      </c>
      <c r="BG148" t="b">
        <v>0</v>
      </c>
      <c r="BH148" t="b">
        <v>0</v>
      </c>
      <c r="BI148" t="b">
        <v>0</v>
      </c>
      <c r="BJ148" t="b">
        <v>0</v>
      </c>
      <c r="BK148" t="b">
        <v>0</v>
      </c>
      <c r="BL148" t="b">
        <v>0</v>
      </c>
      <c r="BN148" t="b">
        <v>1</v>
      </c>
    </row>
    <row r="149" spans="1:66">
      <c r="A149" s="6">
        <v>1084</v>
      </c>
      <c r="B149" t="s">
        <v>2141</v>
      </c>
      <c r="C149" t="s">
        <v>58</v>
      </c>
      <c r="D149" t="s">
        <v>1466</v>
      </c>
      <c r="E149" t="s">
        <v>118</v>
      </c>
      <c r="F149" t="s">
        <v>2142</v>
      </c>
      <c r="G149" t="s">
        <v>2143</v>
      </c>
      <c r="H149" t="s">
        <v>17</v>
      </c>
      <c r="I149" t="s">
        <v>2144</v>
      </c>
      <c r="J149" t="s">
        <v>2145</v>
      </c>
      <c r="K149" t="s">
        <v>2145</v>
      </c>
      <c r="L149" t="s">
        <v>2146</v>
      </c>
      <c r="M149" t="s">
        <v>2147</v>
      </c>
      <c r="N149" s="1">
        <v>15387</v>
      </c>
      <c r="O149" t="s">
        <v>1164</v>
      </c>
      <c r="Q149" t="b">
        <v>0</v>
      </c>
      <c r="R149" s="1">
        <v>44887</v>
      </c>
      <c r="S149" t="b">
        <v>0</v>
      </c>
      <c r="U149" t="b">
        <v>0</v>
      </c>
      <c r="X149" t="s">
        <v>2581</v>
      </c>
      <c r="Y149" s="1">
        <v>45098</v>
      </c>
      <c r="AB149">
        <v>81</v>
      </c>
      <c r="AC149" t="b">
        <v>0</v>
      </c>
      <c r="AD149" t="b">
        <v>1</v>
      </c>
      <c r="AF149" t="s">
        <v>2582</v>
      </c>
      <c r="AI149" t="b">
        <v>0</v>
      </c>
      <c r="AJ149" t="b">
        <v>0</v>
      </c>
      <c r="AK149" t="b">
        <v>0</v>
      </c>
      <c r="AL149" t="b">
        <v>0</v>
      </c>
      <c r="AM149" t="b">
        <v>0</v>
      </c>
      <c r="AN149" t="b">
        <v>0</v>
      </c>
      <c r="AO149" t="b">
        <v>0</v>
      </c>
      <c r="AP149" t="b">
        <v>1</v>
      </c>
      <c r="AQ149" t="b">
        <v>0</v>
      </c>
      <c r="AR149" t="b">
        <v>1</v>
      </c>
      <c r="AS149" t="b">
        <v>0</v>
      </c>
      <c r="AT149" t="b">
        <v>0</v>
      </c>
      <c r="AU149" t="b">
        <v>0</v>
      </c>
      <c r="AV149" t="b">
        <v>0</v>
      </c>
      <c r="AW149" t="b">
        <v>0</v>
      </c>
      <c r="AX149" t="b">
        <v>0</v>
      </c>
      <c r="AY149" t="b">
        <v>0</v>
      </c>
      <c r="AZ149" t="b">
        <v>0</v>
      </c>
      <c r="BA149" t="b">
        <v>0</v>
      </c>
      <c r="BB149" t="b">
        <v>0</v>
      </c>
      <c r="BC149" t="b">
        <v>0</v>
      </c>
      <c r="BD149" t="b">
        <v>0</v>
      </c>
      <c r="BE149" t="b">
        <v>0</v>
      </c>
      <c r="BF149" t="b">
        <v>0</v>
      </c>
      <c r="BG149" t="b">
        <v>0</v>
      </c>
      <c r="BH149" t="b">
        <v>0</v>
      </c>
      <c r="BI149" t="b">
        <v>0</v>
      </c>
      <c r="BJ149" t="b">
        <v>0</v>
      </c>
      <c r="BK149" t="b">
        <v>0</v>
      </c>
      <c r="BL149" t="b">
        <v>0</v>
      </c>
      <c r="BN149" t="b">
        <v>1</v>
      </c>
    </row>
    <row r="150" spans="1:66">
      <c r="A150" s="6">
        <v>186</v>
      </c>
      <c r="B150" t="s">
        <v>1740</v>
      </c>
      <c r="C150" t="s">
        <v>1647</v>
      </c>
      <c r="D150" t="s">
        <v>1248</v>
      </c>
      <c r="E150" t="s">
        <v>30</v>
      </c>
      <c r="F150" t="s">
        <v>1877</v>
      </c>
      <c r="G150" t="s">
        <v>1878</v>
      </c>
      <c r="H150" t="s">
        <v>17</v>
      </c>
      <c r="I150" t="s">
        <v>1854</v>
      </c>
      <c r="J150" t="s">
        <v>1879</v>
      </c>
      <c r="K150" t="s">
        <v>1879</v>
      </c>
      <c r="L150" t="s">
        <v>1880</v>
      </c>
      <c r="M150" t="s">
        <v>1881</v>
      </c>
      <c r="N150" s="1">
        <v>15280</v>
      </c>
      <c r="O150" t="s">
        <v>1197</v>
      </c>
      <c r="Q150" t="b">
        <v>0</v>
      </c>
      <c r="R150" s="1">
        <v>38443</v>
      </c>
      <c r="S150" t="b">
        <v>0</v>
      </c>
      <c r="U150" t="b">
        <v>0</v>
      </c>
      <c r="AB150">
        <v>82</v>
      </c>
      <c r="AC150" t="b">
        <v>0</v>
      </c>
      <c r="AD150" t="b">
        <v>0</v>
      </c>
      <c r="AF150" t="s">
        <v>2541</v>
      </c>
      <c r="AI150" t="b">
        <v>0</v>
      </c>
      <c r="AJ150" t="b">
        <v>0</v>
      </c>
      <c r="AK150" t="b">
        <v>0</v>
      </c>
      <c r="AL150" t="b">
        <v>0</v>
      </c>
      <c r="AM150" t="b">
        <v>0</v>
      </c>
      <c r="AN150" t="b">
        <v>0</v>
      </c>
      <c r="AO150" t="b">
        <v>0</v>
      </c>
      <c r="AP150" t="b">
        <v>0</v>
      </c>
      <c r="AQ150" t="b">
        <v>0</v>
      </c>
      <c r="AR150" t="b">
        <v>0</v>
      </c>
      <c r="AS150" t="b">
        <v>0</v>
      </c>
      <c r="AT150" t="b">
        <v>0</v>
      </c>
      <c r="AU150" t="b">
        <v>1</v>
      </c>
      <c r="AV150" t="b">
        <v>0</v>
      </c>
      <c r="AW150" t="b">
        <v>1</v>
      </c>
      <c r="AX150" t="b">
        <v>0</v>
      </c>
      <c r="AY150" t="b">
        <v>0</v>
      </c>
      <c r="AZ150" t="b">
        <v>0</v>
      </c>
      <c r="BA150" t="b">
        <v>0</v>
      </c>
      <c r="BB150" t="b">
        <v>0</v>
      </c>
      <c r="BC150" t="b">
        <v>0</v>
      </c>
      <c r="BD150" t="b">
        <v>0</v>
      </c>
      <c r="BE150" t="b">
        <v>0</v>
      </c>
      <c r="BF150" t="b">
        <v>1</v>
      </c>
      <c r="BG150" t="b">
        <v>0</v>
      </c>
      <c r="BH150" t="b">
        <v>0</v>
      </c>
      <c r="BI150" t="b">
        <v>0</v>
      </c>
      <c r="BJ150" t="b">
        <v>0</v>
      </c>
      <c r="BK150" t="b">
        <v>0</v>
      </c>
      <c r="BL150" t="b">
        <v>0</v>
      </c>
      <c r="BN150" t="b">
        <v>1</v>
      </c>
    </row>
    <row r="151" spans="1:66">
      <c r="A151" s="6">
        <v>187</v>
      </c>
      <c r="B151" t="s">
        <v>515</v>
      </c>
      <c r="C151" t="s">
        <v>516</v>
      </c>
      <c r="E151" t="s">
        <v>51</v>
      </c>
      <c r="F151" t="s">
        <v>517</v>
      </c>
      <c r="G151" t="s">
        <v>518</v>
      </c>
      <c r="H151" t="s">
        <v>17</v>
      </c>
      <c r="I151" t="s">
        <v>1882</v>
      </c>
      <c r="J151" t="s">
        <v>519</v>
      </c>
      <c r="L151" t="s">
        <v>520</v>
      </c>
      <c r="N151" s="1">
        <v>11932</v>
      </c>
      <c r="O151" t="s">
        <v>1123</v>
      </c>
      <c r="Q151" t="b">
        <v>0</v>
      </c>
      <c r="R151" s="1">
        <v>34973</v>
      </c>
      <c r="S151" t="b">
        <v>0</v>
      </c>
      <c r="U151" t="b">
        <v>0</v>
      </c>
      <c r="Y151" s="1">
        <v>44160</v>
      </c>
      <c r="AB151">
        <v>91</v>
      </c>
      <c r="AC151" t="b">
        <v>0</v>
      </c>
      <c r="AD151" t="b">
        <v>1</v>
      </c>
      <c r="AI151" t="b">
        <v>0</v>
      </c>
      <c r="AJ151" t="b">
        <v>0</v>
      </c>
      <c r="AK151" t="b">
        <v>0</v>
      </c>
      <c r="AL151" t="b">
        <v>1</v>
      </c>
      <c r="AM151" t="b">
        <v>0</v>
      </c>
      <c r="AN151" t="b">
        <v>0</v>
      </c>
      <c r="AO151" t="b">
        <v>0</v>
      </c>
      <c r="AP151" t="b">
        <v>1</v>
      </c>
      <c r="AQ151" t="b">
        <v>0</v>
      </c>
      <c r="AR151" t="b">
        <v>0</v>
      </c>
      <c r="AS151" t="b">
        <v>1</v>
      </c>
      <c r="AT151" t="b">
        <v>0</v>
      </c>
      <c r="AU151" t="b">
        <v>1</v>
      </c>
      <c r="AV151" t="b">
        <v>0</v>
      </c>
      <c r="AW151" t="b">
        <v>0</v>
      </c>
      <c r="AX151" t="b">
        <v>0</v>
      </c>
      <c r="AY151" t="b">
        <v>0</v>
      </c>
      <c r="AZ151" t="b">
        <v>0</v>
      </c>
      <c r="BA151" t="b">
        <v>0</v>
      </c>
      <c r="BB151" t="b">
        <v>0</v>
      </c>
      <c r="BC151" t="b">
        <v>0</v>
      </c>
      <c r="BD151" t="b">
        <v>0</v>
      </c>
      <c r="BE151" t="b">
        <v>0</v>
      </c>
      <c r="BF151" t="b">
        <v>0</v>
      </c>
      <c r="BG151" t="b">
        <v>0</v>
      </c>
      <c r="BH151" t="b">
        <v>0</v>
      </c>
      <c r="BI151" t="b">
        <v>0</v>
      </c>
      <c r="BJ151" t="b">
        <v>0</v>
      </c>
      <c r="BK151" t="b">
        <v>0</v>
      </c>
      <c r="BL151" t="b">
        <v>0</v>
      </c>
      <c r="BN151" t="b">
        <v>1</v>
      </c>
    </row>
    <row r="152" spans="1:66">
      <c r="A152" s="6">
        <v>188</v>
      </c>
      <c r="B152" t="s">
        <v>522</v>
      </c>
      <c r="C152" t="s">
        <v>1650</v>
      </c>
      <c r="E152" t="s">
        <v>124</v>
      </c>
      <c r="F152" t="s">
        <v>523</v>
      </c>
      <c r="G152" t="s">
        <v>524</v>
      </c>
      <c r="H152" t="s">
        <v>525</v>
      </c>
      <c r="I152" t="s">
        <v>1883</v>
      </c>
      <c r="J152" t="s">
        <v>526</v>
      </c>
      <c r="L152" t="s">
        <v>527</v>
      </c>
      <c r="N152" s="1">
        <v>15194</v>
      </c>
      <c r="P152" t="s">
        <v>1751</v>
      </c>
      <c r="Q152" t="b">
        <v>1</v>
      </c>
      <c r="R152" s="1">
        <v>38869</v>
      </c>
      <c r="S152" t="b">
        <v>0</v>
      </c>
      <c r="U152" t="b">
        <v>0</v>
      </c>
      <c r="AB152">
        <v>82</v>
      </c>
      <c r="AC152" t="b">
        <v>0</v>
      </c>
      <c r="AD152" t="b">
        <v>1</v>
      </c>
      <c r="AF152" t="s">
        <v>2568</v>
      </c>
      <c r="AI152" t="b">
        <v>0</v>
      </c>
      <c r="AJ152" t="b">
        <v>0</v>
      </c>
      <c r="AK152" t="b">
        <v>0</v>
      </c>
      <c r="AL152" t="b">
        <v>0</v>
      </c>
      <c r="AM152" t="b">
        <v>0</v>
      </c>
      <c r="AN152" t="b">
        <v>0</v>
      </c>
      <c r="AO152" t="b">
        <v>0</v>
      </c>
      <c r="AP152" t="b">
        <v>0</v>
      </c>
      <c r="AQ152" t="b">
        <v>0</v>
      </c>
      <c r="AR152" t="b">
        <v>0</v>
      </c>
      <c r="AS152" t="b">
        <v>0</v>
      </c>
      <c r="AT152" t="b">
        <v>0</v>
      </c>
      <c r="AU152" t="b">
        <v>0</v>
      </c>
      <c r="AV152" t="b">
        <v>0</v>
      </c>
      <c r="AW152" t="b">
        <v>0</v>
      </c>
      <c r="AX152" t="b">
        <v>0</v>
      </c>
      <c r="AY152" t="b">
        <v>0</v>
      </c>
      <c r="AZ152" t="b">
        <v>0</v>
      </c>
      <c r="BA152" t="b">
        <v>0</v>
      </c>
      <c r="BB152" t="b">
        <v>0</v>
      </c>
      <c r="BC152" t="b">
        <v>0</v>
      </c>
      <c r="BD152" t="b">
        <v>0</v>
      </c>
      <c r="BE152" t="b">
        <v>0</v>
      </c>
      <c r="BF152" t="b">
        <v>0</v>
      </c>
      <c r="BG152" t="b">
        <v>0</v>
      </c>
      <c r="BH152" t="b">
        <v>0</v>
      </c>
      <c r="BI152" t="b">
        <v>0</v>
      </c>
      <c r="BJ152" t="b">
        <v>0</v>
      </c>
      <c r="BK152" t="b">
        <v>0</v>
      </c>
      <c r="BL152" t="b">
        <v>0</v>
      </c>
      <c r="BN152" t="b">
        <v>1</v>
      </c>
    </row>
    <row r="153" spans="1:66">
      <c r="A153" s="6">
        <v>189</v>
      </c>
      <c r="B153" t="s">
        <v>528</v>
      </c>
      <c r="C153" t="s">
        <v>529</v>
      </c>
      <c r="D153" t="s">
        <v>1115</v>
      </c>
      <c r="E153" t="s">
        <v>153</v>
      </c>
      <c r="F153" t="s">
        <v>1884</v>
      </c>
      <c r="G153" t="s">
        <v>42</v>
      </c>
      <c r="H153" t="s">
        <v>17</v>
      </c>
      <c r="I153" t="s">
        <v>1758</v>
      </c>
      <c r="J153" t="s">
        <v>530</v>
      </c>
      <c r="L153" t="s">
        <v>2748</v>
      </c>
      <c r="N153" s="1">
        <v>11763</v>
      </c>
      <c r="P153" t="s">
        <v>2749</v>
      </c>
      <c r="Q153" t="b">
        <v>0</v>
      </c>
      <c r="R153" s="1">
        <v>35765</v>
      </c>
      <c r="S153" t="b">
        <v>0</v>
      </c>
      <c r="U153" t="b">
        <v>0</v>
      </c>
      <c r="Y153" s="1">
        <v>45251</v>
      </c>
      <c r="AB153">
        <v>91</v>
      </c>
      <c r="AC153" t="b">
        <v>0</v>
      </c>
      <c r="AD153" t="b">
        <v>1</v>
      </c>
      <c r="AI153" t="b">
        <v>0</v>
      </c>
      <c r="AJ153" t="b">
        <v>0</v>
      </c>
      <c r="AK153" t="b">
        <v>0</v>
      </c>
      <c r="AL153" t="b">
        <v>0</v>
      </c>
      <c r="AM153" t="b">
        <v>0</v>
      </c>
      <c r="AN153" t="b">
        <v>0</v>
      </c>
      <c r="AO153" t="b">
        <v>0</v>
      </c>
      <c r="AP153" t="b">
        <v>0</v>
      </c>
      <c r="AQ153" t="b">
        <v>0</v>
      </c>
      <c r="AR153" t="b">
        <v>0</v>
      </c>
      <c r="AS153" t="b">
        <v>0</v>
      </c>
      <c r="AT153" t="b">
        <v>0</v>
      </c>
      <c r="AU153" t="b">
        <v>1</v>
      </c>
      <c r="AV153" t="b">
        <v>0</v>
      </c>
      <c r="AW153" t="b">
        <v>0</v>
      </c>
      <c r="AX153" t="b">
        <v>0</v>
      </c>
      <c r="AY153" t="b">
        <v>0</v>
      </c>
      <c r="AZ153" t="b">
        <v>0</v>
      </c>
      <c r="BA153" t="b">
        <v>0</v>
      </c>
      <c r="BB153" t="b">
        <v>0</v>
      </c>
      <c r="BC153" t="b">
        <v>0</v>
      </c>
      <c r="BD153" t="b">
        <v>1</v>
      </c>
      <c r="BE153" t="b">
        <v>0</v>
      </c>
      <c r="BF153" t="b">
        <v>0</v>
      </c>
      <c r="BG153" t="b">
        <v>0</v>
      </c>
      <c r="BH153" t="b">
        <v>0</v>
      </c>
      <c r="BI153" t="b">
        <v>0</v>
      </c>
      <c r="BJ153" t="b">
        <v>0</v>
      </c>
      <c r="BK153" t="b">
        <v>0</v>
      </c>
      <c r="BL153" t="b">
        <v>0</v>
      </c>
      <c r="BN153" t="b">
        <v>1</v>
      </c>
    </row>
    <row r="154" spans="1:66">
      <c r="A154" s="6">
        <v>560</v>
      </c>
      <c r="B154" t="s">
        <v>532</v>
      </c>
      <c r="C154" t="s">
        <v>533</v>
      </c>
      <c r="D154" t="s">
        <v>1082</v>
      </c>
      <c r="E154" t="s">
        <v>534</v>
      </c>
      <c r="F154" t="s">
        <v>535</v>
      </c>
      <c r="G154" t="s">
        <v>306</v>
      </c>
      <c r="H154" t="s">
        <v>17</v>
      </c>
      <c r="I154" t="s">
        <v>1827</v>
      </c>
      <c r="J154" t="s">
        <v>536</v>
      </c>
      <c r="L154" t="s">
        <v>537</v>
      </c>
      <c r="N154" s="1">
        <v>13446</v>
      </c>
      <c r="O154" t="s">
        <v>1145</v>
      </c>
      <c r="Q154" t="b">
        <v>0</v>
      </c>
      <c r="R154" s="1">
        <v>41560</v>
      </c>
      <c r="S154" t="b">
        <v>0</v>
      </c>
      <c r="U154" t="b">
        <v>0</v>
      </c>
      <c r="AB154">
        <v>87</v>
      </c>
      <c r="AC154" t="b">
        <v>0</v>
      </c>
      <c r="AD154" t="b">
        <v>1</v>
      </c>
      <c r="AI154" t="b">
        <v>0</v>
      </c>
      <c r="AJ154" t="b">
        <v>0</v>
      </c>
      <c r="AK154" t="b">
        <v>0</v>
      </c>
      <c r="AL154" t="b">
        <v>0</v>
      </c>
      <c r="AM154" t="b">
        <v>0</v>
      </c>
      <c r="AN154" t="b">
        <v>0</v>
      </c>
      <c r="AO154" t="b">
        <v>0</v>
      </c>
      <c r="AP154" t="b">
        <v>1</v>
      </c>
      <c r="AQ154" t="b">
        <v>0</v>
      </c>
      <c r="AR154" t="b">
        <v>0</v>
      </c>
      <c r="AS154" t="b">
        <v>0</v>
      </c>
      <c r="AT154" t="b">
        <v>0</v>
      </c>
      <c r="AU154" t="b">
        <v>1</v>
      </c>
      <c r="AV154" t="b">
        <v>0</v>
      </c>
      <c r="AW154" t="b">
        <v>0</v>
      </c>
      <c r="AX154" t="b">
        <v>0</v>
      </c>
      <c r="AY154" t="b">
        <v>0</v>
      </c>
      <c r="AZ154" t="b">
        <v>0</v>
      </c>
      <c r="BA154" t="b">
        <v>0</v>
      </c>
      <c r="BB154" t="b">
        <v>0</v>
      </c>
      <c r="BC154" t="b">
        <v>0</v>
      </c>
      <c r="BD154" t="b">
        <v>0</v>
      </c>
      <c r="BE154" t="b">
        <v>0</v>
      </c>
      <c r="BF154" t="b">
        <v>0</v>
      </c>
      <c r="BG154" t="b">
        <v>0</v>
      </c>
      <c r="BH154" t="b">
        <v>0</v>
      </c>
      <c r="BI154" t="b">
        <v>0</v>
      </c>
      <c r="BJ154" t="b">
        <v>0</v>
      </c>
      <c r="BK154" t="b">
        <v>0</v>
      </c>
      <c r="BL154" t="b">
        <v>0</v>
      </c>
      <c r="BN154" t="b">
        <v>1</v>
      </c>
    </row>
    <row r="155" spans="1:66">
      <c r="A155" s="6">
        <v>1020</v>
      </c>
      <c r="B155" t="s">
        <v>538</v>
      </c>
      <c r="C155" t="s">
        <v>91</v>
      </c>
      <c r="D155" t="s">
        <v>1114</v>
      </c>
      <c r="F155" t="s">
        <v>1885</v>
      </c>
      <c r="G155" t="s">
        <v>25</v>
      </c>
      <c r="H155" t="s">
        <v>17</v>
      </c>
      <c r="I155" t="s">
        <v>1755</v>
      </c>
      <c r="L155" t="s">
        <v>539</v>
      </c>
      <c r="N155" s="1">
        <v>11665</v>
      </c>
      <c r="P155" t="s">
        <v>1886</v>
      </c>
      <c r="Q155" t="b">
        <v>0</v>
      </c>
      <c r="R155" s="1">
        <v>35827</v>
      </c>
      <c r="S155" t="b">
        <v>0</v>
      </c>
      <c r="U155" t="b">
        <v>0</v>
      </c>
      <c r="Y155" s="1">
        <v>44421</v>
      </c>
      <c r="AB155">
        <v>92</v>
      </c>
      <c r="AC155" t="b">
        <v>0</v>
      </c>
      <c r="AD155" t="b">
        <v>1</v>
      </c>
      <c r="AF155" t="s">
        <v>2568</v>
      </c>
      <c r="AI155" t="b">
        <v>0</v>
      </c>
      <c r="AJ155" t="b">
        <v>0</v>
      </c>
      <c r="AK155" t="b">
        <v>0</v>
      </c>
      <c r="AL155" t="b">
        <v>0</v>
      </c>
      <c r="AM155" t="b">
        <v>0</v>
      </c>
      <c r="AN155" t="b">
        <v>0</v>
      </c>
      <c r="AO155" t="b">
        <v>0</v>
      </c>
      <c r="AP155" t="b">
        <v>0</v>
      </c>
      <c r="AQ155" t="b">
        <v>0</v>
      </c>
      <c r="AR155" t="b">
        <v>0</v>
      </c>
      <c r="AS155" t="b">
        <v>0</v>
      </c>
      <c r="AT155" t="b">
        <v>0</v>
      </c>
      <c r="AU155" t="b">
        <v>0</v>
      </c>
      <c r="AV155" t="b">
        <v>0</v>
      </c>
      <c r="AW155" t="b">
        <v>0</v>
      </c>
      <c r="AX155" t="b">
        <v>0</v>
      </c>
      <c r="AY155" t="b">
        <v>0</v>
      </c>
      <c r="AZ155" t="b">
        <v>0</v>
      </c>
      <c r="BA155" t="b">
        <v>0</v>
      </c>
      <c r="BB155" t="b">
        <v>0</v>
      </c>
      <c r="BC155" t="b">
        <v>0</v>
      </c>
      <c r="BD155" t="b">
        <v>0</v>
      </c>
      <c r="BE155" t="b">
        <v>0</v>
      </c>
      <c r="BF155" t="b">
        <v>0</v>
      </c>
      <c r="BG155" t="b">
        <v>0</v>
      </c>
      <c r="BH155" t="b">
        <v>0</v>
      </c>
      <c r="BI155" t="b">
        <v>0</v>
      </c>
      <c r="BJ155" t="b">
        <v>0</v>
      </c>
      <c r="BK155" t="b">
        <v>0</v>
      </c>
      <c r="BL155" t="b">
        <v>0</v>
      </c>
      <c r="BN155" t="b">
        <v>1</v>
      </c>
    </row>
    <row r="156" spans="1:66">
      <c r="A156" s="6">
        <v>1085</v>
      </c>
      <c r="B156" t="s">
        <v>2105</v>
      </c>
      <c r="C156" t="s">
        <v>146</v>
      </c>
      <c r="D156" t="s">
        <v>1112</v>
      </c>
      <c r="E156" t="s">
        <v>2148</v>
      </c>
      <c r="F156" t="s">
        <v>2149</v>
      </c>
      <c r="G156" t="s">
        <v>2106</v>
      </c>
      <c r="H156" t="s">
        <v>133</v>
      </c>
      <c r="I156" t="s">
        <v>2150</v>
      </c>
      <c r="J156" t="s">
        <v>2151</v>
      </c>
      <c r="K156" t="s">
        <v>2107</v>
      </c>
      <c r="L156" t="s">
        <v>2152</v>
      </c>
      <c r="N156" s="1">
        <v>14665</v>
      </c>
      <c r="O156" t="s">
        <v>1078</v>
      </c>
      <c r="Q156" t="b">
        <v>0</v>
      </c>
      <c r="R156" s="1">
        <v>44891</v>
      </c>
      <c r="S156" t="b">
        <v>0</v>
      </c>
      <c r="U156" t="b">
        <v>0</v>
      </c>
      <c r="Y156" s="1">
        <v>44893</v>
      </c>
      <c r="AB156">
        <v>83</v>
      </c>
      <c r="AC156" t="b">
        <v>0</v>
      </c>
      <c r="AD156" t="b">
        <v>1</v>
      </c>
      <c r="AI156" t="b">
        <v>0</v>
      </c>
      <c r="AJ156" t="b">
        <v>0</v>
      </c>
      <c r="AK156" t="b">
        <v>0</v>
      </c>
      <c r="AL156" t="b">
        <v>0</v>
      </c>
      <c r="AM156" t="b">
        <v>0</v>
      </c>
      <c r="AN156" t="b">
        <v>1</v>
      </c>
      <c r="AO156" t="b">
        <v>0</v>
      </c>
      <c r="AP156" t="b">
        <v>0</v>
      </c>
      <c r="AQ156" t="b">
        <v>0</v>
      </c>
      <c r="AR156" t="b">
        <v>0</v>
      </c>
      <c r="AS156" t="b">
        <v>0</v>
      </c>
      <c r="AT156" t="b">
        <v>0</v>
      </c>
      <c r="AU156" t="b">
        <v>0</v>
      </c>
      <c r="AV156" t="b">
        <v>0</v>
      </c>
      <c r="AW156" t="b">
        <v>0</v>
      </c>
      <c r="AX156" t="b">
        <v>0</v>
      </c>
      <c r="AY156" t="b">
        <v>0</v>
      </c>
      <c r="AZ156" t="b">
        <v>0</v>
      </c>
      <c r="BA156" t="b">
        <v>0</v>
      </c>
      <c r="BB156" t="b">
        <v>0</v>
      </c>
      <c r="BC156" t="b">
        <v>0</v>
      </c>
      <c r="BD156" t="b">
        <v>0</v>
      </c>
      <c r="BE156" t="b">
        <v>0</v>
      </c>
      <c r="BF156" t="b">
        <v>0</v>
      </c>
      <c r="BG156" t="b">
        <v>0</v>
      </c>
      <c r="BH156" t="b">
        <v>0</v>
      </c>
      <c r="BI156" t="b">
        <v>0</v>
      </c>
      <c r="BJ156" t="b">
        <v>0</v>
      </c>
      <c r="BK156" t="b">
        <v>0</v>
      </c>
      <c r="BL156" t="b">
        <v>0</v>
      </c>
      <c r="BN156" t="b">
        <v>1</v>
      </c>
    </row>
    <row r="157" spans="1:66">
      <c r="A157" s="6">
        <v>193</v>
      </c>
      <c r="B157" t="s">
        <v>540</v>
      </c>
      <c r="C157" t="s">
        <v>861</v>
      </c>
      <c r="D157" t="s">
        <v>1247</v>
      </c>
      <c r="E157" t="s">
        <v>23</v>
      </c>
      <c r="F157" t="s">
        <v>541</v>
      </c>
      <c r="G157" t="s">
        <v>16</v>
      </c>
      <c r="H157" t="s">
        <v>17</v>
      </c>
      <c r="I157" t="s">
        <v>1752</v>
      </c>
      <c r="J157" t="s">
        <v>542</v>
      </c>
      <c r="L157" t="s">
        <v>543</v>
      </c>
      <c r="N157" s="1">
        <v>14122</v>
      </c>
      <c r="P157" t="s">
        <v>2328</v>
      </c>
      <c r="Q157" t="b">
        <v>0</v>
      </c>
      <c r="R157" s="1">
        <v>39142</v>
      </c>
      <c r="S157" t="b">
        <v>0</v>
      </c>
      <c r="U157" t="b">
        <v>0</v>
      </c>
      <c r="AB157">
        <v>85</v>
      </c>
      <c r="AC157" t="b">
        <v>0</v>
      </c>
      <c r="AD157" t="b">
        <v>1</v>
      </c>
      <c r="AF157" t="s">
        <v>2525</v>
      </c>
      <c r="AI157" t="b">
        <v>0</v>
      </c>
      <c r="AJ157" t="b">
        <v>0</v>
      </c>
      <c r="AK157" t="b">
        <v>0</v>
      </c>
      <c r="AL157" t="b">
        <v>0</v>
      </c>
      <c r="AM157" t="b">
        <v>0</v>
      </c>
      <c r="AN157" t="b">
        <v>0</v>
      </c>
      <c r="AO157" t="b">
        <v>0</v>
      </c>
      <c r="AP157" t="b">
        <v>0</v>
      </c>
      <c r="AQ157" t="b">
        <v>0</v>
      </c>
      <c r="AR157" t="b">
        <v>0</v>
      </c>
      <c r="AS157" t="b">
        <v>0</v>
      </c>
      <c r="AT157" t="b">
        <v>0</v>
      </c>
      <c r="AU157" t="b">
        <v>0</v>
      </c>
      <c r="AV157" t="b">
        <v>0</v>
      </c>
      <c r="AW157" t="b">
        <v>0</v>
      </c>
      <c r="AX157" t="b">
        <v>0</v>
      </c>
      <c r="AY157" t="b">
        <v>0</v>
      </c>
      <c r="AZ157" t="b">
        <v>0</v>
      </c>
      <c r="BA157" t="b">
        <v>0</v>
      </c>
      <c r="BB157" t="b">
        <v>0</v>
      </c>
      <c r="BC157" t="b">
        <v>0</v>
      </c>
      <c r="BD157" t="b">
        <v>0</v>
      </c>
      <c r="BE157" t="b">
        <v>0</v>
      </c>
      <c r="BF157" t="b">
        <v>0</v>
      </c>
      <c r="BG157" t="b">
        <v>0</v>
      </c>
      <c r="BH157" t="b">
        <v>0</v>
      </c>
      <c r="BI157" t="b">
        <v>0</v>
      </c>
      <c r="BJ157" t="b">
        <v>0</v>
      </c>
      <c r="BK157" t="b">
        <v>0</v>
      </c>
      <c r="BL157" t="b">
        <v>0</v>
      </c>
      <c r="BN157" t="b">
        <v>1</v>
      </c>
    </row>
    <row r="158" spans="1:66">
      <c r="A158" s="6">
        <v>194</v>
      </c>
      <c r="B158" t="s">
        <v>544</v>
      </c>
      <c r="C158" t="s">
        <v>529</v>
      </c>
      <c r="E158" t="s">
        <v>30</v>
      </c>
      <c r="F158" t="s">
        <v>1887</v>
      </c>
      <c r="G158" t="s">
        <v>286</v>
      </c>
      <c r="H158" t="s">
        <v>17</v>
      </c>
      <c r="I158" t="s">
        <v>1888</v>
      </c>
      <c r="J158" t="s">
        <v>1103</v>
      </c>
      <c r="N158" s="1">
        <v>10965</v>
      </c>
      <c r="Q158" t="b">
        <v>0</v>
      </c>
      <c r="R158" s="1">
        <v>37865</v>
      </c>
      <c r="S158" t="b">
        <v>0</v>
      </c>
      <c r="U158" t="b">
        <v>0</v>
      </c>
      <c r="AB158">
        <v>93</v>
      </c>
      <c r="AC158" t="b">
        <v>0</v>
      </c>
      <c r="AD158" t="b">
        <v>0</v>
      </c>
      <c r="AF158" t="s">
        <v>2519</v>
      </c>
      <c r="AI158" t="b">
        <v>0</v>
      </c>
      <c r="AJ158" t="b">
        <v>0</v>
      </c>
      <c r="AK158" t="b">
        <v>0</v>
      </c>
      <c r="AL158" t="b">
        <v>0</v>
      </c>
      <c r="AM158" t="b">
        <v>0</v>
      </c>
      <c r="AN158" t="b">
        <v>0</v>
      </c>
      <c r="AO158" t="b">
        <v>0</v>
      </c>
      <c r="AP158" t="b">
        <v>0</v>
      </c>
      <c r="AQ158" t="b">
        <v>0</v>
      </c>
      <c r="AR158" t="b">
        <v>0</v>
      </c>
      <c r="AS158" t="b">
        <v>0</v>
      </c>
      <c r="AT158" t="b">
        <v>0</v>
      </c>
      <c r="AU158" t="b">
        <v>0</v>
      </c>
      <c r="AV158" t="b">
        <v>0</v>
      </c>
      <c r="AW158" t="b">
        <v>0</v>
      </c>
      <c r="AX158" t="b">
        <v>0</v>
      </c>
      <c r="AY158" t="b">
        <v>0</v>
      </c>
      <c r="AZ158" t="b">
        <v>0</v>
      </c>
      <c r="BA158" t="b">
        <v>0</v>
      </c>
      <c r="BB158" t="b">
        <v>0</v>
      </c>
      <c r="BC158" t="b">
        <v>0</v>
      </c>
      <c r="BD158" t="b">
        <v>0</v>
      </c>
      <c r="BE158" t="b">
        <v>0</v>
      </c>
      <c r="BF158" t="b">
        <v>0</v>
      </c>
      <c r="BG158" t="b">
        <v>0</v>
      </c>
      <c r="BH158" t="b">
        <v>0</v>
      </c>
      <c r="BI158" t="b">
        <v>0</v>
      </c>
      <c r="BJ158" t="b">
        <v>0</v>
      </c>
      <c r="BK158" t="b">
        <v>0</v>
      </c>
      <c r="BL158" t="b">
        <v>0</v>
      </c>
      <c r="BN158" t="b">
        <v>1</v>
      </c>
    </row>
    <row r="159" spans="1:66">
      <c r="A159" s="6">
        <v>1053</v>
      </c>
      <c r="B159" t="s">
        <v>1663</v>
      </c>
      <c r="C159" t="s">
        <v>1615</v>
      </c>
      <c r="D159" t="s">
        <v>1498</v>
      </c>
      <c r="E159" t="s">
        <v>1889</v>
      </c>
      <c r="F159" t="s">
        <v>1890</v>
      </c>
      <c r="G159" t="s">
        <v>130</v>
      </c>
      <c r="H159" t="s">
        <v>17</v>
      </c>
      <c r="I159" t="s">
        <v>1783</v>
      </c>
      <c r="J159" t="s">
        <v>1698</v>
      </c>
      <c r="K159" t="s">
        <v>1698</v>
      </c>
      <c r="L159" t="s">
        <v>2062</v>
      </c>
      <c r="M159" t="s">
        <v>1891</v>
      </c>
      <c r="N159" s="1">
        <v>22612</v>
      </c>
      <c r="O159" t="s">
        <v>1892</v>
      </c>
      <c r="Q159" t="b">
        <v>0</v>
      </c>
      <c r="R159" s="1">
        <v>44544</v>
      </c>
      <c r="S159" t="b">
        <v>0</v>
      </c>
      <c r="U159" t="b">
        <v>0</v>
      </c>
      <c r="Y159" s="1">
        <v>44789</v>
      </c>
      <c r="AB159">
        <v>62</v>
      </c>
      <c r="AC159" t="b">
        <v>0</v>
      </c>
      <c r="AD159" t="b">
        <v>1</v>
      </c>
      <c r="AI159" t="b">
        <v>0</v>
      </c>
      <c r="AJ159" t="b">
        <v>0</v>
      </c>
      <c r="AK159" t="b">
        <v>0</v>
      </c>
      <c r="AL159" t="b">
        <v>0</v>
      </c>
      <c r="AM159" t="b">
        <v>0</v>
      </c>
      <c r="AN159" t="b">
        <v>0</v>
      </c>
      <c r="AO159" t="b">
        <v>0</v>
      </c>
      <c r="AP159" t="b">
        <v>0</v>
      </c>
      <c r="AQ159" t="b">
        <v>0</v>
      </c>
      <c r="AR159" t="b">
        <v>1</v>
      </c>
      <c r="AS159" t="b">
        <v>0</v>
      </c>
      <c r="AT159" t="b">
        <v>0</v>
      </c>
      <c r="AU159" t="b">
        <v>0</v>
      </c>
      <c r="AV159" t="b">
        <v>0</v>
      </c>
      <c r="AW159" t="b">
        <v>0</v>
      </c>
      <c r="AX159" t="b">
        <v>0</v>
      </c>
      <c r="AY159" t="b">
        <v>0</v>
      </c>
      <c r="AZ159" t="b">
        <v>0</v>
      </c>
      <c r="BA159" t="b">
        <v>0</v>
      </c>
      <c r="BB159" t="b">
        <v>0</v>
      </c>
      <c r="BC159" t="b">
        <v>0</v>
      </c>
      <c r="BD159" t="b">
        <v>0</v>
      </c>
      <c r="BE159" t="b">
        <v>0</v>
      </c>
      <c r="BF159" t="b">
        <v>0</v>
      </c>
      <c r="BG159" t="b">
        <v>0</v>
      </c>
      <c r="BH159" t="b">
        <v>0</v>
      </c>
      <c r="BI159" t="b">
        <v>0</v>
      </c>
      <c r="BJ159" t="b">
        <v>0</v>
      </c>
      <c r="BK159" t="b">
        <v>0</v>
      </c>
      <c r="BL159" t="b">
        <v>0</v>
      </c>
      <c r="BN159" t="b">
        <v>1</v>
      </c>
    </row>
    <row r="160" spans="1:66">
      <c r="A160" s="6">
        <v>196</v>
      </c>
      <c r="B160" t="s">
        <v>546</v>
      </c>
      <c r="C160" t="s">
        <v>45</v>
      </c>
      <c r="D160" t="s">
        <v>1117</v>
      </c>
      <c r="E160" t="s">
        <v>23</v>
      </c>
      <c r="F160" t="s">
        <v>548</v>
      </c>
      <c r="G160" t="s">
        <v>25</v>
      </c>
      <c r="H160" t="s">
        <v>17</v>
      </c>
      <c r="I160" t="s">
        <v>1755</v>
      </c>
      <c r="J160" t="s">
        <v>549</v>
      </c>
      <c r="L160" t="s">
        <v>550</v>
      </c>
      <c r="N160" s="1">
        <v>11892</v>
      </c>
      <c r="Q160" t="b">
        <v>0</v>
      </c>
      <c r="R160" s="1">
        <v>37895</v>
      </c>
      <c r="S160" t="b">
        <v>0</v>
      </c>
      <c r="U160" t="b">
        <v>0</v>
      </c>
      <c r="AB160">
        <v>91</v>
      </c>
      <c r="AC160" t="b">
        <v>0</v>
      </c>
      <c r="AD160" t="b">
        <v>1</v>
      </c>
      <c r="AI160" t="b">
        <v>0</v>
      </c>
      <c r="AJ160" t="b">
        <v>0</v>
      </c>
      <c r="AK160" t="b">
        <v>0</v>
      </c>
      <c r="AL160" t="b">
        <v>0</v>
      </c>
      <c r="AM160" t="b">
        <v>0</v>
      </c>
      <c r="AN160" t="b">
        <v>0</v>
      </c>
      <c r="AO160" t="b">
        <v>0</v>
      </c>
      <c r="AP160" t="b">
        <v>0</v>
      </c>
      <c r="AQ160" t="b">
        <v>0</v>
      </c>
      <c r="AR160" t="b">
        <v>0</v>
      </c>
      <c r="AS160" t="b">
        <v>0</v>
      </c>
      <c r="AT160" t="b">
        <v>0</v>
      </c>
      <c r="AU160" t="b">
        <v>0</v>
      </c>
      <c r="AV160" t="b">
        <v>0</v>
      </c>
      <c r="AW160" t="b">
        <v>0</v>
      </c>
      <c r="AX160" t="b">
        <v>0</v>
      </c>
      <c r="AY160" t="b">
        <v>0</v>
      </c>
      <c r="AZ160" t="b">
        <v>0</v>
      </c>
      <c r="BA160" t="b">
        <v>0</v>
      </c>
      <c r="BB160" t="b">
        <v>0</v>
      </c>
      <c r="BC160" t="b">
        <v>0</v>
      </c>
      <c r="BD160" t="b">
        <v>0</v>
      </c>
      <c r="BE160" t="b">
        <v>0</v>
      </c>
      <c r="BF160" t="b">
        <v>0</v>
      </c>
      <c r="BG160" t="b">
        <v>0</v>
      </c>
      <c r="BH160" t="b">
        <v>0</v>
      </c>
      <c r="BI160" t="b">
        <v>0</v>
      </c>
      <c r="BJ160" t="b">
        <v>0</v>
      </c>
      <c r="BK160" t="b">
        <v>0</v>
      </c>
      <c r="BL160" t="b">
        <v>0</v>
      </c>
      <c r="BN160" t="b">
        <v>1</v>
      </c>
    </row>
    <row r="161" spans="1:66">
      <c r="A161" s="6">
        <v>937</v>
      </c>
      <c r="B161" t="s">
        <v>551</v>
      </c>
      <c r="C161" t="s">
        <v>2040</v>
      </c>
      <c r="D161" t="s">
        <v>1112</v>
      </c>
      <c r="E161" t="s">
        <v>30</v>
      </c>
      <c r="F161" t="s">
        <v>552</v>
      </c>
      <c r="G161" t="s">
        <v>25</v>
      </c>
      <c r="H161" t="s">
        <v>17</v>
      </c>
      <c r="I161" t="s">
        <v>1755</v>
      </c>
      <c r="K161" t="s">
        <v>553</v>
      </c>
      <c r="L161" t="s">
        <v>554</v>
      </c>
      <c r="N161" s="1">
        <v>14923</v>
      </c>
      <c r="Q161" t="b">
        <v>0</v>
      </c>
      <c r="R161" s="1">
        <v>43445</v>
      </c>
      <c r="S161" t="b">
        <v>0</v>
      </c>
      <c r="U161" t="b">
        <v>0</v>
      </c>
      <c r="AB161">
        <v>83</v>
      </c>
      <c r="AC161" t="b">
        <v>0</v>
      </c>
      <c r="AD161" t="b">
        <v>1</v>
      </c>
      <c r="AF161" t="s">
        <v>2576</v>
      </c>
      <c r="AI161" t="b">
        <v>0</v>
      </c>
      <c r="AJ161" t="b">
        <v>1</v>
      </c>
      <c r="AK161" t="b">
        <v>0</v>
      </c>
      <c r="AL161" t="b">
        <v>0</v>
      </c>
      <c r="AM161" t="b">
        <v>0</v>
      </c>
      <c r="AN161" t="b">
        <v>0</v>
      </c>
      <c r="AO161" t="b">
        <v>0</v>
      </c>
      <c r="AP161" t="b">
        <v>1</v>
      </c>
      <c r="AQ161" t="b">
        <v>0</v>
      </c>
      <c r="AR161" t="b">
        <v>0</v>
      </c>
      <c r="AS161" t="b">
        <v>0</v>
      </c>
      <c r="AT161" t="b">
        <v>0</v>
      </c>
      <c r="AU161" t="b">
        <v>1</v>
      </c>
      <c r="AV161" t="b">
        <v>0</v>
      </c>
      <c r="AW161" t="b">
        <v>0</v>
      </c>
      <c r="AX161" t="b">
        <v>0</v>
      </c>
      <c r="AY161" t="b">
        <v>0</v>
      </c>
      <c r="AZ161" t="b">
        <v>0</v>
      </c>
      <c r="BA161" t="b">
        <v>0</v>
      </c>
      <c r="BB161" t="b">
        <v>0</v>
      </c>
      <c r="BC161" t="b">
        <v>0</v>
      </c>
      <c r="BD161" t="b">
        <v>1</v>
      </c>
      <c r="BE161" t="b">
        <v>0</v>
      </c>
      <c r="BF161" t="b">
        <v>0</v>
      </c>
      <c r="BG161" t="b">
        <v>0</v>
      </c>
      <c r="BH161" t="b">
        <v>0</v>
      </c>
      <c r="BI161" t="b">
        <v>0</v>
      </c>
      <c r="BJ161" t="b">
        <v>0</v>
      </c>
      <c r="BK161" t="b">
        <v>0</v>
      </c>
      <c r="BL161" t="b">
        <v>0</v>
      </c>
      <c r="BN161" t="b">
        <v>1</v>
      </c>
    </row>
    <row r="162" spans="1:66">
      <c r="A162" s="6">
        <v>1100</v>
      </c>
      <c r="B162" t="s">
        <v>2252</v>
      </c>
      <c r="C162" t="s">
        <v>2253</v>
      </c>
      <c r="D162" t="s">
        <v>2277</v>
      </c>
      <c r="E162" t="s">
        <v>124</v>
      </c>
      <c r="F162" t="s">
        <v>2278</v>
      </c>
      <c r="G162" t="s">
        <v>83</v>
      </c>
      <c r="H162" t="s">
        <v>17</v>
      </c>
      <c r="I162" t="s">
        <v>1772</v>
      </c>
      <c r="J162" t="s">
        <v>2279</v>
      </c>
      <c r="K162" t="s">
        <v>2279</v>
      </c>
      <c r="L162" t="s">
        <v>2280</v>
      </c>
      <c r="M162" t="s">
        <v>2281</v>
      </c>
      <c r="N162" s="1">
        <v>23873</v>
      </c>
      <c r="O162" t="s">
        <v>2282</v>
      </c>
      <c r="Q162" t="b">
        <v>0</v>
      </c>
      <c r="R162" s="1">
        <v>45070</v>
      </c>
      <c r="S162" t="b">
        <v>0</v>
      </c>
      <c r="U162" t="b">
        <v>0</v>
      </c>
      <c r="Y162" s="1">
        <v>45071.732523148145</v>
      </c>
      <c r="AB162">
        <v>58</v>
      </c>
      <c r="AC162" t="b">
        <v>0</v>
      </c>
      <c r="AD162" t="b">
        <v>0</v>
      </c>
      <c r="AI162" t="b">
        <v>0</v>
      </c>
      <c r="AJ162" t="b">
        <v>0</v>
      </c>
      <c r="AK162" t="b">
        <v>0</v>
      </c>
      <c r="AL162" t="b">
        <v>0</v>
      </c>
      <c r="AM162" t="b">
        <v>0</v>
      </c>
      <c r="AN162" t="b">
        <v>0</v>
      </c>
      <c r="AO162" t="b">
        <v>1</v>
      </c>
      <c r="AP162" t="b">
        <v>0</v>
      </c>
      <c r="AQ162" t="b">
        <v>0</v>
      </c>
      <c r="AR162" t="b">
        <v>0</v>
      </c>
      <c r="AS162" t="b">
        <v>1</v>
      </c>
      <c r="AT162" t="b">
        <v>0</v>
      </c>
      <c r="AU162" t="b">
        <v>0</v>
      </c>
      <c r="AV162" t="b">
        <v>0</v>
      </c>
      <c r="AW162" t="b">
        <v>0</v>
      </c>
      <c r="AX162" t="b">
        <v>0</v>
      </c>
      <c r="AY162" t="b">
        <v>0</v>
      </c>
      <c r="AZ162" t="b">
        <v>0</v>
      </c>
      <c r="BA162" t="b">
        <v>0</v>
      </c>
      <c r="BB162" t="b">
        <v>1</v>
      </c>
      <c r="BC162" t="b">
        <v>0</v>
      </c>
      <c r="BD162" t="b">
        <v>0</v>
      </c>
      <c r="BE162" t="b">
        <v>0</v>
      </c>
      <c r="BF162" t="b">
        <v>0</v>
      </c>
      <c r="BG162" t="b">
        <v>0</v>
      </c>
      <c r="BH162" t="b">
        <v>0</v>
      </c>
      <c r="BI162" t="b">
        <v>0</v>
      </c>
      <c r="BJ162" t="b">
        <v>0</v>
      </c>
      <c r="BK162" t="b">
        <v>0</v>
      </c>
      <c r="BL162" t="b">
        <v>0</v>
      </c>
      <c r="BN162" t="b">
        <v>1</v>
      </c>
    </row>
    <row r="163" spans="1:66">
      <c r="A163" s="6">
        <v>741</v>
      </c>
      <c r="B163" t="s">
        <v>555</v>
      </c>
      <c r="C163" t="s">
        <v>313</v>
      </c>
      <c r="D163" t="s">
        <v>1415</v>
      </c>
      <c r="E163" t="s">
        <v>36</v>
      </c>
      <c r="F163" t="s">
        <v>556</v>
      </c>
      <c r="G163" t="s">
        <v>1878</v>
      </c>
      <c r="H163" t="s">
        <v>17</v>
      </c>
      <c r="I163" t="s">
        <v>1854</v>
      </c>
      <c r="J163" t="s">
        <v>557</v>
      </c>
      <c r="K163" t="s">
        <v>558</v>
      </c>
      <c r="L163" t="s">
        <v>559</v>
      </c>
      <c r="N163" s="1">
        <v>16180</v>
      </c>
      <c r="O163" t="s">
        <v>1148</v>
      </c>
      <c r="Q163" t="b">
        <v>0</v>
      </c>
      <c r="R163" s="1">
        <v>42262</v>
      </c>
      <c r="S163" t="b">
        <v>0</v>
      </c>
      <c r="U163" t="b">
        <v>0</v>
      </c>
      <c r="AB163">
        <v>79</v>
      </c>
      <c r="AC163" t="b">
        <v>0</v>
      </c>
      <c r="AD163" t="b">
        <v>1</v>
      </c>
      <c r="AF163" t="s">
        <v>2517</v>
      </c>
      <c r="AI163" t="b">
        <v>0</v>
      </c>
      <c r="AJ163" t="b">
        <v>0</v>
      </c>
      <c r="AK163" t="b">
        <v>0</v>
      </c>
      <c r="AL163" t="b">
        <v>0</v>
      </c>
      <c r="AM163" t="b">
        <v>0</v>
      </c>
      <c r="AN163" t="b">
        <v>0</v>
      </c>
      <c r="AO163" t="b">
        <v>0</v>
      </c>
      <c r="AP163" t="b">
        <v>0</v>
      </c>
      <c r="AQ163" t="b">
        <v>1</v>
      </c>
      <c r="AR163" t="b">
        <v>0</v>
      </c>
      <c r="AS163" t="b">
        <v>0</v>
      </c>
      <c r="AT163" t="b">
        <v>0</v>
      </c>
      <c r="AU163" t="b">
        <v>0</v>
      </c>
      <c r="AV163" t="b">
        <v>0</v>
      </c>
      <c r="AW163" t="b">
        <v>0</v>
      </c>
      <c r="AX163" t="b">
        <v>0</v>
      </c>
      <c r="AY163" t="b">
        <v>0</v>
      </c>
      <c r="AZ163" t="b">
        <v>0</v>
      </c>
      <c r="BA163" t="b">
        <v>0</v>
      </c>
      <c r="BB163" t="b">
        <v>0</v>
      </c>
      <c r="BC163" t="b">
        <v>0</v>
      </c>
      <c r="BD163" t="b">
        <v>0</v>
      </c>
      <c r="BE163" t="b">
        <v>0</v>
      </c>
      <c r="BF163" t="b">
        <v>0</v>
      </c>
      <c r="BG163" t="b">
        <v>0</v>
      </c>
      <c r="BH163" t="b">
        <v>0</v>
      </c>
      <c r="BI163" t="b">
        <v>0</v>
      </c>
      <c r="BJ163" t="b">
        <v>0</v>
      </c>
      <c r="BK163" t="b">
        <v>0</v>
      </c>
      <c r="BL163" t="b">
        <v>0</v>
      </c>
      <c r="BN163" t="b">
        <v>1</v>
      </c>
    </row>
    <row r="164" spans="1:66">
      <c r="A164" s="6">
        <v>819</v>
      </c>
      <c r="B164" t="s">
        <v>560</v>
      </c>
      <c r="C164" t="s">
        <v>561</v>
      </c>
      <c r="D164" t="s">
        <v>1617</v>
      </c>
      <c r="E164" t="s">
        <v>59</v>
      </c>
      <c r="F164" t="s">
        <v>562</v>
      </c>
      <c r="G164" t="s">
        <v>25</v>
      </c>
      <c r="H164" t="s">
        <v>17</v>
      </c>
      <c r="I164" t="s">
        <v>1755</v>
      </c>
      <c r="J164" t="s">
        <v>1699</v>
      </c>
      <c r="K164" t="s">
        <v>563</v>
      </c>
      <c r="L164" t="s">
        <v>564</v>
      </c>
      <c r="N164" s="1">
        <v>31535</v>
      </c>
      <c r="O164" t="s">
        <v>1618</v>
      </c>
      <c r="P164" t="s">
        <v>1893</v>
      </c>
      <c r="Q164" t="b">
        <v>0</v>
      </c>
      <c r="R164" s="1">
        <v>40909</v>
      </c>
      <c r="S164" t="b">
        <v>0</v>
      </c>
      <c r="U164" t="b">
        <v>0</v>
      </c>
      <c r="Y164" s="1">
        <v>44277</v>
      </c>
      <c r="AA164" t="s">
        <v>2560</v>
      </c>
      <c r="AB164">
        <v>37</v>
      </c>
      <c r="AC164" t="b">
        <v>0</v>
      </c>
      <c r="AD164" t="b">
        <v>1</v>
      </c>
      <c r="AI164" t="b">
        <v>0</v>
      </c>
      <c r="AJ164" t="b">
        <v>0</v>
      </c>
      <c r="AK164" t="b">
        <v>0</v>
      </c>
      <c r="AL164" t="b">
        <v>0</v>
      </c>
      <c r="AM164" t="b">
        <v>0</v>
      </c>
      <c r="AN164" t="b">
        <v>0</v>
      </c>
      <c r="AO164" t="b">
        <v>0</v>
      </c>
      <c r="AP164" t="b">
        <v>0</v>
      </c>
      <c r="AQ164" t="b">
        <v>0</v>
      </c>
      <c r="AR164" t="b">
        <v>0</v>
      </c>
      <c r="AS164" t="b">
        <v>0</v>
      </c>
      <c r="AT164" t="b">
        <v>0</v>
      </c>
      <c r="AU164" t="b">
        <v>0</v>
      </c>
      <c r="AV164" t="b">
        <v>0</v>
      </c>
      <c r="AW164" t="b">
        <v>0</v>
      </c>
      <c r="AX164" t="b">
        <v>0</v>
      </c>
      <c r="AY164" t="b">
        <v>0</v>
      </c>
      <c r="AZ164" t="b">
        <v>0</v>
      </c>
      <c r="BA164" t="b">
        <v>0</v>
      </c>
      <c r="BB164" t="b">
        <v>0</v>
      </c>
      <c r="BC164" t="b">
        <v>0</v>
      </c>
      <c r="BD164" t="b">
        <v>0</v>
      </c>
      <c r="BE164" t="b">
        <v>0</v>
      </c>
      <c r="BF164" t="b">
        <v>0</v>
      </c>
      <c r="BG164" t="b">
        <v>0</v>
      </c>
      <c r="BH164" t="b">
        <v>0</v>
      </c>
      <c r="BI164" t="b">
        <v>0</v>
      </c>
      <c r="BJ164" t="b">
        <v>0</v>
      </c>
      <c r="BK164" t="b">
        <v>0</v>
      </c>
      <c r="BL164" t="b">
        <v>0</v>
      </c>
      <c r="BN164" t="b">
        <v>1</v>
      </c>
    </row>
    <row r="165" spans="1:66">
      <c r="A165" s="6">
        <v>791</v>
      </c>
      <c r="B165" t="s">
        <v>565</v>
      </c>
      <c r="C165" t="s">
        <v>58</v>
      </c>
      <c r="D165" t="s">
        <v>1567</v>
      </c>
      <c r="E165" t="s">
        <v>36</v>
      </c>
      <c r="F165" t="s">
        <v>566</v>
      </c>
      <c r="G165" t="s">
        <v>16</v>
      </c>
      <c r="H165" t="s">
        <v>17</v>
      </c>
      <c r="I165" t="s">
        <v>1752</v>
      </c>
      <c r="J165" t="s">
        <v>567</v>
      </c>
      <c r="K165" t="s">
        <v>568</v>
      </c>
      <c r="L165" t="s">
        <v>569</v>
      </c>
      <c r="N165" s="1">
        <v>18820</v>
      </c>
      <c r="Q165" t="b">
        <v>0</v>
      </c>
      <c r="R165" s="1">
        <v>42500</v>
      </c>
      <c r="S165" t="b">
        <v>0</v>
      </c>
      <c r="U165" t="b">
        <v>0</v>
      </c>
      <c r="AB165">
        <v>72</v>
      </c>
      <c r="AC165" t="b">
        <v>0</v>
      </c>
      <c r="AD165" t="b">
        <v>1</v>
      </c>
      <c r="AF165" t="s">
        <v>2571</v>
      </c>
      <c r="AI165" t="b">
        <v>0</v>
      </c>
      <c r="AJ165" t="b">
        <v>0</v>
      </c>
      <c r="AK165" t="b">
        <v>0</v>
      </c>
      <c r="AL165" t="b">
        <v>0</v>
      </c>
      <c r="AM165" t="b">
        <v>0</v>
      </c>
      <c r="AN165" t="b">
        <v>0</v>
      </c>
      <c r="AO165" t="b">
        <v>0</v>
      </c>
      <c r="AP165" t="b">
        <v>0</v>
      </c>
      <c r="AQ165" t="b">
        <v>0</v>
      </c>
      <c r="AR165" t="b">
        <v>0</v>
      </c>
      <c r="AS165" t="b">
        <v>0</v>
      </c>
      <c r="AT165" t="b">
        <v>0</v>
      </c>
      <c r="AU165" t="b">
        <v>0</v>
      </c>
      <c r="AV165" t="b">
        <v>0</v>
      </c>
      <c r="AW165" t="b">
        <v>0</v>
      </c>
      <c r="AX165" t="b">
        <v>0</v>
      </c>
      <c r="AY165" t="b">
        <v>0</v>
      </c>
      <c r="AZ165" t="b">
        <v>0</v>
      </c>
      <c r="BA165" t="b">
        <v>0</v>
      </c>
      <c r="BB165" t="b">
        <v>0</v>
      </c>
      <c r="BC165" t="b">
        <v>0</v>
      </c>
      <c r="BD165" t="b">
        <v>0</v>
      </c>
      <c r="BE165" t="b">
        <v>0</v>
      </c>
      <c r="BF165" t="b">
        <v>0</v>
      </c>
      <c r="BG165" t="b">
        <v>0</v>
      </c>
      <c r="BH165" t="b">
        <v>0</v>
      </c>
      <c r="BI165" t="b">
        <v>0</v>
      </c>
      <c r="BJ165" t="b">
        <v>0</v>
      </c>
      <c r="BK165" t="b">
        <v>0</v>
      </c>
      <c r="BL165" t="b">
        <v>0</v>
      </c>
      <c r="BN165" t="b">
        <v>1</v>
      </c>
    </row>
    <row r="166" spans="1:66">
      <c r="A166" s="6">
        <v>198</v>
      </c>
      <c r="B166" t="s">
        <v>570</v>
      </c>
      <c r="C166" t="s">
        <v>571</v>
      </c>
      <c r="D166" t="s">
        <v>1230</v>
      </c>
      <c r="E166" t="s">
        <v>572</v>
      </c>
      <c r="F166" t="s">
        <v>573</v>
      </c>
      <c r="G166" t="s">
        <v>25</v>
      </c>
      <c r="H166" t="s">
        <v>17</v>
      </c>
      <c r="I166" t="s">
        <v>1755</v>
      </c>
      <c r="J166" t="s">
        <v>574</v>
      </c>
      <c r="L166" t="s">
        <v>575</v>
      </c>
      <c r="N166" s="1">
        <v>13938</v>
      </c>
      <c r="Q166" t="b">
        <v>0</v>
      </c>
      <c r="R166" s="1">
        <v>37653</v>
      </c>
      <c r="S166" t="b">
        <v>0</v>
      </c>
      <c r="U166" t="b">
        <v>0</v>
      </c>
      <c r="AB166">
        <v>85</v>
      </c>
      <c r="AC166" t="b">
        <v>0</v>
      </c>
      <c r="AD166" t="b">
        <v>1</v>
      </c>
      <c r="AI166" t="b">
        <v>0</v>
      </c>
      <c r="AJ166" t="b">
        <v>0</v>
      </c>
      <c r="AK166" t="b">
        <v>0</v>
      </c>
      <c r="AL166" t="b">
        <v>0</v>
      </c>
      <c r="AM166" t="b">
        <v>0</v>
      </c>
      <c r="AN166" t="b">
        <v>0</v>
      </c>
      <c r="AO166" t="b">
        <v>0</v>
      </c>
      <c r="AP166" t="b">
        <v>0</v>
      </c>
      <c r="AQ166" t="b">
        <v>0</v>
      </c>
      <c r="AR166" t="b">
        <v>0</v>
      </c>
      <c r="AS166" t="b">
        <v>0</v>
      </c>
      <c r="AT166" t="b">
        <v>0</v>
      </c>
      <c r="AU166" t="b">
        <v>0</v>
      </c>
      <c r="AV166" t="b">
        <v>0</v>
      </c>
      <c r="AW166" t="b">
        <v>0</v>
      </c>
      <c r="AX166" t="b">
        <v>0</v>
      </c>
      <c r="AY166" t="b">
        <v>0</v>
      </c>
      <c r="AZ166" t="b">
        <v>0</v>
      </c>
      <c r="BA166" t="b">
        <v>0</v>
      </c>
      <c r="BB166" t="b">
        <v>0</v>
      </c>
      <c r="BC166" t="b">
        <v>0</v>
      </c>
      <c r="BD166" t="b">
        <v>0</v>
      </c>
      <c r="BE166" t="b">
        <v>0</v>
      </c>
      <c r="BF166" t="b">
        <v>1</v>
      </c>
      <c r="BG166" t="b">
        <v>0</v>
      </c>
      <c r="BH166" t="b">
        <v>0</v>
      </c>
      <c r="BI166" t="b">
        <v>0</v>
      </c>
      <c r="BJ166" t="b">
        <v>0</v>
      </c>
      <c r="BK166" t="b">
        <v>0</v>
      </c>
      <c r="BL166" t="b">
        <v>0</v>
      </c>
      <c r="BN166" t="b">
        <v>1</v>
      </c>
    </row>
    <row r="167" spans="1:66">
      <c r="A167" s="6">
        <v>566</v>
      </c>
      <c r="B167" t="s">
        <v>576</v>
      </c>
      <c r="C167" t="s">
        <v>577</v>
      </c>
      <c r="D167" t="s">
        <v>1466</v>
      </c>
      <c r="E167" t="s">
        <v>92</v>
      </c>
      <c r="F167" t="s">
        <v>578</v>
      </c>
      <c r="G167" t="s">
        <v>25</v>
      </c>
      <c r="H167" t="s">
        <v>17</v>
      </c>
      <c r="I167" t="s">
        <v>1755</v>
      </c>
      <c r="J167" t="s">
        <v>579</v>
      </c>
      <c r="L167" t="s">
        <v>580</v>
      </c>
      <c r="N167" s="1">
        <v>18313</v>
      </c>
      <c r="Q167" t="b">
        <v>0</v>
      </c>
      <c r="R167" s="1">
        <v>41590</v>
      </c>
      <c r="S167" t="b">
        <v>0</v>
      </c>
      <c r="U167" t="b">
        <v>0</v>
      </c>
      <c r="AB167">
        <v>73</v>
      </c>
      <c r="AC167" t="b">
        <v>0</v>
      </c>
      <c r="AD167" t="b">
        <v>1</v>
      </c>
      <c r="AI167" t="b">
        <v>0</v>
      </c>
      <c r="AJ167" t="b">
        <v>0</v>
      </c>
      <c r="AK167" t="b">
        <v>0</v>
      </c>
      <c r="AL167" t="b">
        <v>0</v>
      </c>
      <c r="AM167" t="b">
        <v>0</v>
      </c>
      <c r="AN167" t="b">
        <v>0</v>
      </c>
      <c r="AO167" t="b">
        <v>0</v>
      </c>
      <c r="AP167" t="b">
        <v>0</v>
      </c>
      <c r="AQ167" t="b">
        <v>0</v>
      </c>
      <c r="AR167" t="b">
        <v>0</v>
      </c>
      <c r="AS167" t="b">
        <v>0</v>
      </c>
      <c r="AT167" t="b">
        <v>0</v>
      </c>
      <c r="AU167" t="b">
        <v>0</v>
      </c>
      <c r="AV167" t="b">
        <v>0</v>
      </c>
      <c r="AW167" t="b">
        <v>0</v>
      </c>
      <c r="AX167" t="b">
        <v>0</v>
      </c>
      <c r="AY167" t="b">
        <v>0</v>
      </c>
      <c r="AZ167" t="b">
        <v>0</v>
      </c>
      <c r="BA167" t="b">
        <v>0</v>
      </c>
      <c r="BB167" t="b">
        <v>0</v>
      </c>
      <c r="BC167" t="b">
        <v>0</v>
      </c>
      <c r="BD167" t="b">
        <v>0</v>
      </c>
      <c r="BE167" t="b">
        <v>0</v>
      </c>
      <c r="BF167" t="b">
        <v>0</v>
      </c>
      <c r="BG167" t="b">
        <v>0</v>
      </c>
      <c r="BH167" t="b">
        <v>0</v>
      </c>
      <c r="BI167" t="b">
        <v>0</v>
      </c>
      <c r="BJ167" t="b">
        <v>0</v>
      </c>
      <c r="BK167" t="b">
        <v>0</v>
      </c>
      <c r="BL167" t="b">
        <v>0</v>
      </c>
      <c r="BN167" t="b">
        <v>1</v>
      </c>
    </row>
    <row r="168" spans="1:66">
      <c r="A168" s="6">
        <v>951</v>
      </c>
      <c r="B168" t="s">
        <v>581</v>
      </c>
      <c r="C168" t="s">
        <v>179</v>
      </c>
      <c r="D168" t="s">
        <v>1556</v>
      </c>
      <c r="E168" t="s">
        <v>582</v>
      </c>
      <c r="F168" t="s">
        <v>1894</v>
      </c>
      <c r="G168" t="s">
        <v>583</v>
      </c>
      <c r="H168" t="s">
        <v>17</v>
      </c>
      <c r="I168" t="s">
        <v>1895</v>
      </c>
      <c r="J168" t="s">
        <v>584</v>
      </c>
      <c r="K168" t="s">
        <v>584</v>
      </c>
      <c r="L168" t="s">
        <v>2283</v>
      </c>
      <c r="N168" s="1">
        <v>18328</v>
      </c>
      <c r="O168" t="s">
        <v>1387</v>
      </c>
      <c r="Q168" t="b">
        <v>0</v>
      </c>
      <c r="R168" s="1">
        <v>43536</v>
      </c>
      <c r="S168" t="b">
        <v>0</v>
      </c>
      <c r="U168" t="b">
        <v>0</v>
      </c>
      <c r="W168" t="s">
        <v>2583</v>
      </c>
      <c r="Y168" s="1">
        <v>45119</v>
      </c>
      <c r="AB168">
        <v>73</v>
      </c>
      <c r="AC168" t="b">
        <v>0</v>
      </c>
      <c r="AD168" t="b">
        <v>1</v>
      </c>
      <c r="AF168" t="s">
        <v>2576</v>
      </c>
      <c r="AI168" t="b">
        <v>0</v>
      </c>
      <c r="AJ168" t="b">
        <v>0</v>
      </c>
      <c r="AK168" t="b">
        <v>0</v>
      </c>
      <c r="AL168" t="b">
        <v>0</v>
      </c>
      <c r="AM168" t="b">
        <v>0</v>
      </c>
      <c r="AN168" t="b">
        <v>1</v>
      </c>
      <c r="AO168" t="b">
        <v>1</v>
      </c>
      <c r="AP168" t="b">
        <v>0</v>
      </c>
      <c r="AQ168" t="b">
        <v>0</v>
      </c>
      <c r="AR168" t="b">
        <v>0</v>
      </c>
      <c r="AS168" t="b">
        <v>1</v>
      </c>
      <c r="AT168" t="b">
        <v>0</v>
      </c>
      <c r="AU168" t="b">
        <v>0</v>
      </c>
      <c r="AV168" t="b">
        <v>0</v>
      </c>
      <c r="AW168" t="b">
        <v>0</v>
      </c>
      <c r="AX168" t="b">
        <v>1</v>
      </c>
      <c r="AY168" t="b">
        <v>0</v>
      </c>
      <c r="AZ168" t="b">
        <v>0</v>
      </c>
      <c r="BA168" t="b">
        <v>0</v>
      </c>
      <c r="BB168" t="b">
        <v>0</v>
      </c>
      <c r="BC168" t="b">
        <v>0</v>
      </c>
      <c r="BD168" t="b">
        <v>0</v>
      </c>
      <c r="BE168" t="b">
        <v>0</v>
      </c>
      <c r="BF168" t="b">
        <v>0</v>
      </c>
      <c r="BG168" t="b">
        <v>0</v>
      </c>
      <c r="BH168" t="b">
        <v>0</v>
      </c>
      <c r="BI168" t="b">
        <v>0</v>
      </c>
      <c r="BJ168" t="b">
        <v>0</v>
      </c>
      <c r="BK168" t="b">
        <v>0</v>
      </c>
      <c r="BL168" t="b">
        <v>0</v>
      </c>
      <c r="BN168" t="b">
        <v>1</v>
      </c>
    </row>
    <row r="169" spans="1:66">
      <c r="A169" s="6">
        <v>1107</v>
      </c>
      <c r="B169" t="s">
        <v>585</v>
      </c>
      <c r="C169" t="s">
        <v>98</v>
      </c>
      <c r="D169" t="s">
        <v>1299</v>
      </c>
      <c r="E169" t="s">
        <v>2299</v>
      </c>
      <c r="F169" t="s">
        <v>2298</v>
      </c>
      <c r="G169" t="s">
        <v>96</v>
      </c>
      <c r="H169" t="s">
        <v>17</v>
      </c>
      <c r="I169" t="s">
        <v>1822</v>
      </c>
      <c r="J169" t="s">
        <v>2327</v>
      </c>
      <c r="K169" t="s">
        <v>2297</v>
      </c>
      <c r="L169" t="s">
        <v>2326</v>
      </c>
      <c r="N169" s="1">
        <v>15169</v>
      </c>
      <c r="O169" t="s">
        <v>2160</v>
      </c>
      <c r="Q169" t="b">
        <v>0</v>
      </c>
      <c r="R169" s="1">
        <v>45168</v>
      </c>
      <c r="S169" t="b">
        <v>0</v>
      </c>
      <c r="U169" t="b">
        <v>0</v>
      </c>
      <c r="Y169" s="1">
        <v>45168.292453703703</v>
      </c>
      <c r="AB169">
        <v>82</v>
      </c>
      <c r="AC169" t="b">
        <v>0</v>
      </c>
      <c r="AD169" t="b">
        <v>0</v>
      </c>
      <c r="AF169" t="s">
        <v>2584</v>
      </c>
      <c r="AI169" t="b">
        <v>0</v>
      </c>
      <c r="AJ169" t="b">
        <v>0</v>
      </c>
      <c r="AK169" t="b">
        <v>0</v>
      </c>
      <c r="AL169" t="b">
        <v>0</v>
      </c>
      <c r="AM169" t="b">
        <v>0</v>
      </c>
      <c r="AN169" t="b">
        <v>0</v>
      </c>
      <c r="AO169" t="b">
        <v>1</v>
      </c>
      <c r="AP169" t="b">
        <v>0</v>
      </c>
      <c r="AQ169" t="b">
        <v>0</v>
      </c>
      <c r="AR169" t="b">
        <v>0</v>
      </c>
      <c r="AS169" t="b">
        <v>0</v>
      </c>
      <c r="AT169" t="b">
        <v>0</v>
      </c>
      <c r="AU169" t="b">
        <v>0</v>
      </c>
      <c r="AV169" t="b">
        <v>1</v>
      </c>
      <c r="AW169" t="b">
        <v>0</v>
      </c>
      <c r="AX169" t="b">
        <v>0</v>
      </c>
      <c r="AY169" t="b">
        <v>0</v>
      </c>
      <c r="AZ169" t="b">
        <v>0</v>
      </c>
      <c r="BA169" t="b">
        <v>0</v>
      </c>
      <c r="BB169" t="b">
        <v>0</v>
      </c>
      <c r="BC169" t="b">
        <v>0</v>
      </c>
      <c r="BD169" t="b">
        <v>0</v>
      </c>
      <c r="BE169" t="b">
        <v>1</v>
      </c>
      <c r="BF169" t="b">
        <v>0</v>
      </c>
      <c r="BG169" t="b">
        <v>0</v>
      </c>
      <c r="BH169" t="b">
        <v>0</v>
      </c>
      <c r="BI169" t="b">
        <v>0</v>
      </c>
      <c r="BJ169" t="b">
        <v>0</v>
      </c>
      <c r="BK169" t="b">
        <v>0</v>
      </c>
      <c r="BL169" t="b">
        <v>0</v>
      </c>
      <c r="BN169" t="b">
        <v>1</v>
      </c>
    </row>
    <row r="170" spans="1:66">
      <c r="A170" s="6">
        <v>1095</v>
      </c>
      <c r="B170" t="s">
        <v>585</v>
      </c>
      <c r="C170" t="s">
        <v>756</v>
      </c>
      <c r="D170" t="s">
        <v>1283</v>
      </c>
      <c r="E170" t="s">
        <v>65</v>
      </c>
      <c r="F170" t="s">
        <v>2192</v>
      </c>
      <c r="G170" t="s">
        <v>1991</v>
      </c>
      <c r="H170" t="s">
        <v>17</v>
      </c>
      <c r="I170" t="s">
        <v>1992</v>
      </c>
      <c r="J170" t="s">
        <v>2215</v>
      </c>
      <c r="L170" t="s">
        <v>2193</v>
      </c>
      <c r="N170" s="1">
        <v>15255</v>
      </c>
      <c r="O170" t="s">
        <v>2195</v>
      </c>
      <c r="Q170" t="b">
        <v>0</v>
      </c>
      <c r="R170" s="1">
        <v>44950</v>
      </c>
      <c r="S170" t="b">
        <v>0</v>
      </c>
      <c r="U170" t="b">
        <v>0</v>
      </c>
      <c r="Y170" s="1">
        <v>44960.342476851853</v>
      </c>
      <c r="AB170">
        <v>82</v>
      </c>
      <c r="AC170" t="b">
        <v>0</v>
      </c>
      <c r="AD170" t="b">
        <v>0</v>
      </c>
      <c r="AF170" t="s">
        <v>2585</v>
      </c>
      <c r="AI170" t="b">
        <v>0</v>
      </c>
      <c r="AJ170" t="b">
        <v>0</v>
      </c>
      <c r="AK170" t="b">
        <v>0</v>
      </c>
      <c r="AL170" t="b">
        <v>0</v>
      </c>
      <c r="AM170" t="b">
        <v>0</v>
      </c>
      <c r="AN170" t="b">
        <v>1</v>
      </c>
      <c r="AO170" t="b">
        <v>0</v>
      </c>
      <c r="AP170" t="b">
        <v>0</v>
      </c>
      <c r="AQ170" t="b">
        <v>0</v>
      </c>
      <c r="AR170" t="b">
        <v>0</v>
      </c>
      <c r="AS170" t="b">
        <v>0</v>
      </c>
      <c r="AT170" t="b">
        <v>0</v>
      </c>
      <c r="AU170" t="b">
        <v>0</v>
      </c>
      <c r="AV170" t="b">
        <v>1</v>
      </c>
      <c r="AW170" t="b">
        <v>0</v>
      </c>
      <c r="AX170" t="b">
        <v>0</v>
      </c>
      <c r="AY170" t="b">
        <v>0</v>
      </c>
      <c r="AZ170" t="b">
        <v>0</v>
      </c>
      <c r="BA170" t="b">
        <v>0</v>
      </c>
      <c r="BB170" t="b">
        <v>0</v>
      </c>
      <c r="BC170" t="b">
        <v>0</v>
      </c>
      <c r="BD170" t="b">
        <v>0</v>
      </c>
      <c r="BE170" t="b">
        <v>0</v>
      </c>
      <c r="BF170" t="b">
        <v>0</v>
      </c>
      <c r="BG170" t="b">
        <v>0</v>
      </c>
      <c r="BH170" t="b">
        <v>0</v>
      </c>
      <c r="BI170" t="b">
        <v>0</v>
      </c>
      <c r="BJ170" t="b">
        <v>0</v>
      </c>
      <c r="BK170" t="b">
        <v>0</v>
      </c>
      <c r="BL170" t="b">
        <v>0</v>
      </c>
      <c r="BN170" t="b">
        <v>1</v>
      </c>
    </row>
    <row r="171" spans="1:66">
      <c r="A171" s="6">
        <v>3</v>
      </c>
      <c r="B171" t="s">
        <v>586</v>
      </c>
      <c r="C171" t="s">
        <v>577</v>
      </c>
      <c r="D171" t="s">
        <v>1222</v>
      </c>
      <c r="E171" t="s">
        <v>587</v>
      </c>
      <c r="F171" t="s">
        <v>588</v>
      </c>
      <c r="G171" t="s">
        <v>32</v>
      </c>
      <c r="H171" t="s">
        <v>17</v>
      </c>
      <c r="I171" t="s">
        <v>1756</v>
      </c>
      <c r="J171" t="s">
        <v>589</v>
      </c>
      <c r="L171" t="s">
        <v>590</v>
      </c>
      <c r="M171" t="s">
        <v>1223</v>
      </c>
      <c r="N171" s="1">
        <v>13797</v>
      </c>
      <c r="P171" t="s">
        <v>2303</v>
      </c>
      <c r="Q171" t="b">
        <v>0</v>
      </c>
      <c r="R171" s="1">
        <v>39692</v>
      </c>
      <c r="S171" t="b">
        <v>0</v>
      </c>
      <c r="U171" t="b">
        <v>0</v>
      </c>
      <c r="AB171">
        <v>86</v>
      </c>
      <c r="AC171" t="b">
        <v>0</v>
      </c>
      <c r="AD171" t="b">
        <v>1</v>
      </c>
      <c r="AI171" t="b">
        <v>0</v>
      </c>
      <c r="AJ171" t="b">
        <v>0</v>
      </c>
      <c r="AK171" t="b">
        <v>0</v>
      </c>
      <c r="AL171" t="b">
        <v>0</v>
      </c>
      <c r="AM171" t="b">
        <v>0</v>
      </c>
      <c r="AN171" t="b">
        <v>0</v>
      </c>
      <c r="AO171" t="b">
        <v>0</v>
      </c>
      <c r="AP171" t="b">
        <v>0</v>
      </c>
      <c r="AQ171" t="b">
        <v>0</v>
      </c>
      <c r="AR171" t="b">
        <v>0</v>
      </c>
      <c r="AS171" t="b">
        <v>1</v>
      </c>
      <c r="AT171" t="b">
        <v>0</v>
      </c>
      <c r="AU171" t="b">
        <v>1</v>
      </c>
      <c r="AV171" t="b">
        <v>1</v>
      </c>
      <c r="AW171" t="b">
        <v>0</v>
      </c>
      <c r="AX171" t="b">
        <v>0</v>
      </c>
      <c r="AY171" t="b">
        <v>0</v>
      </c>
      <c r="AZ171" t="b">
        <v>0</v>
      </c>
      <c r="BA171" t="b">
        <v>0</v>
      </c>
      <c r="BB171" t="b">
        <v>0</v>
      </c>
      <c r="BC171" t="b">
        <v>0</v>
      </c>
      <c r="BD171" t="b">
        <v>1</v>
      </c>
      <c r="BE171" t="b">
        <v>0</v>
      </c>
      <c r="BF171" t="b">
        <v>0</v>
      </c>
      <c r="BG171" t="b">
        <v>0</v>
      </c>
      <c r="BH171" t="b">
        <v>0</v>
      </c>
      <c r="BI171" t="b">
        <v>0</v>
      </c>
      <c r="BJ171" t="b">
        <v>0</v>
      </c>
      <c r="BK171" t="b">
        <v>0</v>
      </c>
      <c r="BL171" t="b">
        <v>0</v>
      </c>
      <c r="BN171" t="b">
        <v>1</v>
      </c>
    </row>
    <row r="172" spans="1:66">
      <c r="A172" s="6">
        <v>426</v>
      </c>
      <c r="B172" t="s">
        <v>591</v>
      </c>
      <c r="C172" t="s">
        <v>91</v>
      </c>
      <c r="D172" t="s">
        <v>1200</v>
      </c>
      <c r="E172" t="s">
        <v>1201</v>
      </c>
      <c r="F172" t="s">
        <v>592</v>
      </c>
      <c r="G172" t="s">
        <v>42</v>
      </c>
      <c r="H172" t="s">
        <v>17</v>
      </c>
      <c r="I172" t="s">
        <v>1758</v>
      </c>
      <c r="J172" t="s">
        <v>593</v>
      </c>
      <c r="K172" t="s">
        <v>1202</v>
      </c>
      <c r="L172" t="s">
        <v>1203</v>
      </c>
      <c r="N172" s="1">
        <v>13565</v>
      </c>
      <c r="O172" t="s">
        <v>1204</v>
      </c>
      <c r="Q172" t="b">
        <v>0</v>
      </c>
      <c r="R172" s="1">
        <v>40210</v>
      </c>
      <c r="S172" t="b">
        <v>0</v>
      </c>
      <c r="U172" t="b">
        <v>0</v>
      </c>
      <c r="X172" t="s">
        <v>2586</v>
      </c>
      <c r="Y172" s="1">
        <v>44277</v>
      </c>
      <c r="AA172" t="s">
        <v>2750</v>
      </c>
      <c r="AB172">
        <v>86</v>
      </c>
      <c r="AC172" t="b">
        <v>0</v>
      </c>
      <c r="AD172" t="b">
        <v>1</v>
      </c>
      <c r="AI172" t="b">
        <v>0</v>
      </c>
      <c r="AJ172" t="b">
        <v>0</v>
      </c>
      <c r="AK172" t="b">
        <v>0</v>
      </c>
      <c r="AL172" t="b">
        <v>0</v>
      </c>
      <c r="AM172" t="b">
        <v>0</v>
      </c>
      <c r="AN172" t="b">
        <v>1</v>
      </c>
      <c r="AO172" t="b">
        <v>0</v>
      </c>
      <c r="AP172" t="b">
        <v>0</v>
      </c>
      <c r="AQ172" t="b">
        <v>0</v>
      </c>
      <c r="AR172" t="b">
        <v>0</v>
      </c>
      <c r="AS172" t="b">
        <v>1</v>
      </c>
      <c r="AT172" t="b">
        <v>0</v>
      </c>
      <c r="AU172" t="b">
        <v>1</v>
      </c>
      <c r="AV172" t="b">
        <v>0</v>
      </c>
      <c r="AW172" t="b">
        <v>0</v>
      </c>
      <c r="AX172" t="b">
        <v>0</v>
      </c>
      <c r="AY172" t="b">
        <v>0</v>
      </c>
      <c r="AZ172" t="b">
        <v>0</v>
      </c>
      <c r="BA172" t="b">
        <v>0</v>
      </c>
      <c r="BB172" t="b">
        <v>0</v>
      </c>
      <c r="BC172" t="b">
        <v>0</v>
      </c>
      <c r="BD172" t="b">
        <v>1</v>
      </c>
      <c r="BE172" t="b">
        <v>0</v>
      </c>
      <c r="BF172" t="b">
        <v>1</v>
      </c>
      <c r="BG172" t="b">
        <v>0</v>
      </c>
      <c r="BH172" t="b">
        <v>0</v>
      </c>
      <c r="BI172" t="b">
        <v>0</v>
      </c>
      <c r="BJ172" t="b">
        <v>0</v>
      </c>
      <c r="BK172" t="b">
        <v>0</v>
      </c>
      <c r="BL172" t="b">
        <v>0</v>
      </c>
      <c r="BN172" t="b">
        <v>1</v>
      </c>
    </row>
    <row r="173" spans="1:66">
      <c r="A173" s="6">
        <v>826</v>
      </c>
      <c r="B173" t="s">
        <v>594</v>
      </c>
      <c r="C173" t="s">
        <v>2040</v>
      </c>
      <c r="D173" t="s">
        <v>1281</v>
      </c>
      <c r="E173" t="s">
        <v>85</v>
      </c>
      <c r="F173" t="s">
        <v>2216</v>
      </c>
      <c r="G173" t="s">
        <v>42</v>
      </c>
      <c r="H173" t="s">
        <v>17</v>
      </c>
      <c r="I173" t="s">
        <v>1758</v>
      </c>
      <c r="J173" t="s">
        <v>595</v>
      </c>
      <c r="K173" t="s">
        <v>596</v>
      </c>
      <c r="L173" t="s">
        <v>2325</v>
      </c>
      <c r="M173" t="s">
        <v>1292</v>
      </c>
      <c r="N173" s="1">
        <v>14795</v>
      </c>
      <c r="O173" t="s">
        <v>1293</v>
      </c>
      <c r="Q173" t="b">
        <v>0</v>
      </c>
      <c r="R173" s="1">
        <v>42654</v>
      </c>
      <c r="S173" t="b">
        <v>0</v>
      </c>
      <c r="U173" t="b">
        <v>0</v>
      </c>
      <c r="X173" t="s">
        <v>2588</v>
      </c>
      <c r="Y173" s="1">
        <v>44160</v>
      </c>
      <c r="AB173">
        <v>83</v>
      </c>
      <c r="AC173" t="b">
        <v>0</v>
      </c>
      <c r="AD173" t="b">
        <v>1</v>
      </c>
      <c r="AF173" t="s">
        <v>2575</v>
      </c>
      <c r="AI173" t="b">
        <v>0</v>
      </c>
      <c r="AJ173" t="b">
        <v>0</v>
      </c>
      <c r="AK173" t="b">
        <v>0</v>
      </c>
      <c r="AL173" t="b">
        <v>0</v>
      </c>
      <c r="AM173" t="b">
        <v>0</v>
      </c>
      <c r="AN173" t="b">
        <v>0</v>
      </c>
      <c r="AO173" t="b">
        <v>0</v>
      </c>
      <c r="AP173" t="b">
        <v>0</v>
      </c>
      <c r="AQ173" t="b">
        <v>0</v>
      </c>
      <c r="AR173" t="b">
        <v>0</v>
      </c>
      <c r="AS173" t="b">
        <v>0</v>
      </c>
      <c r="AT173" t="b">
        <v>0</v>
      </c>
      <c r="AU173" t="b">
        <v>0</v>
      </c>
      <c r="AV173" t="b">
        <v>0</v>
      </c>
      <c r="AW173" t="b">
        <v>0</v>
      </c>
      <c r="AX173" t="b">
        <v>0</v>
      </c>
      <c r="AY173" t="b">
        <v>0</v>
      </c>
      <c r="AZ173" t="b">
        <v>0</v>
      </c>
      <c r="BA173" t="b">
        <v>0</v>
      </c>
      <c r="BB173" t="b">
        <v>0</v>
      </c>
      <c r="BC173" t="b">
        <v>0</v>
      </c>
      <c r="BD173" t="b">
        <v>0</v>
      </c>
      <c r="BE173" t="b">
        <v>1</v>
      </c>
      <c r="BF173" t="b">
        <v>0</v>
      </c>
      <c r="BG173" t="b">
        <v>0</v>
      </c>
      <c r="BH173" t="b">
        <v>0</v>
      </c>
      <c r="BI173" t="b">
        <v>0</v>
      </c>
      <c r="BJ173" t="b">
        <v>0</v>
      </c>
      <c r="BK173" t="b">
        <v>0</v>
      </c>
      <c r="BL173" t="b">
        <v>0</v>
      </c>
      <c r="BN173" t="b">
        <v>1</v>
      </c>
    </row>
    <row r="174" spans="1:66">
      <c r="A174" s="6">
        <v>204</v>
      </c>
      <c r="B174" t="s">
        <v>597</v>
      </c>
      <c r="C174" t="s">
        <v>598</v>
      </c>
      <c r="D174" t="s">
        <v>1105</v>
      </c>
      <c r="E174" t="s">
        <v>30</v>
      </c>
      <c r="F174" t="s">
        <v>599</v>
      </c>
      <c r="G174" t="s">
        <v>25</v>
      </c>
      <c r="H174" t="s">
        <v>17</v>
      </c>
      <c r="I174" t="s">
        <v>1755</v>
      </c>
      <c r="J174" t="s">
        <v>600</v>
      </c>
      <c r="L174" t="s">
        <v>1896</v>
      </c>
      <c r="N174" s="1">
        <v>12030</v>
      </c>
      <c r="Q174" t="b">
        <v>0</v>
      </c>
      <c r="R174" s="1">
        <v>34455</v>
      </c>
      <c r="S174" t="b">
        <v>0</v>
      </c>
      <c r="U174" t="b">
        <v>0</v>
      </c>
      <c r="AB174">
        <v>91</v>
      </c>
      <c r="AC174" t="b">
        <v>0</v>
      </c>
      <c r="AD174" t="b">
        <v>1</v>
      </c>
      <c r="AI174" t="b">
        <v>0</v>
      </c>
      <c r="AJ174" t="b">
        <v>0</v>
      </c>
      <c r="AK174" t="b">
        <v>0</v>
      </c>
      <c r="AL174" t="b">
        <v>0</v>
      </c>
      <c r="AM174" t="b">
        <v>0</v>
      </c>
      <c r="AN174" t="b">
        <v>0</v>
      </c>
      <c r="AO174" t="b">
        <v>0</v>
      </c>
      <c r="AP174" t="b">
        <v>0</v>
      </c>
      <c r="AQ174" t="b">
        <v>0</v>
      </c>
      <c r="AR174" t="b">
        <v>0</v>
      </c>
      <c r="AS174" t="b">
        <v>0</v>
      </c>
      <c r="AT174" t="b">
        <v>0</v>
      </c>
      <c r="AU174" t="b">
        <v>0</v>
      </c>
      <c r="AV174" t="b">
        <v>0</v>
      </c>
      <c r="AW174" t="b">
        <v>0</v>
      </c>
      <c r="AX174" t="b">
        <v>0</v>
      </c>
      <c r="AY174" t="b">
        <v>0</v>
      </c>
      <c r="AZ174" t="b">
        <v>0</v>
      </c>
      <c r="BA174" t="b">
        <v>0</v>
      </c>
      <c r="BB174" t="b">
        <v>0</v>
      </c>
      <c r="BC174" t="b">
        <v>0</v>
      </c>
      <c r="BD174" t="b">
        <v>0</v>
      </c>
      <c r="BE174" t="b">
        <v>0</v>
      </c>
      <c r="BF174" t="b">
        <v>0</v>
      </c>
      <c r="BG174" t="b">
        <v>0</v>
      </c>
      <c r="BH174" t="b">
        <v>0</v>
      </c>
      <c r="BI174" t="b">
        <v>0</v>
      </c>
      <c r="BJ174" t="b">
        <v>0</v>
      </c>
      <c r="BK174" t="b">
        <v>0</v>
      </c>
      <c r="BL174" t="b">
        <v>0</v>
      </c>
      <c r="BN174" t="b">
        <v>1</v>
      </c>
    </row>
    <row r="175" spans="1:66">
      <c r="A175" s="6">
        <v>684</v>
      </c>
      <c r="B175" t="s">
        <v>602</v>
      </c>
      <c r="C175" t="s">
        <v>603</v>
      </c>
      <c r="D175" t="s">
        <v>1499</v>
      </c>
      <c r="E175" t="s">
        <v>36</v>
      </c>
      <c r="F175" t="s">
        <v>604</v>
      </c>
      <c r="G175" t="s">
        <v>32</v>
      </c>
      <c r="H175" t="s">
        <v>17</v>
      </c>
      <c r="I175" t="s">
        <v>1756</v>
      </c>
      <c r="J175" t="s">
        <v>605</v>
      </c>
      <c r="K175" t="s">
        <v>606</v>
      </c>
      <c r="L175" t="s">
        <v>607</v>
      </c>
      <c r="M175" t="s">
        <v>1500</v>
      </c>
      <c r="N175" s="1">
        <v>17297</v>
      </c>
      <c r="O175" t="s">
        <v>1095</v>
      </c>
      <c r="Q175" t="b">
        <v>0</v>
      </c>
      <c r="R175" s="1">
        <v>42164</v>
      </c>
      <c r="S175" t="b">
        <v>0</v>
      </c>
      <c r="U175" t="b">
        <v>0</v>
      </c>
      <c r="AB175">
        <v>76</v>
      </c>
      <c r="AC175" t="b">
        <v>0</v>
      </c>
      <c r="AD175" t="b">
        <v>1</v>
      </c>
      <c r="AI175" t="b">
        <v>0</v>
      </c>
      <c r="AJ175" t="b">
        <v>0</v>
      </c>
      <c r="AK175" t="b">
        <v>0</v>
      </c>
      <c r="AL175" t="b">
        <v>0</v>
      </c>
      <c r="AM175" t="b">
        <v>0</v>
      </c>
      <c r="AN175" t="b">
        <v>0</v>
      </c>
      <c r="AO175" t="b">
        <v>0</v>
      </c>
      <c r="AP175" t="b">
        <v>0</v>
      </c>
      <c r="AQ175" t="b">
        <v>0</v>
      </c>
      <c r="AR175" t="b">
        <v>0</v>
      </c>
      <c r="AS175" t="b">
        <v>0</v>
      </c>
      <c r="AT175" t="b">
        <v>0</v>
      </c>
      <c r="AU175" t="b">
        <v>0</v>
      </c>
      <c r="AV175" t="b">
        <v>0</v>
      </c>
      <c r="AW175" t="b">
        <v>0</v>
      </c>
      <c r="AX175" t="b">
        <v>0</v>
      </c>
      <c r="AY175" t="b">
        <v>0</v>
      </c>
      <c r="AZ175" t="b">
        <v>0</v>
      </c>
      <c r="BA175" t="b">
        <v>0</v>
      </c>
      <c r="BB175" t="b">
        <v>0</v>
      </c>
      <c r="BC175" t="b">
        <v>0</v>
      </c>
      <c r="BD175" t="b">
        <v>0</v>
      </c>
      <c r="BE175" t="b">
        <v>0</v>
      </c>
      <c r="BF175" t="b">
        <v>0</v>
      </c>
      <c r="BG175" t="b">
        <v>0</v>
      </c>
      <c r="BH175" t="b">
        <v>0</v>
      </c>
      <c r="BI175" t="b">
        <v>0</v>
      </c>
      <c r="BJ175" t="b">
        <v>0</v>
      </c>
      <c r="BK175" t="b">
        <v>0</v>
      </c>
      <c r="BL175" t="b">
        <v>0</v>
      </c>
      <c r="BN175" t="b">
        <v>1</v>
      </c>
    </row>
    <row r="176" spans="1:66">
      <c r="A176" s="6">
        <v>848</v>
      </c>
      <c r="B176" t="s">
        <v>609</v>
      </c>
      <c r="C176" t="s">
        <v>547</v>
      </c>
      <c r="D176" t="s">
        <v>1530</v>
      </c>
      <c r="E176" t="s">
        <v>14</v>
      </c>
      <c r="F176" t="s">
        <v>1897</v>
      </c>
      <c r="G176" t="s">
        <v>16</v>
      </c>
      <c r="H176" t="s">
        <v>17</v>
      </c>
      <c r="I176" t="s">
        <v>1752</v>
      </c>
      <c r="J176" t="s">
        <v>610</v>
      </c>
      <c r="K176" t="s">
        <v>611</v>
      </c>
      <c r="L176" t="s">
        <v>612</v>
      </c>
      <c r="N176" s="1">
        <v>17696</v>
      </c>
      <c r="P176" t="s">
        <v>1898</v>
      </c>
      <c r="Q176" t="b">
        <v>0</v>
      </c>
      <c r="R176" s="1">
        <v>42745</v>
      </c>
      <c r="S176" t="b">
        <v>0</v>
      </c>
      <c r="U176" t="b">
        <v>0</v>
      </c>
      <c r="AB176">
        <v>75</v>
      </c>
      <c r="AC176" t="b">
        <v>0</v>
      </c>
      <c r="AD176" t="b">
        <v>1</v>
      </c>
      <c r="AF176" t="s">
        <v>2541</v>
      </c>
      <c r="AI176" t="b">
        <v>0</v>
      </c>
      <c r="AJ176" t="b">
        <v>0</v>
      </c>
      <c r="AK176" t="b">
        <v>0</v>
      </c>
      <c r="AL176" t="b">
        <v>0</v>
      </c>
      <c r="AM176" t="b">
        <v>0</v>
      </c>
      <c r="AN176" t="b">
        <v>0</v>
      </c>
      <c r="AO176" t="b">
        <v>0</v>
      </c>
      <c r="AP176" t="b">
        <v>0</v>
      </c>
      <c r="AQ176" t="b">
        <v>0</v>
      </c>
      <c r="AR176" t="b">
        <v>0</v>
      </c>
      <c r="AS176" t="b">
        <v>0</v>
      </c>
      <c r="AT176" t="b">
        <v>0</v>
      </c>
      <c r="AU176" t="b">
        <v>0</v>
      </c>
      <c r="AV176" t="b">
        <v>0</v>
      </c>
      <c r="AW176" t="b">
        <v>0</v>
      </c>
      <c r="AX176" t="b">
        <v>0</v>
      </c>
      <c r="AY176" t="b">
        <v>0</v>
      </c>
      <c r="AZ176" t="b">
        <v>0</v>
      </c>
      <c r="BA176" t="b">
        <v>0</v>
      </c>
      <c r="BB176" t="b">
        <v>0</v>
      </c>
      <c r="BC176" t="b">
        <v>0</v>
      </c>
      <c r="BD176" t="b">
        <v>0</v>
      </c>
      <c r="BE176" t="b">
        <v>0</v>
      </c>
      <c r="BF176" t="b">
        <v>0</v>
      </c>
      <c r="BG176" t="b">
        <v>0</v>
      </c>
      <c r="BH176" t="b">
        <v>0</v>
      </c>
      <c r="BI176" t="b">
        <v>0</v>
      </c>
      <c r="BJ176" t="b">
        <v>0</v>
      </c>
      <c r="BK176" t="b">
        <v>0</v>
      </c>
      <c r="BL176" t="b">
        <v>0</v>
      </c>
      <c r="BN176" t="b">
        <v>1</v>
      </c>
    </row>
    <row r="177" spans="1:66">
      <c r="A177" s="6">
        <v>1019</v>
      </c>
      <c r="B177" t="s">
        <v>1607</v>
      </c>
      <c r="C177" t="s">
        <v>2041</v>
      </c>
      <c r="D177" t="s">
        <v>1112</v>
      </c>
      <c r="E177" t="s">
        <v>14</v>
      </c>
      <c r="F177" t="s">
        <v>2324</v>
      </c>
      <c r="G177" t="s">
        <v>67</v>
      </c>
      <c r="H177" t="s">
        <v>17</v>
      </c>
      <c r="I177" t="s">
        <v>1776</v>
      </c>
      <c r="J177" t="s">
        <v>1608</v>
      </c>
      <c r="L177" t="s">
        <v>1609</v>
      </c>
      <c r="M177" t="s">
        <v>1899</v>
      </c>
      <c r="N177" s="1">
        <v>19934</v>
      </c>
      <c r="O177" t="s">
        <v>1610</v>
      </c>
      <c r="Q177" t="b">
        <v>0</v>
      </c>
      <c r="R177" s="1">
        <v>44383</v>
      </c>
      <c r="S177" t="b">
        <v>0</v>
      </c>
      <c r="U177" t="b">
        <v>0</v>
      </c>
      <c r="Y177" s="1">
        <v>44597</v>
      </c>
      <c r="AB177">
        <v>69</v>
      </c>
      <c r="AC177" t="b">
        <v>0</v>
      </c>
      <c r="AD177" t="b">
        <v>1</v>
      </c>
      <c r="AF177" t="s">
        <v>2526</v>
      </c>
      <c r="AI177" t="b">
        <v>0</v>
      </c>
      <c r="AJ177" t="b">
        <v>1</v>
      </c>
      <c r="AK177" t="b">
        <v>0</v>
      </c>
      <c r="AL177" t="b">
        <v>0</v>
      </c>
      <c r="AM177" t="b">
        <v>0</v>
      </c>
      <c r="AN177" t="b">
        <v>0</v>
      </c>
      <c r="AO177" t="b">
        <v>0</v>
      </c>
      <c r="AP177" t="b">
        <v>0</v>
      </c>
      <c r="AQ177" t="b">
        <v>0</v>
      </c>
      <c r="AR177" t="b">
        <v>0</v>
      </c>
      <c r="AS177" t="b">
        <v>1</v>
      </c>
      <c r="AT177" t="b">
        <v>0</v>
      </c>
      <c r="AU177" t="b">
        <v>0</v>
      </c>
      <c r="AV177" t="b">
        <v>0</v>
      </c>
      <c r="AW177" t="b">
        <v>0</v>
      </c>
      <c r="AX177" t="b">
        <v>0</v>
      </c>
      <c r="AY177" t="b">
        <v>0</v>
      </c>
      <c r="AZ177" t="b">
        <v>0</v>
      </c>
      <c r="BA177" t="b">
        <v>0</v>
      </c>
      <c r="BB177" t="b">
        <v>0</v>
      </c>
      <c r="BC177" t="b">
        <v>0</v>
      </c>
      <c r="BD177" t="b">
        <v>0</v>
      </c>
      <c r="BE177" t="b">
        <v>0</v>
      </c>
      <c r="BF177" t="b">
        <v>0</v>
      </c>
      <c r="BG177" t="b">
        <v>0</v>
      </c>
      <c r="BH177" t="b">
        <v>0</v>
      </c>
      <c r="BI177" t="b">
        <v>0</v>
      </c>
      <c r="BJ177" t="b">
        <v>0</v>
      </c>
      <c r="BK177" t="b">
        <v>0</v>
      </c>
      <c r="BL177" t="b">
        <v>0</v>
      </c>
      <c r="BN177" t="b">
        <v>1</v>
      </c>
    </row>
    <row r="178" spans="1:66">
      <c r="A178" s="6">
        <v>564</v>
      </c>
      <c r="B178" t="s">
        <v>613</v>
      </c>
      <c r="C178" t="s">
        <v>56</v>
      </c>
      <c r="D178" t="s">
        <v>1077</v>
      </c>
      <c r="E178" t="s">
        <v>124</v>
      </c>
      <c r="F178" t="s">
        <v>614</v>
      </c>
      <c r="G178" t="s">
        <v>32</v>
      </c>
      <c r="H178" t="s">
        <v>17</v>
      </c>
      <c r="I178" t="s">
        <v>1756</v>
      </c>
      <c r="J178" t="s">
        <v>615</v>
      </c>
      <c r="L178" t="s">
        <v>616</v>
      </c>
      <c r="N178" s="1">
        <v>15807</v>
      </c>
      <c r="O178" t="s">
        <v>1093</v>
      </c>
      <c r="Q178" t="b">
        <v>0</v>
      </c>
      <c r="R178" s="1">
        <v>41560</v>
      </c>
      <c r="S178" t="b">
        <v>0</v>
      </c>
      <c r="U178" t="b">
        <v>0</v>
      </c>
      <c r="AB178">
        <v>80</v>
      </c>
      <c r="AC178" t="b">
        <v>0</v>
      </c>
      <c r="AD178" t="b">
        <v>1</v>
      </c>
      <c r="AI178" t="b">
        <v>0</v>
      </c>
      <c r="AJ178" t="b">
        <v>0</v>
      </c>
      <c r="AK178" t="b">
        <v>0</v>
      </c>
      <c r="AL178" t="b">
        <v>0</v>
      </c>
      <c r="AM178" t="b">
        <v>0</v>
      </c>
      <c r="AN178" t="b">
        <v>0</v>
      </c>
      <c r="AO178" t="b">
        <v>0</v>
      </c>
      <c r="AP178" t="b">
        <v>1</v>
      </c>
      <c r="AQ178" t="b">
        <v>1</v>
      </c>
      <c r="AR178" t="b">
        <v>0</v>
      </c>
      <c r="AS178" t="b">
        <v>0</v>
      </c>
      <c r="AT178" t="b">
        <v>0</v>
      </c>
      <c r="AU178" t="b">
        <v>1</v>
      </c>
      <c r="AV178" t="b">
        <v>0</v>
      </c>
      <c r="AW178" t="b">
        <v>0</v>
      </c>
      <c r="AX178" t="b">
        <v>0</v>
      </c>
      <c r="AY178" t="b">
        <v>0</v>
      </c>
      <c r="AZ178" t="b">
        <v>1</v>
      </c>
      <c r="BA178" t="b">
        <v>0</v>
      </c>
      <c r="BB178" t="b">
        <v>0</v>
      </c>
      <c r="BC178" t="b">
        <v>0</v>
      </c>
      <c r="BD178" t="b">
        <v>0</v>
      </c>
      <c r="BE178" t="b">
        <v>0</v>
      </c>
      <c r="BF178" t="b">
        <v>0</v>
      </c>
      <c r="BG178" t="b">
        <v>0</v>
      </c>
      <c r="BH178" t="b">
        <v>0</v>
      </c>
      <c r="BI178" t="b">
        <v>1</v>
      </c>
      <c r="BJ178" t="b">
        <v>0</v>
      </c>
      <c r="BK178" t="b">
        <v>0</v>
      </c>
      <c r="BL178" t="b">
        <v>0</v>
      </c>
      <c r="BN178" t="b">
        <v>1</v>
      </c>
    </row>
    <row r="179" spans="1:66">
      <c r="A179" s="6">
        <v>961</v>
      </c>
      <c r="B179" t="s">
        <v>617</v>
      </c>
      <c r="C179" t="s">
        <v>577</v>
      </c>
      <c r="E179" t="s">
        <v>618</v>
      </c>
      <c r="F179" t="s">
        <v>619</v>
      </c>
      <c r="G179" t="s">
        <v>332</v>
      </c>
      <c r="H179" t="s">
        <v>17</v>
      </c>
      <c r="I179" t="s">
        <v>1825</v>
      </c>
      <c r="J179" t="s">
        <v>620</v>
      </c>
      <c r="K179" t="s">
        <v>620</v>
      </c>
      <c r="L179" t="s">
        <v>621</v>
      </c>
      <c r="N179" s="1">
        <v>16925</v>
      </c>
      <c r="O179" t="s">
        <v>1465</v>
      </c>
      <c r="Q179" t="b">
        <v>0</v>
      </c>
      <c r="R179" s="1">
        <v>43596</v>
      </c>
      <c r="S179" t="b">
        <v>0</v>
      </c>
      <c r="U179" t="b">
        <v>0</v>
      </c>
      <c r="X179" t="s">
        <v>2589</v>
      </c>
      <c r="Y179" s="1">
        <v>45099</v>
      </c>
      <c r="AB179">
        <v>77</v>
      </c>
      <c r="AC179" t="b">
        <v>0</v>
      </c>
      <c r="AD179" t="b">
        <v>1</v>
      </c>
      <c r="AI179" t="b">
        <v>0</v>
      </c>
      <c r="AJ179" t="b">
        <v>0</v>
      </c>
      <c r="AK179" t="b">
        <v>0</v>
      </c>
      <c r="AL179" t="b">
        <v>0</v>
      </c>
      <c r="AM179" t="b">
        <v>0</v>
      </c>
      <c r="AN179" t="b">
        <v>0</v>
      </c>
      <c r="AO179" t="b">
        <v>0</v>
      </c>
      <c r="AP179" t="b">
        <v>0</v>
      </c>
      <c r="AQ179" t="b">
        <v>0</v>
      </c>
      <c r="AR179" t="b">
        <v>1</v>
      </c>
      <c r="AS179" t="b">
        <v>0</v>
      </c>
      <c r="AT179" t="b">
        <v>0</v>
      </c>
      <c r="AU179" t="b">
        <v>0</v>
      </c>
      <c r="AV179" t="b">
        <v>1</v>
      </c>
      <c r="AW179" t="b">
        <v>0</v>
      </c>
      <c r="AX179" t="b">
        <v>0</v>
      </c>
      <c r="AY179" t="b">
        <v>0</v>
      </c>
      <c r="AZ179" t="b">
        <v>0</v>
      </c>
      <c r="BA179" t="b">
        <v>0</v>
      </c>
      <c r="BB179" t="b">
        <v>0</v>
      </c>
      <c r="BC179" t="b">
        <v>0</v>
      </c>
      <c r="BD179" t="b">
        <v>0</v>
      </c>
      <c r="BE179" t="b">
        <v>0</v>
      </c>
      <c r="BF179" t="b">
        <v>0</v>
      </c>
      <c r="BG179" t="b">
        <v>0</v>
      </c>
      <c r="BH179" t="b">
        <v>0</v>
      </c>
      <c r="BI179" t="b">
        <v>0</v>
      </c>
      <c r="BJ179" t="b">
        <v>0</v>
      </c>
      <c r="BK179" t="b">
        <v>0</v>
      </c>
      <c r="BL179" t="b">
        <v>0</v>
      </c>
      <c r="BN179" t="b">
        <v>1</v>
      </c>
    </row>
    <row r="180" spans="1:66">
      <c r="A180" s="6">
        <v>1006</v>
      </c>
      <c r="B180" t="s">
        <v>1339</v>
      </c>
      <c r="C180" t="s">
        <v>692</v>
      </c>
      <c r="D180" t="s">
        <v>1307</v>
      </c>
      <c r="E180" t="s">
        <v>1340</v>
      </c>
      <c r="F180" t="s">
        <v>1341</v>
      </c>
      <c r="G180" t="s">
        <v>25</v>
      </c>
      <c r="H180" t="s">
        <v>17</v>
      </c>
      <c r="I180" t="s">
        <v>1755</v>
      </c>
      <c r="J180" t="s">
        <v>1342</v>
      </c>
      <c r="K180" t="s">
        <v>1343</v>
      </c>
      <c r="L180" t="s">
        <v>1344</v>
      </c>
      <c r="M180" t="s">
        <v>1900</v>
      </c>
      <c r="N180" s="1">
        <v>15195</v>
      </c>
      <c r="O180" t="s">
        <v>1345</v>
      </c>
      <c r="Q180" t="b">
        <v>0</v>
      </c>
      <c r="R180" s="1">
        <v>44366</v>
      </c>
      <c r="S180" t="b">
        <v>0</v>
      </c>
      <c r="U180" t="b">
        <v>0</v>
      </c>
      <c r="Y180" s="1">
        <v>44597</v>
      </c>
      <c r="AB180">
        <v>82</v>
      </c>
      <c r="AC180" t="b">
        <v>0</v>
      </c>
      <c r="AD180" t="b">
        <v>1</v>
      </c>
      <c r="AF180" t="s">
        <v>2539</v>
      </c>
      <c r="AI180" t="b">
        <v>0</v>
      </c>
      <c r="AJ180" t="b">
        <v>0</v>
      </c>
      <c r="AK180" t="b">
        <v>0</v>
      </c>
      <c r="AL180" t="b">
        <v>0</v>
      </c>
      <c r="AM180" t="b">
        <v>0</v>
      </c>
      <c r="AN180" t="b">
        <v>0</v>
      </c>
      <c r="AO180" t="b">
        <v>0</v>
      </c>
      <c r="AP180" t="b">
        <v>0</v>
      </c>
      <c r="AQ180" t="b">
        <v>0</v>
      </c>
      <c r="AR180" t="b">
        <v>0</v>
      </c>
      <c r="AS180" t="b">
        <v>0</v>
      </c>
      <c r="AT180" t="b">
        <v>0</v>
      </c>
      <c r="AU180" t="b">
        <v>0</v>
      </c>
      <c r="AV180" t="b">
        <v>0</v>
      </c>
      <c r="AW180" t="b">
        <v>0</v>
      </c>
      <c r="AX180" t="b">
        <v>0</v>
      </c>
      <c r="AY180" t="b">
        <v>0</v>
      </c>
      <c r="AZ180" t="b">
        <v>0</v>
      </c>
      <c r="BA180" t="b">
        <v>0</v>
      </c>
      <c r="BB180" t="b">
        <v>0</v>
      </c>
      <c r="BC180" t="b">
        <v>0</v>
      </c>
      <c r="BD180" t="b">
        <v>0</v>
      </c>
      <c r="BE180" t="b">
        <v>0</v>
      </c>
      <c r="BF180" t="b">
        <v>0</v>
      </c>
      <c r="BG180" t="b">
        <v>0</v>
      </c>
      <c r="BH180" t="b">
        <v>0</v>
      </c>
      <c r="BI180" t="b">
        <v>0</v>
      </c>
      <c r="BJ180" t="b">
        <v>0</v>
      </c>
      <c r="BK180" t="b">
        <v>0</v>
      </c>
      <c r="BL180" t="b">
        <v>0</v>
      </c>
      <c r="BN180" t="b">
        <v>1</v>
      </c>
    </row>
    <row r="181" spans="1:66">
      <c r="A181" s="6">
        <v>215</v>
      </c>
      <c r="B181" t="s">
        <v>622</v>
      </c>
      <c r="C181" t="s">
        <v>623</v>
      </c>
      <c r="D181" t="s">
        <v>1104</v>
      </c>
      <c r="E181" t="s">
        <v>85</v>
      </c>
      <c r="F181" t="s">
        <v>624</v>
      </c>
      <c r="G181" t="s">
        <v>136</v>
      </c>
      <c r="H181" t="s">
        <v>17</v>
      </c>
      <c r="I181" t="s">
        <v>1783</v>
      </c>
      <c r="J181" t="s">
        <v>625</v>
      </c>
      <c r="L181" t="s">
        <v>626</v>
      </c>
      <c r="N181" s="1">
        <v>11024</v>
      </c>
      <c r="Q181" t="b">
        <v>0</v>
      </c>
      <c r="R181" s="1">
        <v>35855</v>
      </c>
      <c r="S181" t="b">
        <v>0</v>
      </c>
      <c r="U181" t="b">
        <v>0</v>
      </c>
      <c r="Y181" s="1">
        <v>44277</v>
      </c>
      <c r="AA181" t="s">
        <v>2543</v>
      </c>
      <c r="AB181">
        <v>93</v>
      </c>
      <c r="AC181" t="b">
        <v>0</v>
      </c>
      <c r="AD181" t="b">
        <v>1</v>
      </c>
      <c r="AI181" t="b">
        <v>0</v>
      </c>
      <c r="AJ181" t="b">
        <v>0</v>
      </c>
      <c r="AK181" t="b">
        <v>0</v>
      </c>
      <c r="AL181" t="b">
        <v>0</v>
      </c>
      <c r="AM181" t="b">
        <v>0</v>
      </c>
      <c r="AN181" t="b">
        <v>0</v>
      </c>
      <c r="AO181" t="b">
        <v>0</v>
      </c>
      <c r="AP181" t="b">
        <v>0</v>
      </c>
      <c r="AQ181" t="b">
        <v>1</v>
      </c>
      <c r="AR181" t="b">
        <v>0</v>
      </c>
      <c r="AS181" t="b">
        <v>0</v>
      </c>
      <c r="AT181" t="b">
        <v>0</v>
      </c>
      <c r="AU181" t="b">
        <v>0</v>
      </c>
      <c r="AV181" t="b">
        <v>0</v>
      </c>
      <c r="AW181" t="b">
        <v>0</v>
      </c>
      <c r="AX181" t="b">
        <v>0</v>
      </c>
      <c r="AY181" t="b">
        <v>0</v>
      </c>
      <c r="AZ181" t="b">
        <v>0</v>
      </c>
      <c r="BA181" t="b">
        <v>0</v>
      </c>
      <c r="BB181" t="b">
        <v>0</v>
      </c>
      <c r="BC181" t="b">
        <v>0</v>
      </c>
      <c r="BD181" t="b">
        <v>0</v>
      </c>
      <c r="BE181" t="b">
        <v>0</v>
      </c>
      <c r="BF181" t="b">
        <v>0</v>
      </c>
      <c r="BG181" t="b">
        <v>0</v>
      </c>
      <c r="BH181" t="b">
        <v>0</v>
      </c>
      <c r="BI181" t="b">
        <v>0</v>
      </c>
      <c r="BJ181" t="b">
        <v>0</v>
      </c>
      <c r="BK181" t="b">
        <v>0</v>
      </c>
      <c r="BL181" t="b">
        <v>0</v>
      </c>
      <c r="BN181" t="b">
        <v>1</v>
      </c>
    </row>
    <row r="182" spans="1:66">
      <c r="A182" s="6">
        <v>905</v>
      </c>
      <c r="B182" t="s">
        <v>627</v>
      </c>
      <c r="C182" t="s">
        <v>144</v>
      </c>
      <c r="D182" t="s">
        <v>1253</v>
      </c>
      <c r="E182" t="s">
        <v>582</v>
      </c>
      <c r="F182" t="s">
        <v>2237</v>
      </c>
      <c r="G182" t="s">
        <v>83</v>
      </c>
      <c r="H182" t="s">
        <v>17</v>
      </c>
      <c r="I182" t="s">
        <v>1772</v>
      </c>
      <c r="J182" t="s">
        <v>628</v>
      </c>
      <c r="K182" t="s">
        <v>628</v>
      </c>
      <c r="L182" t="s">
        <v>629</v>
      </c>
      <c r="N182" s="1">
        <v>14201</v>
      </c>
      <c r="Q182" t="b">
        <v>0</v>
      </c>
      <c r="R182" s="1">
        <v>43081</v>
      </c>
      <c r="S182" t="b">
        <v>0</v>
      </c>
      <c r="U182" t="b">
        <v>0</v>
      </c>
      <c r="Y182" s="1">
        <v>44995</v>
      </c>
      <c r="AB182">
        <v>85</v>
      </c>
      <c r="AC182" t="b">
        <v>0</v>
      </c>
      <c r="AD182" t="b">
        <v>1</v>
      </c>
      <c r="AI182" t="b">
        <v>0</v>
      </c>
      <c r="AJ182" t="b">
        <v>0</v>
      </c>
      <c r="AK182" t="b">
        <v>0</v>
      </c>
      <c r="AL182" t="b">
        <v>0</v>
      </c>
      <c r="AM182" t="b">
        <v>0</v>
      </c>
      <c r="AN182" t="b">
        <v>0</v>
      </c>
      <c r="AO182" t="b">
        <v>0</v>
      </c>
      <c r="AP182" t="b">
        <v>0</v>
      </c>
      <c r="AQ182" t="b">
        <v>0</v>
      </c>
      <c r="AR182" t="b">
        <v>0</v>
      </c>
      <c r="AS182" t="b">
        <v>0</v>
      </c>
      <c r="AT182" t="b">
        <v>0</v>
      </c>
      <c r="AU182" t="b">
        <v>0</v>
      </c>
      <c r="AV182" t="b">
        <v>0</v>
      </c>
      <c r="AW182" t="b">
        <v>0</v>
      </c>
      <c r="AX182" t="b">
        <v>0</v>
      </c>
      <c r="AY182" t="b">
        <v>0</v>
      </c>
      <c r="AZ182" t="b">
        <v>0</v>
      </c>
      <c r="BA182" t="b">
        <v>0</v>
      </c>
      <c r="BB182" t="b">
        <v>0</v>
      </c>
      <c r="BC182" t="b">
        <v>0</v>
      </c>
      <c r="BD182" t="b">
        <v>0</v>
      </c>
      <c r="BE182" t="b">
        <v>0</v>
      </c>
      <c r="BF182" t="b">
        <v>0</v>
      </c>
      <c r="BG182" t="b">
        <v>0</v>
      </c>
      <c r="BH182" t="b">
        <v>0</v>
      </c>
      <c r="BI182" t="b">
        <v>0</v>
      </c>
      <c r="BJ182" t="b">
        <v>0</v>
      </c>
      <c r="BK182" t="b">
        <v>0</v>
      </c>
      <c r="BL182" t="b">
        <v>0</v>
      </c>
      <c r="BN182" t="b">
        <v>1</v>
      </c>
    </row>
    <row r="183" spans="1:66">
      <c r="A183" s="6">
        <v>1117</v>
      </c>
      <c r="B183" t="s">
        <v>2657</v>
      </c>
      <c r="C183" t="s">
        <v>306</v>
      </c>
      <c r="D183" t="s">
        <v>1307</v>
      </c>
      <c r="E183" t="s">
        <v>2751</v>
      </c>
      <c r="F183" t="s">
        <v>2752</v>
      </c>
      <c r="G183" t="s">
        <v>81</v>
      </c>
      <c r="H183" t="s">
        <v>17</v>
      </c>
      <c r="I183" t="s">
        <v>1779</v>
      </c>
      <c r="J183" t="s">
        <v>2660</v>
      </c>
      <c r="K183" t="s">
        <v>2660</v>
      </c>
      <c r="L183" t="s">
        <v>2753</v>
      </c>
      <c r="N183" s="1">
        <v>19810</v>
      </c>
      <c r="O183" t="s">
        <v>2160</v>
      </c>
      <c r="Q183" t="b">
        <v>0</v>
      </c>
      <c r="R183" s="1">
        <v>45263</v>
      </c>
      <c r="S183" t="b">
        <v>0</v>
      </c>
      <c r="U183" t="b">
        <v>0</v>
      </c>
      <c r="Y183" s="1">
        <v>45263.280266203707</v>
      </c>
      <c r="AB183">
        <v>69</v>
      </c>
      <c r="AC183" t="b">
        <v>0</v>
      </c>
      <c r="AD183" t="b">
        <v>1</v>
      </c>
      <c r="AF183" t="s">
        <v>2580</v>
      </c>
      <c r="AI183" t="b">
        <v>0</v>
      </c>
      <c r="AJ183" t="b">
        <v>0</v>
      </c>
      <c r="AK183" t="b">
        <v>0</v>
      </c>
      <c r="AL183" t="b">
        <v>0</v>
      </c>
      <c r="AM183" t="b">
        <v>0</v>
      </c>
      <c r="AN183" t="b">
        <v>0</v>
      </c>
      <c r="AO183" t="b">
        <v>0</v>
      </c>
      <c r="AP183" t="b">
        <v>0</v>
      </c>
      <c r="AQ183" t="b">
        <v>0</v>
      </c>
      <c r="AR183" t="b">
        <v>0</v>
      </c>
      <c r="AS183" t="b">
        <v>0</v>
      </c>
      <c r="AT183" t="b">
        <v>0</v>
      </c>
      <c r="AU183" t="b">
        <v>1</v>
      </c>
      <c r="AV183" t="b">
        <v>0</v>
      </c>
      <c r="AW183" t="b">
        <v>0</v>
      </c>
      <c r="AX183" t="b">
        <v>0</v>
      </c>
      <c r="AY183" t="b">
        <v>0</v>
      </c>
      <c r="AZ183" t="b">
        <v>0</v>
      </c>
      <c r="BA183" t="b">
        <v>0</v>
      </c>
      <c r="BB183" t="b">
        <v>1</v>
      </c>
      <c r="BC183" t="b">
        <v>0</v>
      </c>
      <c r="BD183" t="b">
        <v>0</v>
      </c>
      <c r="BE183" t="b">
        <v>1</v>
      </c>
      <c r="BF183" t="b">
        <v>0</v>
      </c>
      <c r="BG183" t="b">
        <v>1</v>
      </c>
      <c r="BH183" t="b">
        <v>0</v>
      </c>
      <c r="BI183" t="b">
        <v>0</v>
      </c>
      <c r="BJ183" t="b">
        <v>0</v>
      </c>
      <c r="BK183" t="b">
        <v>0</v>
      </c>
      <c r="BL183" t="b">
        <v>0</v>
      </c>
      <c r="BN183" t="b">
        <v>1</v>
      </c>
    </row>
    <row r="184" spans="1:66">
      <c r="A184" s="6">
        <v>1105</v>
      </c>
      <c r="B184" t="s">
        <v>2294</v>
      </c>
      <c r="C184" t="s">
        <v>2293</v>
      </c>
      <c r="D184" t="s">
        <v>1269</v>
      </c>
      <c r="E184" t="s">
        <v>2323</v>
      </c>
      <c r="F184" t="s">
        <v>2322</v>
      </c>
      <c r="G184" t="s">
        <v>25</v>
      </c>
      <c r="H184" t="s">
        <v>17</v>
      </c>
      <c r="I184" t="s">
        <v>1755</v>
      </c>
      <c r="J184" t="s">
        <v>2321</v>
      </c>
      <c r="K184" t="s">
        <v>2320</v>
      </c>
      <c r="L184" t="s">
        <v>2319</v>
      </c>
      <c r="M184" t="s">
        <v>2318</v>
      </c>
      <c r="N184" s="1">
        <v>17033</v>
      </c>
      <c r="Q184" t="b">
        <v>0</v>
      </c>
      <c r="R184" s="1">
        <v>45139</v>
      </c>
      <c r="S184" t="b">
        <v>0</v>
      </c>
      <c r="U184" t="b">
        <v>0</v>
      </c>
      <c r="Y184" s="1">
        <v>45139.689988425926</v>
      </c>
      <c r="AB184">
        <v>77</v>
      </c>
      <c r="AC184" t="b">
        <v>0</v>
      </c>
      <c r="AD184" t="b">
        <v>0</v>
      </c>
      <c r="AF184" t="s">
        <v>2582</v>
      </c>
      <c r="AI184" t="b">
        <v>0</v>
      </c>
      <c r="AJ184" t="b">
        <v>0</v>
      </c>
      <c r="AK184" t="b">
        <v>0</v>
      </c>
      <c r="AL184" t="b">
        <v>0</v>
      </c>
      <c r="AM184" t="b">
        <v>0</v>
      </c>
      <c r="AN184" t="b">
        <v>1</v>
      </c>
      <c r="AO184" t="b">
        <v>1</v>
      </c>
      <c r="AP184" t="b">
        <v>1</v>
      </c>
      <c r="AQ184" t="b">
        <v>1</v>
      </c>
      <c r="AR184" t="b">
        <v>0</v>
      </c>
      <c r="AS184" t="b">
        <v>0</v>
      </c>
      <c r="AT184" t="b">
        <v>0</v>
      </c>
      <c r="AU184" t="b">
        <v>1</v>
      </c>
      <c r="AV184" t="b">
        <v>1</v>
      </c>
      <c r="AW184" t="b">
        <v>1</v>
      </c>
      <c r="AX184" t="b">
        <v>0</v>
      </c>
      <c r="AY184" t="b">
        <v>0</v>
      </c>
      <c r="AZ184" t="b">
        <v>1</v>
      </c>
      <c r="BA184" t="b">
        <v>0</v>
      </c>
      <c r="BB184" t="b">
        <v>0</v>
      </c>
      <c r="BC184" t="b">
        <v>0</v>
      </c>
      <c r="BD184" t="b">
        <v>1</v>
      </c>
      <c r="BE184" t="b">
        <v>1</v>
      </c>
      <c r="BF184" t="b">
        <v>0</v>
      </c>
      <c r="BG184" t="b">
        <v>0</v>
      </c>
      <c r="BH184" t="b">
        <v>0</v>
      </c>
      <c r="BI184" t="b">
        <v>0</v>
      </c>
      <c r="BJ184" t="b">
        <v>0</v>
      </c>
      <c r="BK184" t="b">
        <v>0</v>
      </c>
      <c r="BL184" t="b">
        <v>0</v>
      </c>
      <c r="BN184" t="b">
        <v>1</v>
      </c>
    </row>
    <row r="185" spans="1:66">
      <c r="A185" s="6">
        <v>1028</v>
      </c>
      <c r="B185" t="s">
        <v>1504</v>
      </c>
      <c r="C185" t="s">
        <v>64</v>
      </c>
      <c r="D185" t="s">
        <v>1104</v>
      </c>
      <c r="E185" t="s">
        <v>14</v>
      </c>
      <c r="F185" t="s">
        <v>1506</v>
      </c>
      <c r="G185" t="s">
        <v>309</v>
      </c>
      <c r="H185" t="s">
        <v>17</v>
      </c>
      <c r="I185" t="s">
        <v>1840</v>
      </c>
      <c r="J185" t="s">
        <v>1507</v>
      </c>
      <c r="L185" t="s">
        <v>1508</v>
      </c>
      <c r="M185" t="s">
        <v>1509</v>
      </c>
      <c r="N185" s="1">
        <v>17426</v>
      </c>
      <c r="O185" t="s">
        <v>1510</v>
      </c>
      <c r="Q185" t="b">
        <v>0</v>
      </c>
      <c r="R185" s="1">
        <v>44414</v>
      </c>
      <c r="S185" t="b">
        <v>0</v>
      </c>
      <c r="U185" t="b">
        <v>0</v>
      </c>
      <c r="Y185" s="1">
        <v>44414</v>
      </c>
      <c r="AB185">
        <v>76</v>
      </c>
      <c r="AC185" t="b">
        <v>0</v>
      </c>
      <c r="AD185" t="b">
        <v>1</v>
      </c>
      <c r="AF185" t="s">
        <v>2521</v>
      </c>
      <c r="AI185" t="b">
        <v>0</v>
      </c>
      <c r="AJ185" t="b">
        <v>0</v>
      </c>
      <c r="AK185" t="b">
        <v>0</v>
      </c>
      <c r="AL185" t="b">
        <v>0</v>
      </c>
      <c r="AM185" t="b">
        <v>0</v>
      </c>
      <c r="AN185" t="b">
        <v>0</v>
      </c>
      <c r="AO185" t="b">
        <v>0</v>
      </c>
      <c r="AP185" t="b">
        <v>0</v>
      </c>
      <c r="AQ185" t="b">
        <v>0</v>
      </c>
      <c r="AR185" t="b">
        <v>0</v>
      </c>
      <c r="AS185" t="b">
        <v>0</v>
      </c>
      <c r="AT185" t="b">
        <v>0</v>
      </c>
      <c r="AU185" t="b">
        <v>0</v>
      </c>
      <c r="AV185" t="b">
        <v>0</v>
      </c>
      <c r="AW185" t="b">
        <v>1</v>
      </c>
      <c r="AX185" t="b">
        <v>0</v>
      </c>
      <c r="AY185" t="b">
        <v>0</v>
      </c>
      <c r="AZ185" t="b">
        <v>0</v>
      </c>
      <c r="BA185" t="b">
        <v>0</v>
      </c>
      <c r="BB185" t="b">
        <v>1</v>
      </c>
      <c r="BC185" t="b">
        <v>0</v>
      </c>
      <c r="BD185" t="b">
        <v>0</v>
      </c>
      <c r="BE185" t="b">
        <v>0</v>
      </c>
      <c r="BF185" t="b">
        <v>0</v>
      </c>
      <c r="BG185" t="b">
        <v>0</v>
      </c>
      <c r="BH185" t="b">
        <v>0</v>
      </c>
      <c r="BI185" t="b">
        <v>0</v>
      </c>
      <c r="BJ185" t="b">
        <v>0</v>
      </c>
      <c r="BK185" t="b">
        <v>0</v>
      </c>
      <c r="BL185" t="b">
        <v>0</v>
      </c>
      <c r="BN185" t="b">
        <v>1</v>
      </c>
    </row>
    <row r="186" spans="1:66">
      <c r="A186" s="6">
        <v>850</v>
      </c>
      <c r="B186" t="s">
        <v>630</v>
      </c>
      <c r="C186" t="s">
        <v>64</v>
      </c>
      <c r="D186" t="s">
        <v>1109</v>
      </c>
      <c r="E186" t="s">
        <v>23</v>
      </c>
      <c r="F186" t="s">
        <v>1901</v>
      </c>
      <c r="G186" t="s">
        <v>25</v>
      </c>
      <c r="H186" t="s">
        <v>17</v>
      </c>
      <c r="I186" t="s">
        <v>1755</v>
      </c>
      <c r="J186" t="s">
        <v>631</v>
      </c>
      <c r="K186" t="s">
        <v>632</v>
      </c>
      <c r="L186" t="s">
        <v>633</v>
      </c>
      <c r="N186" s="1">
        <v>17912</v>
      </c>
      <c r="Q186" t="b">
        <v>0</v>
      </c>
      <c r="R186" s="1">
        <v>42749</v>
      </c>
      <c r="S186" t="b">
        <v>0</v>
      </c>
      <c r="U186" t="b">
        <v>0</v>
      </c>
      <c r="AB186">
        <v>74</v>
      </c>
      <c r="AC186" t="b">
        <v>0</v>
      </c>
      <c r="AD186" t="b">
        <v>1</v>
      </c>
      <c r="AF186" t="s">
        <v>2534</v>
      </c>
      <c r="AI186" t="b">
        <v>0</v>
      </c>
      <c r="AJ186" t="b">
        <v>0</v>
      </c>
      <c r="AK186" t="b">
        <v>0</v>
      </c>
      <c r="AL186" t="b">
        <v>0</v>
      </c>
      <c r="AM186" t="b">
        <v>0</v>
      </c>
      <c r="AN186" t="b">
        <v>1</v>
      </c>
      <c r="AO186" t="b">
        <v>0</v>
      </c>
      <c r="AP186" t="b">
        <v>0</v>
      </c>
      <c r="AQ186" t="b">
        <v>0</v>
      </c>
      <c r="AR186" t="b">
        <v>1</v>
      </c>
      <c r="AS186" t="b">
        <v>0</v>
      </c>
      <c r="AT186" t="b">
        <v>0</v>
      </c>
      <c r="AU186" t="b">
        <v>0</v>
      </c>
      <c r="AV186" t="b">
        <v>1</v>
      </c>
      <c r="AW186" t="b">
        <v>0</v>
      </c>
      <c r="AX186" t="b">
        <v>0</v>
      </c>
      <c r="AY186" t="b">
        <v>0</v>
      </c>
      <c r="AZ186" t="b">
        <v>0</v>
      </c>
      <c r="BA186" t="b">
        <v>0</v>
      </c>
      <c r="BB186" t="b">
        <v>0</v>
      </c>
      <c r="BC186" t="b">
        <v>0</v>
      </c>
      <c r="BD186" t="b">
        <v>1</v>
      </c>
      <c r="BE186" t="b">
        <v>0</v>
      </c>
      <c r="BF186" t="b">
        <v>1</v>
      </c>
      <c r="BG186" t="b">
        <v>0</v>
      </c>
      <c r="BH186" t="b">
        <v>0</v>
      </c>
      <c r="BI186" t="b">
        <v>0</v>
      </c>
      <c r="BJ186" t="b">
        <v>0</v>
      </c>
      <c r="BK186" t="b">
        <v>0</v>
      </c>
      <c r="BL186" t="b">
        <v>0</v>
      </c>
      <c r="BN186" t="b">
        <v>1</v>
      </c>
    </row>
    <row r="187" spans="1:66">
      <c r="A187" s="6">
        <v>966</v>
      </c>
      <c r="B187" t="s">
        <v>634</v>
      </c>
      <c r="C187" t="s">
        <v>635</v>
      </c>
      <c r="D187" t="s">
        <v>1575</v>
      </c>
      <c r="F187" t="s">
        <v>636</v>
      </c>
      <c r="G187" t="s">
        <v>25</v>
      </c>
      <c r="H187" t="s">
        <v>17</v>
      </c>
      <c r="I187" t="s">
        <v>1755</v>
      </c>
      <c r="K187" t="s">
        <v>637</v>
      </c>
      <c r="L187" t="s">
        <v>638</v>
      </c>
      <c r="N187" s="1">
        <v>19090</v>
      </c>
      <c r="Q187" t="b">
        <v>0</v>
      </c>
      <c r="R187" s="1">
        <v>43662</v>
      </c>
      <c r="S187" t="b">
        <v>0</v>
      </c>
      <c r="U187" t="b">
        <v>0</v>
      </c>
      <c r="X187" t="s">
        <v>2596</v>
      </c>
      <c r="AB187">
        <v>71</v>
      </c>
      <c r="AC187" t="b">
        <v>0</v>
      </c>
      <c r="AD187" t="b">
        <v>1</v>
      </c>
      <c r="AI187" t="b">
        <v>0</v>
      </c>
      <c r="AJ187" t="b">
        <v>0</v>
      </c>
      <c r="AK187" t="b">
        <v>0</v>
      </c>
      <c r="AL187" t="b">
        <v>0</v>
      </c>
      <c r="AM187" t="b">
        <v>0</v>
      </c>
      <c r="AN187" t="b">
        <v>0</v>
      </c>
      <c r="AO187" t="b">
        <v>0</v>
      </c>
      <c r="AP187" t="b">
        <v>1</v>
      </c>
      <c r="AQ187" t="b">
        <v>0</v>
      </c>
      <c r="AR187" t="b">
        <v>1</v>
      </c>
      <c r="AS187" t="b">
        <v>0</v>
      </c>
      <c r="AT187" t="b">
        <v>0</v>
      </c>
      <c r="AU187" t="b">
        <v>1</v>
      </c>
      <c r="AV187" t="b">
        <v>1</v>
      </c>
      <c r="AW187" t="b">
        <v>1</v>
      </c>
      <c r="AX187" t="b">
        <v>0</v>
      </c>
      <c r="AY187" t="b">
        <v>0</v>
      </c>
      <c r="AZ187" t="b">
        <v>0</v>
      </c>
      <c r="BA187" t="b">
        <v>0</v>
      </c>
      <c r="BB187" t="b">
        <v>0</v>
      </c>
      <c r="BC187" t="b">
        <v>0</v>
      </c>
      <c r="BD187" t="b">
        <v>1</v>
      </c>
      <c r="BE187" t="b">
        <v>0</v>
      </c>
      <c r="BF187" t="b">
        <v>0</v>
      </c>
      <c r="BG187" t="b">
        <v>0</v>
      </c>
      <c r="BH187" t="b">
        <v>0</v>
      </c>
      <c r="BI187" t="b">
        <v>1</v>
      </c>
      <c r="BJ187" t="b">
        <v>0</v>
      </c>
      <c r="BK187" t="b">
        <v>0</v>
      </c>
      <c r="BL187" t="b">
        <v>0</v>
      </c>
      <c r="BN187" t="b">
        <v>1</v>
      </c>
    </row>
    <row r="188" spans="1:66">
      <c r="A188" s="6">
        <v>1008</v>
      </c>
      <c r="B188" t="s">
        <v>1416</v>
      </c>
      <c r="C188" t="s">
        <v>1417</v>
      </c>
      <c r="E188" t="s">
        <v>1418</v>
      </c>
      <c r="F188" t="s">
        <v>1419</v>
      </c>
      <c r="G188" t="s">
        <v>1420</v>
      </c>
      <c r="H188" t="s">
        <v>17</v>
      </c>
      <c r="I188" t="s">
        <v>1902</v>
      </c>
      <c r="K188" t="s">
        <v>1421</v>
      </c>
      <c r="L188" t="s">
        <v>1700</v>
      </c>
      <c r="N188" s="1">
        <v>16258</v>
      </c>
      <c r="Q188" t="b">
        <v>0</v>
      </c>
      <c r="R188" s="1">
        <v>44370</v>
      </c>
      <c r="S188" t="b">
        <v>0</v>
      </c>
      <c r="U188" t="b">
        <v>0</v>
      </c>
      <c r="Y188" s="1">
        <v>44531</v>
      </c>
      <c r="AB188">
        <v>79</v>
      </c>
      <c r="AC188" t="b">
        <v>0</v>
      </c>
      <c r="AD188" t="b">
        <v>1</v>
      </c>
      <c r="AI188" t="b">
        <v>0</v>
      </c>
      <c r="AJ188" t="b">
        <v>0</v>
      </c>
      <c r="AK188" t="b">
        <v>0</v>
      </c>
      <c r="AL188" t="b">
        <v>0</v>
      </c>
      <c r="AM188" t="b">
        <v>0</v>
      </c>
      <c r="AN188" t="b">
        <v>0</v>
      </c>
      <c r="AO188" t="b">
        <v>0</v>
      </c>
      <c r="AP188" t="b">
        <v>0</v>
      </c>
      <c r="AQ188" t="b">
        <v>0</v>
      </c>
      <c r="AR188" t="b">
        <v>0</v>
      </c>
      <c r="AS188" t="b">
        <v>0</v>
      </c>
      <c r="AT188" t="b">
        <v>0</v>
      </c>
      <c r="AU188" t="b">
        <v>0</v>
      </c>
      <c r="AV188" t="b">
        <v>0</v>
      </c>
      <c r="AW188" t="b">
        <v>0</v>
      </c>
      <c r="AX188" t="b">
        <v>0</v>
      </c>
      <c r="AY188" t="b">
        <v>0</v>
      </c>
      <c r="AZ188" t="b">
        <v>0</v>
      </c>
      <c r="BA188" t="b">
        <v>0</v>
      </c>
      <c r="BB188" t="b">
        <v>0</v>
      </c>
      <c r="BC188" t="b">
        <v>0</v>
      </c>
      <c r="BD188" t="b">
        <v>0</v>
      </c>
      <c r="BE188" t="b">
        <v>0</v>
      </c>
      <c r="BF188" t="b">
        <v>0</v>
      </c>
      <c r="BG188" t="b">
        <v>0</v>
      </c>
      <c r="BH188" t="b">
        <v>0</v>
      </c>
      <c r="BI188" t="b">
        <v>0</v>
      </c>
      <c r="BJ188" t="b">
        <v>0</v>
      </c>
      <c r="BK188" t="b">
        <v>0</v>
      </c>
      <c r="BL188" t="b">
        <v>0</v>
      </c>
      <c r="BN188" t="b">
        <v>1</v>
      </c>
    </row>
    <row r="189" spans="1:66">
      <c r="A189" s="6">
        <v>1058</v>
      </c>
      <c r="B189" t="s">
        <v>1734</v>
      </c>
      <c r="C189" t="s">
        <v>1047</v>
      </c>
      <c r="E189" t="s">
        <v>1903</v>
      </c>
      <c r="F189" t="s">
        <v>1904</v>
      </c>
      <c r="G189" t="s">
        <v>96</v>
      </c>
      <c r="H189" t="s">
        <v>17</v>
      </c>
      <c r="I189" t="s">
        <v>1822</v>
      </c>
      <c r="J189" t="s">
        <v>1905</v>
      </c>
      <c r="K189" t="s">
        <v>1906</v>
      </c>
      <c r="L189" t="s">
        <v>1907</v>
      </c>
      <c r="N189" s="1">
        <v>12224</v>
      </c>
      <c r="Q189" t="b">
        <v>0</v>
      </c>
      <c r="R189" s="1">
        <v>44599</v>
      </c>
      <c r="S189" t="b">
        <v>0</v>
      </c>
      <c r="U189" t="b">
        <v>0</v>
      </c>
      <c r="Y189" s="1">
        <v>44601</v>
      </c>
      <c r="AB189">
        <v>90</v>
      </c>
      <c r="AC189" t="b">
        <v>0</v>
      </c>
      <c r="AD189" t="b">
        <v>1</v>
      </c>
      <c r="AF189" t="s">
        <v>2258</v>
      </c>
      <c r="AI189" t="b">
        <v>0</v>
      </c>
      <c r="AJ189" t="b">
        <v>0</v>
      </c>
      <c r="AK189" t="b">
        <v>0</v>
      </c>
      <c r="AL189" t="b">
        <v>0</v>
      </c>
      <c r="AM189" t="b">
        <v>0</v>
      </c>
      <c r="AN189" t="b">
        <v>1</v>
      </c>
      <c r="AO189" t="b">
        <v>0</v>
      </c>
      <c r="AP189" t="b">
        <v>0</v>
      </c>
      <c r="AQ189" t="b">
        <v>1</v>
      </c>
      <c r="AR189" t="b">
        <v>0</v>
      </c>
      <c r="AS189" t="b">
        <v>0</v>
      </c>
      <c r="AT189" t="b">
        <v>0</v>
      </c>
      <c r="AU189" t="b">
        <v>1</v>
      </c>
      <c r="AV189" t="b">
        <v>1</v>
      </c>
      <c r="AW189" t="b">
        <v>0</v>
      </c>
      <c r="AX189" t="b">
        <v>0</v>
      </c>
      <c r="AY189" t="b">
        <v>0</v>
      </c>
      <c r="AZ189" t="b">
        <v>0</v>
      </c>
      <c r="BA189" t="b">
        <v>0</v>
      </c>
      <c r="BB189" t="b">
        <v>0</v>
      </c>
      <c r="BC189" t="b">
        <v>0</v>
      </c>
      <c r="BD189" t="b">
        <v>1</v>
      </c>
      <c r="BE189" t="b">
        <v>1</v>
      </c>
      <c r="BF189" t="b">
        <v>1</v>
      </c>
      <c r="BG189" t="b">
        <v>0</v>
      </c>
      <c r="BH189" t="b">
        <v>0</v>
      </c>
      <c r="BI189" t="b">
        <v>0</v>
      </c>
      <c r="BJ189" t="b">
        <v>0</v>
      </c>
      <c r="BK189" t="b">
        <v>0</v>
      </c>
      <c r="BL189" t="b">
        <v>0</v>
      </c>
      <c r="BN189" t="b">
        <v>1</v>
      </c>
    </row>
    <row r="190" spans="1:66">
      <c r="A190" s="6">
        <v>221</v>
      </c>
      <c r="B190" t="s">
        <v>639</v>
      </c>
      <c r="C190" t="s">
        <v>571</v>
      </c>
      <c r="D190" t="s">
        <v>1316</v>
      </c>
      <c r="E190" t="s">
        <v>640</v>
      </c>
      <c r="F190" t="s">
        <v>641</v>
      </c>
      <c r="G190" t="s">
        <v>32</v>
      </c>
      <c r="H190" t="s">
        <v>17</v>
      </c>
      <c r="I190" t="s">
        <v>1756</v>
      </c>
      <c r="J190" t="s">
        <v>642</v>
      </c>
      <c r="K190" t="s">
        <v>1317</v>
      </c>
      <c r="L190" t="s">
        <v>643</v>
      </c>
      <c r="M190" t="s">
        <v>1908</v>
      </c>
      <c r="N190" s="1">
        <v>15029</v>
      </c>
      <c r="O190" t="s">
        <v>1318</v>
      </c>
      <c r="P190" t="s">
        <v>1795</v>
      </c>
      <c r="Q190" t="b">
        <v>0</v>
      </c>
      <c r="R190" s="1">
        <v>39417</v>
      </c>
      <c r="S190" t="b">
        <v>0</v>
      </c>
      <c r="U190" t="b">
        <v>0</v>
      </c>
      <c r="Y190" s="1">
        <v>44597</v>
      </c>
      <c r="Z190" t="s">
        <v>2516</v>
      </c>
      <c r="AA190" t="s">
        <v>2590</v>
      </c>
      <c r="AB190">
        <v>82</v>
      </c>
      <c r="AC190" t="b">
        <v>0</v>
      </c>
      <c r="AD190" t="b">
        <v>1</v>
      </c>
      <c r="AF190" t="s">
        <v>2258</v>
      </c>
      <c r="AI190" t="b">
        <v>0</v>
      </c>
      <c r="AJ190" t="b">
        <v>0</v>
      </c>
      <c r="AK190" t="b">
        <v>0</v>
      </c>
      <c r="AL190" t="b">
        <v>1</v>
      </c>
      <c r="AM190" t="b">
        <v>0</v>
      </c>
      <c r="AN190" t="b">
        <v>0</v>
      </c>
      <c r="AO190" t="b">
        <v>0</v>
      </c>
      <c r="AP190" t="b">
        <v>1</v>
      </c>
      <c r="AQ190" t="b">
        <v>1</v>
      </c>
      <c r="AR190" t="b">
        <v>0</v>
      </c>
      <c r="AS190" t="b">
        <v>1</v>
      </c>
      <c r="AT190" t="b">
        <v>0</v>
      </c>
      <c r="AU190" t="b">
        <v>1</v>
      </c>
      <c r="AV190" t="b">
        <v>0</v>
      </c>
      <c r="AW190" t="b">
        <v>1</v>
      </c>
      <c r="AX190" t="b">
        <v>0</v>
      </c>
      <c r="AY190" t="b">
        <v>0</v>
      </c>
      <c r="AZ190" t="b">
        <v>1</v>
      </c>
      <c r="BA190" t="b">
        <v>0</v>
      </c>
      <c r="BB190" t="b">
        <v>1</v>
      </c>
      <c r="BC190" t="b">
        <v>0</v>
      </c>
      <c r="BD190" t="b">
        <v>1</v>
      </c>
      <c r="BE190" t="b">
        <v>0</v>
      </c>
      <c r="BF190" t="b">
        <v>0</v>
      </c>
      <c r="BG190" t="b">
        <v>1</v>
      </c>
      <c r="BH190" t="b">
        <v>0</v>
      </c>
      <c r="BI190" t="b">
        <v>1</v>
      </c>
      <c r="BJ190" t="b">
        <v>0</v>
      </c>
      <c r="BK190" t="b">
        <v>0</v>
      </c>
      <c r="BL190" t="b">
        <v>0</v>
      </c>
      <c r="BN190" t="b">
        <v>1</v>
      </c>
    </row>
    <row r="191" spans="1:66">
      <c r="A191" s="6">
        <v>1069</v>
      </c>
      <c r="B191" t="s">
        <v>1748</v>
      </c>
      <c r="C191" t="s">
        <v>1633</v>
      </c>
      <c r="D191" t="s">
        <v>1540</v>
      </c>
      <c r="E191" t="s">
        <v>1909</v>
      </c>
      <c r="F191" t="s">
        <v>1910</v>
      </c>
      <c r="G191" t="s">
        <v>25</v>
      </c>
      <c r="H191" t="s">
        <v>17</v>
      </c>
      <c r="I191" t="s">
        <v>1755</v>
      </c>
      <c r="J191" t="s">
        <v>1911</v>
      </c>
      <c r="K191" t="s">
        <v>1911</v>
      </c>
      <c r="L191" t="s">
        <v>1912</v>
      </c>
      <c r="M191" t="s">
        <v>1913</v>
      </c>
      <c r="N191" s="1">
        <v>17640</v>
      </c>
      <c r="O191" t="s">
        <v>1914</v>
      </c>
      <c r="Q191" t="b">
        <v>0</v>
      </c>
      <c r="R191" s="1">
        <v>44690</v>
      </c>
      <c r="S191" t="b">
        <v>0</v>
      </c>
      <c r="U191" t="b">
        <v>0</v>
      </c>
      <c r="AB191">
        <v>75</v>
      </c>
      <c r="AC191" t="b">
        <v>0</v>
      </c>
      <c r="AD191" t="b">
        <v>1</v>
      </c>
      <c r="AF191" t="s">
        <v>2258</v>
      </c>
      <c r="AI191" t="b">
        <v>0</v>
      </c>
      <c r="AJ191" t="b">
        <v>0</v>
      </c>
      <c r="AK191" t="b">
        <v>0</v>
      </c>
      <c r="AL191" t="b">
        <v>0</v>
      </c>
      <c r="AM191" t="b">
        <v>0</v>
      </c>
      <c r="AN191" t="b">
        <v>0</v>
      </c>
      <c r="AO191" t="b">
        <v>0</v>
      </c>
      <c r="AP191" t="b">
        <v>0</v>
      </c>
      <c r="AQ191" t="b">
        <v>0</v>
      </c>
      <c r="AR191" t="b">
        <v>1</v>
      </c>
      <c r="AS191" t="b">
        <v>0</v>
      </c>
      <c r="AT191" t="b">
        <v>0</v>
      </c>
      <c r="AU191" t="b">
        <v>0</v>
      </c>
      <c r="AV191" t="b">
        <v>1</v>
      </c>
      <c r="AW191" t="b">
        <v>1</v>
      </c>
      <c r="AX191" t="b">
        <v>0</v>
      </c>
      <c r="AY191" t="b">
        <v>0</v>
      </c>
      <c r="AZ191" t="b">
        <v>0</v>
      </c>
      <c r="BA191" t="b">
        <v>0</v>
      </c>
      <c r="BB191" t="b">
        <v>0</v>
      </c>
      <c r="BC191" t="b">
        <v>0</v>
      </c>
      <c r="BD191" t="b">
        <v>1</v>
      </c>
      <c r="BE191" t="b">
        <v>1</v>
      </c>
      <c r="BF191" t="b">
        <v>1</v>
      </c>
      <c r="BG191" t="b">
        <v>0</v>
      </c>
      <c r="BH191" t="b">
        <v>0</v>
      </c>
      <c r="BI191" t="b">
        <v>0</v>
      </c>
      <c r="BJ191" t="b">
        <v>0</v>
      </c>
      <c r="BK191" t="b">
        <v>0</v>
      </c>
      <c r="BL191" t="b">
        <v>0</v>
      </c>
      <c r="BN191" t="b">
        <v>1</v>
      </c>
    </row>
    <row r="192" spans="1:66">
      <c r="A192" s="6">
        <v>229</v>
      </c>
      <c r="B192" t="s">
        <v>644</v>
      </c>
      <c r="C192" t="s">
        <v>411</v>
      </c>
      <c r="D192" t="s">
        <v>1102</v>
      </c>
      <c r="E192" t="s">
        <v>124</v>
      </c>
      <c r="F192" t="s">
        <v>645</v>
      </c>
      <c r="G192" t="s">
        <v>32</v>
      </c>
      <c r="H192" t="s">
        <v>17</v>
      </c>
      <c r="I192" t="s">
        <v>1756</v>
      </c>
      <c r="J192" t="s">
        <v>646</v>
      </c>
      <c r="L192" t="s">
        <v>647</v>
      </c>
      <c r="N192" s="1">
        <v>10953</v>
      </c>
      <c r="Q192" t="b">
        <v>0</v>
      </c>
      <c r="R192" s="1">
        <v>34029</v>
      </c>
      <c r="S192" t="b">
        <v>0</v>
      </c>
      <c r="U192" t="b">
        <v>0</v>
      </c>
      <c r="AB192">
        <v>94</v>
      </c>
      <c r="AC192" t="b">
        <v>0</v>
      </c>
      <c r="AD192" t="b">
        <v>1</v>
      </c>
      <c r="AI192" t="b">
        <v>0</v>
      </c>
      <c r="AJ192" t="b">
        <v>0</v>
      </c>
      <c r="AK192" t="b">
        <v>0</v>
      </c>
      <c r="AL192" t="b">
        <v>0</v>
      </c>
      <c r="AM192" t="b">
        <v>0</v>
      </c>
      <c r="AN192" t="b">
        <v>0</v>
      </c>
      <c r="AO192" t="b">
        <v>0</v>
      </c>
      <c r="AP192" t="b">
        <v>0</v>
      </c>
      <c r="AQ192" t="b">
        <v>0</v>
      </c>
      <c r="AR192" t="b">
        <v>0</v>
      </c>
      <c r="AS192" t="b">
        <v>0</v>
      </c>
      <c r="AT192" t="b">
        <v>0</v>
      </c>
      <c r="AU192" t="b">
        <v>0</v>
      </c>
      <c r="AV192" t="b">
        <v>1</v>
      </c>
      <c r="AW192" t="b">
        <v>0</v>
      </c>
      <c r="AX192" t="b">
        <v>0</v>
      </c>
      <c r="AY192" t="b">
        <v>0</v>
      </c>
      <c r="AZ192" t="b">
        <v>0</v>
      </c>
      <c r="BA192" t="b">
        <v>0</v>
      </c>
      <c r="BB192" t="b">
        <v>0</v>
      </c>
      <c r="BC192" t="b">
        <v>0</v>
      </c>
      <c r="BD192" t="b">
        <v>0</v>
      </c>
      <c r="BE192" t="b">
        <v>0</v>
      </c>
      <c r="BF192" t="b">
        <v>0</v>
      </c>
      <c r="BG192" t="b">
        <v>0</v>
      </c>
      <c r="BH192" t="b">
        <v>0</v>
      </c>
      <c r="BI192" t="b">
        <v>0</v>
      </c>
      <c r="BJ192" t="b">
        <v>0</v>
      </c>
      <c r="BK192" t="b">
        <v>0</v>
      </c>
      <c r="BL192" t="b">
        <v>0</v>
      </c>
      <c r="BN192" t="b">
        <v>1</v>
      </c>
    </row>
    <row r="193" spans="1:66">
      <c r="A193" s="6">
        <v>434</v>
      </c>
      <c r="B193" t="s">
        <v>648</v>
      </c>
      <c r="C193" t="s">
        <v>529</v>
      </c>
      <c r="D193" t="s">
        <v>1534</v>
      </c>
      <c r="E193" t="s">
        <v>85</v>
      </c>
      <c r="F193" t="s">
        <v>2153</v>
      </c>
      <c r="G193" t="s">
        <v>480</v>
      </c>
      <c r="H193" t="s">
        <v>17</v>
      </c>
      <c r="I193" t="s">
        <v>1865</v>
      </c>
      <c r="J193" t="s">
        <v>1535</v>
      </c>
      <c r="K193" t="s">
        <v>1535</v>
      </c>
      <c r="L193" t="s">
        <v>649</v>
      </c>
      <c r="N193" s="1">
        <v>17777</v>
      </c>
      <c r="O193" t="s">
        <v>1494</v>
      </c>
      <c r="Q193" t="b">
        <v>0</v>
      </c>
      <c r="R193" s="1">
        <v>40269</v>
      </c>
      <c r="S193" t="b">
        <v>0</v>
      </c>
      <c r="U193" t="b">
        <v>0</v>
      </c>
      <c r="Y193" s="1">
        <v>44860</v>
      </c>
      <c r="AB193">
        <v>75</v>
      </c>
      <c r="AC193" t="b">
        <v>0</v>
      </c>
      <c r="AD193" t="b">
        <v>1</v>
      </c>
      <c r="AF193" t="s">
        <v>2541</v>
      </c>
      <c r="AI193" t="b">
        <v>0</v>
      </c>
      <c r="AJ193" t="b">
        <v>0</v>
      </c>
      <c r="AK193" t="b">
        <v>0</v>
      </c>
      <c r="AL193" t="b">
        <v>0</v>
      </c>
      <c r="AM193" t="b">
        <v>0</v>
      </c>
      <c r="AN193" t="b">
        <v>0</v>
      </c>
      <c r="AO193" t="b">
        <v>0</v>
      </c>
      <c r="AP193" t="b">
        <v>0</v>
      </c>
      <c r="AQ193" t="b">
        <v>0</v>
      </c>
      <c r="AR193" t="b">
        <v>0</v>
      </c>
      <c r="AS193" t="b">
        <v>0</v>
      </c>
      <c r="AT193" t="b">
        <v>0</v>
      </c>
      <c r="AU193" t="b">
        <v>0</v>
      </c>
      <c r="AV193" t="b">
        <v>0</v>
      </c>
      <c r="AW193" t="b">
        <v>0</v>
      </c>
      <c r="AX193" t="b">
        <v>0</v>
      </c>
      <c r="AY193" t="b">
        <v>0</v>
      </c>
      <c r="AZ193" t="b">
        <v>0</v>
      </c>
      <c r="BA193" t="b">
        <v>0</v>
      </c>
      <c r="BB193" t="b">
        <v>0</v>
      </c>
      <c r="BC193" t="b">
        <v>0</v>
      </c>
      <c r="BD193" t="b">
        <v>0</v>
      </c>
      <c r="BE193" t="b">
        <v>0</v>
      </c>
      <c r="BF193" t="b">
        <v>0</v>
      </c>
      <c r="BG193" t="b">
        <v>0</v>
      </c>
      <c r="BH193" t="b">
        <v>0</v>
      </c>
      <c r="BI193" t="b">
        <v>0</v>
      </c>
      <c r="BJ193" t="b">
        <v>0</v>
      </c>
      <c r="BK193" t="b">
        <v>0</v>
      </c>
      <c r="BL193" t="b">
        <v>0</v>
      </c>
      <c r="BN193" t="b">
        <v>1</v>
      </c>
    </row>
    <row r="194" spans="1:66">
      <c r="A194" s="6">
        <v>441</v>
      </c>
      <c r="B194" t="s">
        <v>650</v>
      </c>
      <c r="C194" t="s">
        <v>1644</v>
      </c>
      <c r="D194" t="s">
        <v>1156</v>
      </c>
      <c r="E194" t="s">
        <v>124</v>
      </c>
      <c r="F194" t="s">
        <v>651</v>
      </c>
      <c r="G194" t="s">
        <v>130</v>
      </c>
      <c r="H194" t="s">
        <v>17</v>
      </c>
      <c r="I194" t="s">
        <v>1783</v>
      </c>
      <c r="J194" t="s">
        <v>652</v>
      </c>
      <c r="L194" t="s">
        <v>653</v>
      </c>
      <c r="M194" t="s">
        <v>1157</v>
      </c>
      <c r="N194" s="1">
        <v>12887</v>
      </c>
      <c r="O194" t="s">
        <v>1158</v>
      </c>
      <c r="Q194" t="b">
        <v>0</v>
      </c>
      <c r="R194" s="1">
        <v>40360</v>
      </c>
      <c r="S194" t="b">
        <v>0</v>
      </c>
      <c r="U194" t="b">
        <v>0</v>
      </c>
      <c r="Y194" s="1">
        <v>44160</v>
      </c>
      <c r="AB194">
        <v>88</v>
      </c>
      <c r="AC194" t="b">
        <v>0</v>
      </c>
      <c r="AD194" t="b">
        <v>1</v>
      </c>
      <c r="AI194" t="b">
        <v>0</v>
      </c>
      <c r="AJ194" t="b">
        <v>0</v>
      </c>
      <c r="AK194" t="b">
        <v>0</v>
      </c>
      <c r="AL194" t="b">
        <v>0</v>
      </c>
      <c r="AM194" t="b">
        <v>0</v>
      </c>
      <c r="AN194" t="b">
        <v>0</v>
      </c>
      <c r="AO194" t="b">
        <v>0</v>
      </c>
      <c r="AP194" t="b">
        <v>0</v>
      </c>
      <c r="AQ194" t="b">
        <v>0</v>
      </c>
      <c r="AR194" t="b">
        <v>0</v>
      </c>
      <c r="AS194" t="b">
        <v>0</v>
      </c>
      <c r="AT194" t="b">
        <v>0</v>
      </c>
      <c r="AU194" t="b">
        <v>0</v>
      </c>
      <c r="AV194" t="b">
        <v>0</v>
      </c>
      <c r="AW194" t="b">
        <v>0</v>
      </c>
      <c r="AX194" t="b">
        <v>0</v>
      </c>
      <c r="AY194" t="b">
        <v>0</v>
      </c>
      <c r="AZ194" t="b">
        <v>0</v>
      </c>
      <c r="BA194" t="b">
        <v>0</v>
      </c>
      <c r="BB194" t="b">
        <v>0</v>
      </c>
      <c r="BC194" t="b">
        <v>0</v>
      </c>
      <c r="BD194" t="b">
        <v>0</v>
      </c>
      <c r="BE194" t="b">
        <v>0</v>
      </c>
      <c r="BF194" t="b">
        <v>0</v>
      </c>
      <c r="BG194" t="b">
        <v>1</v>
      </c>
      <c r="BH194" t="b">
        <v>0</v>
      </c>
      <c r="BI194" t="b">
        <v>0</v>
      </c>
      <c r="BJ194" t="b">
        <v>0</v>
      </c>
      <c r="BK194" t="b">
        <v>0</v>
      </c>
      <c r="BL194" t="b">
        <v>0</v>
      </c>
      <c r="BN194" t="b">
        <v>1</v>
      </c>
    </row>
    <row r="195" spans="1:66">
      <c r="A195" s="6">
        <v>914</v>
      </c>
      <c r="B195" t="s">
        <v>654</v>
      </c>
      <c r="C195" t="s">
        <v>144</v>
      </c>
      <c r="D195" t="s">
        <v>1211</v>
      </c>
      <c r="E195" t="s">
        <v>124</v>
      </c>
      <c r="F195" t="s">
        <v>1431</v>
      </c>
      <c r="G195" t="s">
        <v>16</v>
      </c>
      <c r="H195" t="s">
        <v>17</v>
      </c>
      <c r="I195" t="s">
        <v>1752</v>
      </c>
      <c r="J195" t="s">
        <v>655</v>
      </c>
      <c r="L195" t="s">
        <v>656</v>
      </c>
      <c r="N195" s="1">
        <v>16404</v>
      </c>
      <c r="Q195" t="b">
        <v>0</v>
      </c>
      <c r="R195" s="1">
        <v>43172</v>
      </c>
      <c r="S195" t="b">
        <v>0</v>
      </c>
      <c r="U195" t="b">
        <v>0</v>
      </c>
      <c r="Y195" s="1">
        <v>44160</v>
      </c>
      <c r="AB195">
        <v>79</v>
      </c>
      <c r="AC195" t="b">
        <v>0</v>
      </c>
      <c r="AD195" t="b">
        <v>1</v>
      </c>
      <c r="AF195" t="s">
        <v>2541</v>
      </c>
      <c r="AI195" t="b">
        <v>0</v>
      </c>
      <c r="AJ195" t="b">
        <v>0</v>
      </c>
      <c r="AK195" t="b">
        <v>0</v>
      </c>
      <c r="AL195" t="b">
        <v>0</v>
      </c>
      <c r="AM195" t="b">
        <v>0</v>
      </c>
      <c r="AN195" t="b">
        <v>0</v>
      </c>
      <c r="AO195" t="b">
        <v>0</v>
      </c>
      <c r="AP195" t="b">
        <v>0</v>
      </c>
      <c r="AQ195" t="b">
        <v>0</v>
      </c>
      <c r="AR195" t="b">
        <v>0</v>
      </c>
      <c r="AS195" t="b">
        <v>0</v>
      </c>
      <c r="AT195" t="b">
        <v>0</v>
      </c>
      <c r="AU195" t="b">
        <v>1</v>
      </c>
      <c r="AV195" t="b">
        <v>0</v>
      </c>
      <c r="AW195" t="b">
        <v>0</v>
      </c>
      <c r="AX195" t="b">
        <v>0</v>
      </c>
      <c r="AY195" t="b">
        <v>0</v>
      </c>
      <c r="AZ195" t="b">
        <v>0</v>
      </c>
      <c r="BA195" t="b">
        <v>0</v>
      </c>
      <c r="BB195" t="b">
        <v>0</v>
      </c>
      <c r="BC195" t="b">
        <v>0</v>
      </c>
      <c r="BD195" t="b">
        <v>0</v>
      </c>
      <c r="BE195" t="b">
        <v>0</v>
      </c>
      <c r="BF195" t="b">
        <v>0</v>
      </c>
      <c r="BG195" t="b">
        <v>0</v>
      </c>
      <c r="BH195" t="b">
        <v>0</v>
      </c>
      <c r="BI195" t="b">
        <v>0</v>
      </c>
      <c r="BJ195" t="b">
        <v>0</v>
      </c>
      <c r="BK195" t="b">
        <v>0</v>
      </c>
      <c r="BL195" t="b">
        <v>0</v>
      </c>
      <c r="BN195" t="b">
        <v>1</v>
      </c>
    </row>
    <row r="196" spans="1:66">
      <c r="A196" s="6">
        <v>445</v>
      </c>
      <c r="B196" t="s">
        <v>657</v>
      </c>
      <c r="C196" t="s">
        <v>1645</v>
      </c>
      <c r="D196" t="s">
        <v>1112</v>
      </c>
      <c r="E196" t="s">
        <v>51</v>
      </c>
      <c r="F196" t="s">
        <v>658</v>
      </c>
      <c r="G196" t="s">
        <v>67</v>
      </c>
      <c r="H196" t="s">
        <v>17</v>
      </c>
      <c r="I196" t="s">
        <v>1776</v>
      </c>
      <c r="J196" t="s">
        <v>659</v>
      </c>
      <c r="K196" t="s">
        <v>1400</v>
      </c>
      <c r="L196" t="s">
        <v>660</v>
      </c>
      <c r="M196" t="s">
        <v>1915</v>
      </c>
      <c r="N196" s="1">
        <v>15884</v>
      </c>
      <c r="O196" t="s">
        <v>1095</v>
      </c>
      <c r="Q196" t="b">
        <v>0</v>
      </c>
      <c r="R196" s="1">
        <v>40442</v>
      </c>
      <c r="S196" t="b">
        <v>0</v>
      </c>
      <c r="U196" t="b">
        <v>0</v>
      </c>
      <c r="Y196" s="1">
        <v>44597</v>
      </c>
      <c r="AB196">
        <v>80</v>
      </c>
      <c r="AC196" t="b">
        <v>0</v>
      </c>
      <c r="AD196" t="b">
        <v>1</v>
      </c>
      <c r="AI196" t="b">
        <v>0</v>
      </c>
      <c r="AJ196" t="b">
        <v>0</v>
      </c>
      <c r="AK196" t="b">
        <v>0</v>
      </c>
      <c r="AL196" t="b">
        <v>0</v>
      </c>
      <c r="AM196" t="b">
        <v>0</v>
      </c>
      <c r="AN196" t="b">
        <v>0</v>
      </c>
      <c r="AO196" t="b">
        <v>1</v>
      </c>
      <c r="AP196" t="b">
        <v>0</v>
      </c>
      <c r="AQ196" t="b">
        <v>0</v>
      </c>
      <c r="AR196" t="b">
        <v>0</v>
      </c>
      <c r="AS196" t="b">
        <v>0</v>
      </c>
      <c r="AT196" t="b">
        <v>0</v>
      </c>
      <c r="AU196" t="b">
        <v>0</v>
      </c>
      <c r="AV196" t="b">
        <v>0</v>
      </c>
      <c r="AW196" t="b">
        <v>0</v>
      </c>
      <c r="AX196" t="b">
        <v>0</v>
      </c>
      <c r="AY196" t="b">
        <v>0</v>
      </c>
      <c r="AZ196" t="b">
        <v>0</v>
      </c>
      <c r="BA196" t="b">
        <v>0</v>
      </c>
      <c r="BB196" t="b">
        <v>0</v>
      </c>
      <c r="BC196" t="b">
        <v>0</v>
      </c>
      <c r="BD196" t="b">
        <v>0</v>
      </c>
      <c r="BE196" t="b">
        <v>0</v>
      </c>
      <c r="BF196" t="b">
        <v>0</v>
      </c>
      <c r="BG196" t="b">
        <v>0</v>
      </c>
      <c r="BH196" t="b">
        <v>0</v>
      </c>
      <c r="BI196" t="b">
        <v>0</v>
      </c>
      <c r="BJ196" t="b">
        <v>0</v>
      </c>
      <c r="BK196" t="b">
        <v>1</v>
      </c>
      <c r="BL196" t="b">
        <v>0</v>
      </c>
      <c r="BN196" t="b">
        <v>1</v>
      </c>
    </row>
    <row r="197" spans="1:66">
      <c r="A197" s="6">
        <v>593</v>
      </c>
      <c r="B197" t="s">
        <v>1126</v>
      </c>
      <c r="C197" t="s">
        <v>521</v>
      </c>
      <c r="D197" t="s">
        <v>1127</v>
      </c>
      <c r="E197" t="s">
        <v>30</v>
      </c>
      <c r="F197" t="s">
        <v>1128</v>
      </c>
      <c r="G197" t="s">
        <v>53</v>
      </c>
      <c r="H197" t="s">
        <v>17</v>
      </c>
      <c r="I197" t="s">
        <v>1761</v>
      </c>
      <c r="J197" t="s">
        <v>1129</v>
      </c>
      <c r="K197" t="s">
        <v>1130</v>
      </c>
      <c r="L197" t="s">
        <v>1131</v>
      </c>
      <c r="N197" s="1">
        <v>12034</v>
      </c>
      <c r="O197" t="s">
        <v>1132</v>
      </c>
      <c r="Q197" t="b">
        <v>0</v>
      </c>
      <c r="R197" s="1">
        <v>41737</v>
      </c>
      <c r="S197" t="b">
        <v>0</v>
      </c>
      <c r="U197" t="b">
        <v>0</v>
      </c>
      <c r="Y197" s="1">
        <v>44421</v>
      </c>
      <c r="AB197">
        <v>91</v>
      </c>
      <c r="AC197" t="b">
        <v>0</v>
      </c>
      <c r="AD197" t="b">
        <v>1</v>
      </c>
      <c r="AI197" t="b">
        <v>0</v>
      </c>
      <c r="AJ197" t="b">
        <v>0</v>
      </c>
      <c r="AK197" t="b">
        <v>0</v>
      </c>
      <c r="AL197" t="b">
        <v>0</v>
      </c>
      <c r="AM197" t="b">
        <v>0</v>
      </c>
      <c r="AN197" t="b">
        <v>0</v>
      </c>
      <c r="AO197" t="b">
        <v>0</v>
      </c>
      <c r="AP197" t="b">
        <v>0</v>
      </c>
      <c r="AQ197" t="b">
        <v>0</v>
      </c>
      <c r="AR197" t="b">
        <v>0</v>
      </c>
      <c r="AS197" t="b">
        <v>0</v>
      </c>
      <c r="AT197" t="b">
        <v>0</v>
      </c>
      <c r="AU197" t="b">
        <v>0</v>
      </c>
      <c r="AV197" t="b">
        <v>0</v>
      </c>
      <c r="AW197" t="b">
        <v>0</v>
      </c>
      <c r="AX197" t="b">
        <v>0</v>
      </c>
      <c r="AY197" t="b">
        <v>0</v>
      </c>
      <c r="AZ197" t="b">
        <v>0</v>
      </c>
      <c r="BA197" t="b">
        <v>0</v>
      </c>
      <c r="BB197" t="b">
        <v>0</v>
      </c>
      <c r="BC197" t="b">
        <v>0</v>
      </c>
      <c r="BD197" t="b">
        <v>0</v>
      </c>
      <c r="BE197" t="b">
        <v>0</v>
      </c>
      <c r="BF197" t="b">
        <v>0</v>
      </c>
      <c r="BG197" t="b">
        <v>0</v>
      </c>
      <c r="BH197" t="b">
        <v>0</v>
      </c>
      <c r="BI197" t="b">
        <v>0</v>
      </c>
      <c r="BJ197" t="b">
        <v>0</v>
      </c>
      <c r="BK197" t="b">
        <v>0</v>
      </c>
      <c r="BL197" t="b">
        <v>0</v>
      </c>
      <c r="BN197" t="b">
        <v>1</v>
      </c>
    </row>
    <row r="198" spans="1:66">
      <c r="A198" s="6">
        <v>841</v>
      </c>
      <c r="B198" t="s">
        <v>662</v>
      </c>
      <c r="C198" t="s">
        <v>861</v>
      </c>
      <c r="D198" t="s">
        <v>1134</v>
      </c>
      <c r="E198" t="s">
        <v>85</v>
      </c>
      <c r="F198" t="s">
        <v>1916</v>
      </c>
      <c r="G198" t="s">
        <v>16</v>
      </c>
      <c r="H198" t="s">
        <v>17</v>
      </c>
      <c r="I198" t="s">
        <v>1752</v>
      </c>
      <c r="J198" t="s">
        <v>663</v>
      </c>
      <c r="K198" t="s">
        <v>664</v>
      </c>
      <c r="L198" t="s">
        <v>665</v>
      </c>
      <c r="N198" s="1">
        <v>12099</v>
      </c>
      <c r="Q198" t="b">
        <v>0</v>
      </c>
      <c r="R198" s="1">
        <v>42744</v>
      </c>
      <c r="S198" t="b">
        <v>0</v>
      </c>
      <c r="U198" t="b">
        <v>0</v>
      </c>
      <c r="Y198" s="1">
        <v>44160</v>
      </c>
      <c r="AB198">
        <v>90</v>
      </c>
      <c r="AC198" t="b">
        <v>0</v>
      </c>
      <c r="AD198" t="b">
        <v>1</v>
      </c>
      <c r="AF198" t="s">
        <v>2561</v>
      </c>
      <c r="AI198" t="b">
        <v>0</v>
      </c>
      <c r="AJ198" t="b">
        <v>0</v>
      </c>
      <c r="AK198" t="b">
        <v>0</v>
      </c>
      <c r="AL198" t="b">
        <v>0</v>
      </c>
      <c r="AM198" t="b">
        <v>0</v>
      </c>
      <c r="AN198" t="b">
        <v>0</v>
      </c>
      <c r="AO198" t="b">
        <v>0</v>
      </c>
      <c r="AP198" t="b">
        <v>0</v>
      </c>
      <c r="AQ198" t="b">
        <v>0</v>
      </c>
      <c r="AR198" t="b">
        <v>0</v>
      </c>
      <c r="AS198" t="b">
        <v>0</v>
      </c>
      <c r="AT198" t="b">
        <v>0</v>
      </c>
      <c r="AU198" t="b">
        <v>1</v>
      </c>
      <c r="AV198" t="b">
        <v>0</v>
      </c>
      <c r="AW198" t="b">
        <v>0</v>
      </c>
      <c r="AX198" t="b">
        <v>0</v>
      </c>
      <c r="AY198" t="b">
        <v>0</v>
      </c>
      <c r="AZ198" t="b">
        <v>0</v>
      </c>
      <c r="BA198" t="b">
        <v>0</v>
      </c>
      <c r="BB198" t="b">
        <v>0</v>
      </c>
      <c r="BC198" t="b">
        <v>0</v>
      </c>
      <c r="BD198" t="b">
        <v>0</v>
      </c>
      <c r="BE198" t="b">
        <v>0</v>
      </c>
      <c r="BF198" t="b">
        <v>0</v>
      </c>
      <c r="BG198" t="b">
        <v>0</v>
      </c>
      <c r="BH198" t="b">
        <v>0</v>
      </c>
      <c r="BI198" t="b">
        <v>0</v>
      </c>
      <c r="BJ198" t="b">
        <v>0</v>
      </c>
      <c r="BK198" t="b">
        <v>0</v>
      </c>
      <c r="BL198" t="b">
        <v>0</v>
      </c>
      <c r="BN198" t="b">
        <v>1</v>
      </c>
    </row>
    <row r="199" spans="1:66">
      <c r="A199" s="6">
        <v>1025</v>
      </c>
      <c r="B199" t="s">
        <v>1458</v>
      </c>
      <c r="C199" t="s">
        <v>1417</v>
      </c>
      <c r="D199" t="s">
        <v>1105</v>
      </c>
      <c r="E199" t="s">
        <v>1438</v>
      </c>
      <c r="F199" t="s">
        <v>1459</v>
      </c>
      <c r="G199" t="s">
        <v>789</v>
      </c>
      <c r="H199" t="s">
        <v>17</v>
      </c>
      <c r="I199" t="s">
        <v>1798</v>
      </c>
      <c r="J199" t="s">
        <v>1460</v>
      </c>
      <c r="L199" t="s">
        <v>1461</v>
      </c>
      <c r="N199" s="1">
        <v>16824</v>
      </c>
      <c r="O199" t="s">
        <v>1462</v>
      </c>
      <c r="Q199" t="b">
        <v>0</v>
      </c>
      <c r="R199" s="1">
        <v>44391</v>
      </c>
      <c r="S199" t="b">
        <v>0</v>
      </c>
      <c r="U199" t="b">
        <v>0</v>
      </c>
      <c r="Y199" s="1">
        <v>44391</v>
      </c>
      <c r="AB199">
        <v>77</v>
      </c>
      <c r="AC199" t="b">
        <v>0</v>
      </c>
      <c r="AD199" t="b">
        <v>1</v>
      </c>
      <c r="AI199" t="b">
        <v>0</v>
      </c>
      <c r="AJ199" t="b">
        <v>0</v>
      </c>
      <c r="AK199" t="b">
        <v>0</v>
      </c>
      <c r="AL199" t="b">
        <v>0</v>
      </c>
      <c r="AM199" t="b">
        <v>0</v>
      </c>
      <c r="AN199" t="b">
        <v>0</v>
      </c>
      <c r="AO199" t="b">
        <v>0</v>
      </c>
      <c r="AP199" t="b">
        <v>0</v>
      </c>
      <c r="AQ199" t="b">
        <v>0</v>
      </c>
      <c r="AR199" t="b">
        <v>0</v>
      </c>
      <c r="AS199" t="b">
        <v>0</v>
      </c>
      <c r="AT199" t="b">
        <v>0</v>
      </c>
      <c r="AU199" t="b">
        <v>0</v>
      </c>
      <c r="AV199" t="b">
        <v>0</v>
      </c>
      <c r="AW199" t="b">
        <v>0</v>
      </c>
      <c r="AX199" t="b">
        <v>0</v>
      </c>
      <c r="AY199" t="b">
        <v>0</v>
      </c>
      <c r="AZ199" t="b">
        <v>0</v>
      </c>
      <c r="BA199" t="b">
        <v>0</v>
      </c>
      <c r="BB199" t="b">
        <v>0</v>
      </c>
      <c r="BC199" t="b">
        <v>0</v>
      </c>
      <c r="BD199" t="b">
        <v>0</v>
      </c>
      <c r="BE199" t="b">
        <v>0</v>
      </c>
      <c r="BF199" t="b">
        <v>0</v>
      </c>
      <c r="BG199" t="b">
        <v>0</v>
      </c>
      <c r="BH199" t="b">
        <v>0</v>
      </c>
      <c r="BI199" t="b">
        <v>0</v>
      </c>
      <c r="BJ199" t="b">
        <v>0</v>
      </c>
      <c r="BK199" t="b">
        <v>0</v>
      </c>
      <c r="BL199" t="b">
        <v>0</v>
      </c>
      <c r="BN199" t="b">
        <v>1</v>
      </c>
    </row>
    <row r="200" spans="1:66">
      <c r="A200" s="6">
        <v>911</v>
      </c>
      <c r="B200" t="s">
        <v>666</v>
      </c>
      <c r="C200" t="s">
        <v>369</v>
      </c>
      <c r="D200" t="s">
        <v>1104</v>
      </c>
      <c r="E200" t="s">
        <v>2591</v>
      </c>
      <c r="F200" t="s">
        <v>668</v>
      </c>
      <c r="G200" t="s">
        <v>16</v>
      </c>
      <c r="H200" t="s">
        <v>17</v>
      </c>
      <c r="I200" t="s">
        <v>1752</v>
      </c>
      <c r="J200" t="s">
        <v>669</v>
      </c>
      <c r="L200" t="s">
        <v>670</v>
      </c>
      <c r="M200" t="s">
        <v>1205</v>
      </c>
      <c r="N200" s="1">
        <v>13598</v>
      </c>
      <c r="Q200" t="b">
        <v>0</v>
      </c>
      <c r="R200" s="1">
        <v>43109</v>
      </c>
      <c r="S200" t="b">
        <v>0</v>
      </c>
      <c r="U200" t="b">
        <v>0</v>
      </c>
      <c r="AB200">
        <v>86</v>
      </c>
      <c r="AC200" t="b">
        <v>0</v>
      </c>
      <c r="AD200" t="b">
        <v>1</v>
      </c>
      <c r="AI200" t="b">
        <v>0</v>
      </c>
      <c r="AJ200" t="b">
        <v>0</v>
      </c>
      <c r="AK200" t="b">
        <v>0</v>
      </c>
      <c r="AL200" t="b">
        <v>0</v>
      </c>
      <c r="AM200" t="b">
        <v>0</v>
      </c>
      <c r="AN200" t="b">
        <v>0</v>
      </c>
      <c r="AO200" t="b">
        <v>0</v>
      </c>
      <c r="AP200" t="b">
        <v>0</v>
      </c>
      <c r="AQ200" t="b">
        <v>0</v>
      </c>
      <c r="AR200" t="b">
        <v>0</v>
      </c>
      <c r="AS200" t="b">
        <v>0</v>
      </c>
      <c r="AT200" t="b">
        <v>0</v>
      </c>
      <c r="AU200" t="b">
        <v>0</v>
      </c>
      <c r="AV200" t="b">
        <v>0</v>
      </c>
      <c r="AW200" t="b">
        <v>0</v>
      </c>
      <c r="AX200" t="b">
        <v>0</v>
      </c>
      <c r="AY200" t="b">
        <v>0</v>
      </c>
      <c r="AZ200" t="b">
        <v>0</v>
      </c>
      <c r="BA200" t="b">
        <v>0</v>
      </c>
      <c r="BB200" t="b">
        <v>0</v>
      </c>
      <c r="BC200" t="b">
        <v>0</v>
      </c>
      <c r="BD200" t="b">
        <v>0</v>
      </c>
      <c r="BE200" t="b">
        <v>0</v>
      </c>
      <c r="BF200" t="b">
        <v>0</v>
      </c>
      <c r="BG200" t="b">
        <v>0</v>
      </c>
      <c r="BH200" t="b">
        <v>0</v>
      </c>
      <c r="BI200" t="b">
        <v>0</v>
      </c>
      <c r="BJ200" t="b">
        <v>0</v>
      </c>
      <c r="BK200" t="b">
        <v>0</v>
      </c>
      <c r="BL200" t="b">
        <v>0</v>
      </c>
      <c r="BN200" t="b">
        <v>1</v>
      </c>
    </row>
    <row r="201" spans="1:66">
      <c r="A201" s="6">
        <v>449</v>
      </c>
      <c r="B201" t="s">
        <v>671</v>
      </c>
      <c r="C201" t="s">
        <v>45</v>
      </c>
      <c r="D201" t="s">
        <v>1216</v>
      </c>
      <c r="E201" t="s">
        <v>85</v>
      </c>
      <c r="F201" t="s">
        <v>672</v>
      </c>
      <c r="G201" t="s">
        <v>25</v>
      </c>
      <c r="H201" t="s">
        <v>17</v>
      </c>
      <c r="I201" t="s">
        <v>1755</v>
      </c>
      <c r="J201" t="s">
        <v>1701</v>
      </c>
      <c r="K201" t="s">
        <v>1701</v>
      </c>
      <c r="L201" t="s">
        <v>673</v>
      </c>
      <c r="N201" s="1">
        <v>17173</v>
      </c>
      <c r="O201" t="s">
        <v>1485</v>
      </c>
      <c r="P201" t="s">
        <v>2217</v>
      </c>
      <c r="Q201" t="b">
        <v>0</v>
      </c>
      <c r="R201" s="1">
        <v>40452</v>
      </c>
      <c r="S201" t="b">
        <v>0</v>
      </c>
      <c r="U201" t="b">
        <v>0</v>
      </c>
      <c r="AB201">
        <v>76</v>
      </c>
      <c r="AC201" t="b">
        <v>0</v>
      </c>
      <c r="AD201" t="b">
        <v>1</v>
      </c>
      <c r="AF201" t="s">
        <v>2592</v>
      </c>
      <c r="AI201" t="b">
        <v>1</v>
      </c>
      <c r="AJ201" t="b">
        <v>0</v>
      </c>
      <c r="AK201" t="b">
        <v>0</v>
      </c>
      <c r="AL201" t="b">
        <v>0</v>
      </c>
      <c r="AM201" t="b">
        <v>0</v>
      </c>
      <c r="AN201" t="b">
        <v>0</v>
      </c>
      <c r="AO201" t="b">
        <v>0</v>
      </c>
      <c r="AP201" t="b">
        <v>0</v>
      </c>
      <c r="AQ201" t="b">
        <v>0</v>
      </c>
      <c r="AR201" t="b">
        <v>1</v>
      </c>
      <c r="AS201" t="b">
        <v>1</v>
      </c>
      <c r="AT201" t="b">
        <v>0</v>
      </c>
      <c r="AU201" t="b">
        <v>1</v>
      </c>
      <c r="AV201" t="b">
        <v>0</v>
      </c>
      <c r="AW201" t="b">
        <v>0</v>
      </c>
      <c r="AX201" t="b">
        <v>0</v>
      </c>
      <c r="AY201" t="b">
        <v>0</v>
      </c>
      <c r="AZ201" t="b">
        <v>0</v>
      </c>
      <c r="BA201" t="b">
        <v>0</v>
      </c>
      <c r="BB201" t="b">
        <v>0</v>
      </c>
      <c r="BC201" t="b">
        <v>0</v>
      </c>
      <c r="BD201" t="b">
        <v>0</v>
      </c>
      <c r="BE201" t="b">
        <v>0</v>
      </c>
      <c r="BF201" t="b">
        <v>0</v>
      </c>
      <c r="BG201" t="b">
        <v>1</v>
      </c>
      <c r="BH201" t="b">
        <v>0</v>
      </c>
      <c r="BI201" t="b">
        <v>0</v>
      </c>
      <c r="BJ201" t="b">
        <v>0</v>
      </c>
      <c r="BK201" t="b">
        <v>0</v>
      </c>
      <c r="BL201" t="b">
        <v>0</v>
      </c>
      <c r="BN201" t="b">
        <v>1</v>
      </c>
    </row>
    <row r="202" spans="1:66">
      <c r="A202" s="599">
        <v>237</v>
      </c>
      <c r="B202" s="598" t="s">
        <v>674</v>
      </c>
      <c r="C202" s="598" t="s">
        <v>2093</v>
      </c>
      <c r="D202" t="s">
        <v>1124</v>
      </c>
      <c r="E202" t="s">
        <v>676</v>
      </c>
      <c r="F202" t="s">
        <v>677</v>
      </c>
      <c r="G202" t="s">
        <v>130</v>
      </c>
      <c r="H202" t="s">
        <v>17</v>
      </c>
      <c r="I202" t="s">
        <v>1783</v>
      </c>
      <c r="J202" t="s">
        <v>678</v>
      </c>
      <c r="K202" s="598" t="s">
        <v>2953</v>
      </c>
      <c r="L202" t="s">
        <v>679</v>
      </c>
      <c r="N202" s="1">
        <v>11936</v>
      </c>
      <c r="Q202" t="b">
        <v>0</v>
      </c>
      <c r="R202" s="1">
        <v>37622</v>
      </c>
      <c r="S202" t="b">
        <v>0</v>
      </c>
      <c r="U202" t="b">
        <v>0</v>
      </c>
      <c r="AB202">
        <v>91</v>
      </c>
      <c r="AC202" t="b">
        <v>0</v>
      </c>
      <c r="AD202" t="b">
        <v>1</v>
      </c>
      <c r="AF202" t="s">
        <v>2568</v>
      </c>
      <c r="AI202" t="b">
        <v>0</v>
      </c>
      <c r="AJ202" t="b">
        <v>0</v>
      </c>
      <c r="AK202" t="b">
        <v>0</v>
      </c>
      <c r="AL202" t="b">
        <v>0</v>
      </c>
      <c r="AM202" t="b">
        <v>0</v>
      </c>
      <c r="AN202" t="b">
        <v>0</v>
      </c>
      <c r="AO202" t="b">
        <v>0</v>
      </c>
      <c r="AP202" t="b">
        <v>0</v>
      </c>
      <c r="AQ202" t="b">
        <v>1</v>
      </c>
      <c r="AR202" t="b">
        <v>0</v>
      </c>
      <c r="AS202" t="b">
        <v>1</v>
      </c>
      <c r="AT202" t="b">
        <v>0</v>
      </c>
      <c r="AU202" t="b">
        <v>0</v>
      </c>
      <c r="AV202" t="b">
        <v>0</v>
      </c>
      <c r="AW202" t="b">
        <v>0</v>
      </c>
      <c r="AX202" t="b">
        <v>0</v>
      </c>
      <c r="AY202" t="b">
        <v>0</v>
      </c>
      <c r="AZ202" t="b">
        <v>0</v>
      </c>
      <c r="BA202" t="b">
        <v>0</v>
      </c>
      <c r="BB202" t="b">
        <v>0</v>
      </c>
      <c r="BC202" t="b">
        <v>0</v>
      </c>
      <c r="BD202" t="b">
        <v>0</v>
      </c>
      <c r="BE202" t="b">
        <v>0</v>
      </c>
      <c r="BF202" t="b">
        <v>0</v>
      </c>
      <c r="BG202" t="b">
        <v>0</v>
      </c>
      <c r="BH202" t="b">
        <v>0</v>
      </c>
      <c r="BI202" t="b">
        <v>0</v>
      </c>
      <c r="BJ202" t="b">
        <v>0</v>
      </c>
      <c r="BK202" t="b">
        <v>0</v>
      </c>
      <c r="BL202" t="b">
        <v>0</v>
      </c>
      <c r="BN202" t="b">
        <v>1</v>
      </c>
    </row>
    <row r="203" spans="1:66">
      <c r="A203" s="6">
        <v>1078</v>
      </c>
      <c r="B203" t="s">
        <v>2030</v>
      </c>
      <c r="C203" t="s">
        <v>2284</v>
      </c>
      <c r="D203" t="s">
        <v>2063</v>
      </c>
      <c r="E203" t="s">
        <v>92</v>
      </c>
      <c r="F203" t="s">
        <v>2064</v>
      </c>
      <c r="G203" t="s">
        <v>83</v>
      </c>
      <c r="H203" t="s">
        <v>17</v>
      </c>
      <c r="I203" t="s">
        <v>1772</v>
      </c>
      <c r="J203" t="s">
        <v>2065</v>
      </c>
      <c r="K203" t="s">
        <v>2066</v>
      </c>
      <c r="L203" t="s">
        <v>2067</v>
      </c>
      <c r="M203" t="s">
        <v>2068</v>
      </c>
      <c r="N203" s="1">
        <v>17471</v>
      </c>
      <c r="O203" t="s">
        <v>2069</v>
      </c>
      <c r="Q203" t="b">
        <v>0</v>
      </c>
      <c r="R203" s="1">
        <v>44788</v>
      </c>
      <c r="S203" t="b">
        <v>0</v>
      </c>
      <c r="U203" t="b">
        <v>0</v>
      </c>
      <c r="AB203">
        <v>76</v>
      </c>
      <c r="AC203" t="b">
        <v>0</v>
      </c>
      <c r="AD203" t="b">
        <v>0</v>
      </c>
      <c r="AF203" t="s">
        <v>2593</v>
      </c>
      <c r="AI203" t="b">
        <v>0</v>
      </c>
      <c r="AJ203" t="b">
        <v>0</v>
      </c>
      <c r="AK203" t="b">
        <v>0</v>
      </c>
      <c r="AL203" t="b">
        <v>1</v>
      </c>
      <c r="AM203" t="b">
        <v>0</v>
      </c>
      <c r="AN203" t="b">
        <v>0</v>
      </c>
      <c r="AO203" t="b">
        <v>0</v>
      </c>
      <c r="AP203" t="b">
        <v>0</v>
      </c>
      <c r="AQ203" t="b">
        <v>0</v>
      </c>
      <c r="AR203" t="b">
        <v>0</v>
      </c>
      <c r="AS203" t="b">
        <v>0</v>
      </c>
      <c r="AT203" t="b">
        <v>0</v>
      </c>
      <c r="AU203" t="b">
        <v>0</v>
      </c>
      <c r="AV203" t="b">
        <v>0</v>
      </c>
      <c r="AW203" t="b">
        <v>0</v>
      </c>
      <c r="AX203" t="b">
        <v>0</v>
      </c>
      <c r="AY203" t="b">
        <v>0</v>
      </c>
      <c r="AZ203" t="b">
        <v>0</v>
      </c>
      <c r="BA203" t="b">
        <v>0</v>
      </c>
      <c r="BB203" t="b">
        <v>0</v>
      </c>
      <c r="BC203" t="b">
        <v>0</v>
      </c>
      <c r="BD203" t="b">
        <v>0</v>
      </c>
      <c r="BE203" t="b">
        <v>0</v>
      </c>
      <c r="BF203" t="b">
        <v>0</v>
      </c>
      <c r="BG203" t="b">
        <v>0</v>
      </c>
      <c r="BH203" t="b">
        <v>0</v>
      </c>
      <c r="BI203" t="b">
        <v>0</v>
      </c>
      <c r="BJ203" t="b">
        <v>0</v>
      </c>
      <c r="BK203" t="b">
        <v>0</v>
      </c>
      <c r="BL203" t="b">
        <v>0</v>
      </c>
      <c r="BN203" t="b">
        <v>1</v>
      </c>
    </row>
    <row r="204" spans="1:66">
      <c r="A204" s="6">
        <v>239</v>
      </c>
      <c r="B204" t="s">
        <v>680</v>
      </c>
      <c r="C204" t="s">
        <v>2285</v>
      </c>
      <c r="D204" t="s">
        <v>1140</v>
      </c>
      <c r="E204" t="s">
        <v>30</v>
      </c>
      <c r="F204" t="s">
        <v>1141</v>
      </c>
      <c r="G204" t="s">
        <v>681</v>
      </c>
      <c r="H204" t="s">
        <v>682</v>
      </c>
      <c r="I204" t="s">
        <v>1917</v>
      </c>
      <c r="J204" t="s">
        <v>683</v>
      </c>
      <c r="L204" t="s">
        <v>684</v>
      </c>
      <c r="N204" s="1">
        <v>12292</v>
      </c>
      <c r="P204" t="s">
        <v>1751</v>
      </c>
      <c r="Q204" t="b">
        <v>0</v>
      </c>
      <c r="R204" s="1">
        <v>36192</v>
      </c>
      <c r="S204" t="b">
        <v>1</v>
      </c>
      <c r="U204" t="b">
        <v>0</v>
      </c>
      <c r="Y204" s="1">
        <v>44277</v>
      </c>
      <c r="AA204" t="s">
        <v>2544</v>
      </c>
      <c r="AB204">
        <v>90</v>
      </c>
      <c r="AC204" t="b">
        <v>0</v>
      </c>
      <c r="AD204" t="b">
        <v>1</v>
      </c>
      <c r="AF204" t="s">
        <v>2521</v>
      </c>
      <c r="AI204" t="b">
        <v>0</v>
      </c>
      <c r="AJ204" t="b">
        <v>0</v>
      </c>
      <c r="AK204" t="b">
        <v>0</v>
      </c>
      <c r="AL204" t="b">
        <v>0</v>
      </c>
      <c r="AM204" t="b">
        <v>0</v>
      </c>
      <c r="AN204" t="b">
        <v>0</v>
      </c>
      <c r="AO204" t="b">
        <v>0</v>
      </c>
      <c r="AP204" t="b">
        <v>0</v>
      </c>
      <c r="AQ204" t="b">
        <v>0</v>
      </c>
      <c r="AR204" t="b">
        <v>0</v>
      </c>
      <c r="AS204" t="b">
        <v>0</v>
      </c>
      <c r="AT204" t="b">
        <v>0</v>
      </c>
      <c r="AU204" t="b">
        <v>0</v>
      </c>
      <c r="AV204" t="b">
        <v>0</v>
      </c>
      <c r="AW204" t="b">
        <v>0</v>
      </c>
      <c r="AX204" t="b">
        <v>0</v>
      </c>
      <c r="AY204" t="b">
        <v>0</v>
      </c>
      <c r="AZ204" t="b">
        <v>0</v>
      </c>
      <c r="BA204" t="b">
        <v>0</v>
      </c>
      <c r="BB204" t="b">
        <v>0</v>
      </c>
      <c r="BC204" t="b">
        <v>0</v>
      </c>
      <c r="BD204" t="b">
        <v>0</v>
      </c>
      <c r="BE204" t="b">
        <v>0</v>
      </c>
      <c r="BF204" t="b">
        <v>0</v>
      </c>
      <c r="BG204" t="b">
        <v>0</v>
      </c>
      <c r="BH204" t="b">
        <v>0</v>
      </c>
      <c r="BI204" t="b">
        <v>0</v>
      </c>
      <c r="BJ204" t="b">
        <v>0</v>
      </c>
      <c r="BK204" t="b">
        <v>0</v>
      </c>
      <c r="BL204" t="b">
        <v>0</v>
      </c>
      <c r="BN204" t="b">
        <v>1</v>
      </c>
    </row>
    <row r="205" spans="1:66">
      <c r="A205" s="6">
        <v>644</v>
      </c>
      <c r="B205" t="s">
        <v>686</v>
      </c>
      <c r="C205" t="s">
        <v>186</v>
      </c>
      <c r="D205" t="s">
        <v>1092</v>
      </c>
      <c r="E205" t="s">
        <v>124</v>
      </c>
      <c r="F205" t="s">
        <v>687</v>
      </c>
      <c r="G205" t="s">
        <v>25</v>
      </c>
      <c r="H205" t="s">
        <v>17</v>
      </c>
      <c r="I205" t="s">
        <v>1755</v>
      </c>
      <c r="J205" t="s">
        <v>688</v>
      </c>
      <c r="L205" t="s">
        <v>689</v>
      </c>
      <c r="N205" s="1">
        <v>14434</v>
      </c>
      <c r="O205" t="s">
        <v>1270</v>
      </c>
      <c r="Q205" t="b">
        <v>0</v>
      </c>
      <c r="R205" s="1">
        <v>42017</v>
      </c>
      <c r="S205" t="b">
        <v>0</v>
      </c>
      <c r="U205" t="b">
        <v>0</v>
      </c>
      <c r="AB205">
        <v>84</v>
      </c>
      <c r="AC205" t="b">
        <v>0</v>
      </c>
      <c r="AD205" t="b">
        <v>1</v>
      </c>
      <c r="AI205" t="b">
        <v>0</v>
      </c>
      <c r="AJ205" t="b">
        <v>0</v>
      </c>
      <c r="AK205" t="b">
        <v>0</v>
      </c>
      <c r="AL205" t="b">
        <v>0</v>
      </c>
      <c r="AM205" t="b">
        <v>0</v>
      </c>
      <c r="AN205" t="b">
        <v>0</v>
      </c>
      <c r="AO205" t="b">
        <v>0</v>
      </c>
      <c r="AP205" t="b">
        <v>0</v>
      </c>
      <c r="AQ205" t="b">
        <v>0</v>
      </c>
      <c r="AR205" t="b">
        <v>0</v>
      </c>
      <c r="AS205" t="b">
        <v>0</v>
      </c>
      <c r="AT205" t="b">
        <v>0</v>
      </c>
      <c r="AU205" t="b">
        <v>0</v>
      </c>
      <c r="AV205" t="b">
        <v>0</v>
      </c>
      <c r="AW205" t="b">
        <v>0</v>
      </c>
      <c r="AX205" t="b">
        <v>0</v>
      </c>
      <c r="AY205" t="b">
        <v>0</v>
      </c>
      <c r="AZ205" t="b">
        <v>0</v>
      </c>
      <c r="BA205" t="b">
        <v>0</v>
      </c>
      <c r="BB205" t="b">
        <v>1</v>
      </c>
      <c r="BC205" t="b">
        <v>0</v>
      </c>
      <c r="BD205" t="b">
        <v>1</v>
      </c>
      <c r="BE205" t="b">
        <v>0</v>
      </c>
      <c r="BF205" t="b">
        <v>0</v>
      </c>
      <c r="BG205" t="b">
        <v>1</v>
      </c>
      <c r="BH205" t="b">
        <v>0</v>
      </c>
      <c r="BI205" t="b">
        <v>0</v>
      </c>
      <c r="BJ205" t="b">
        <v>0</v>
      </c>
      <c r="BK205" t="b">
        <v>0</v>
      </c>
      <c r="BL205" t="b">
        <v>0</v>
      </c>
      <c r="BN205" t="b">
        <v>1</v>
      </c>
    </row>
    <row r="206" spans="1:66">
      <c r="A206" s="6">
        <v>244</v>
      </c>
      <c r="B206" t="s">
        <v>690</v>
      </c>
      <c r="C206" t="s">
        <v>179</v>
      </c>
      <c r="E206" t="s">
        <v>124</v>
      </c>
      <c r="F206" t="s">
        <v>691</v>
      </c>
      <c r="G206" t="s">
        <v>25</v>
      </c>
      <c r="H206" t="s">
        <v>17</v>
      </c>
      <c r="I206" t="s">
        <v>1755</v>
      </c>
      <c r="J206" t="s">
        <v>2594</v>
      </c>
      <c r="N206" s="1">
        <v>12564</v>
      </c>
      <c r="P206" t="s">
        <v>2595</v>
      </c>
      <c r="Q206" t="b">
        <v>0</v>
      </c>
      <c r="R206" s="1">
        <v>37865</v>
      </c>
      <c r="S206" t="b">
        <v>1</v>
      </c>
      <c r="U206" t="b">
        <v>0</v>
      </c>
      <c r="Y206" s="1">
        <v>45231</v>
      </c>
      <c r="AB206">
        <v>89</v>
      </c>
      <c r="AC206" t="b">
        <v>0</v>
      </c>
      <c r="AD206" t="b">
        <v>0</v>
      </c>
      <c r="AF206" t="s">
        <v>2568</v>
      </c>
      <c r="AI206" t="b">
        <v>0</v>
      </c>
      <c r="AJ206" t="b">
        <v>0</v>
      </c>
      <c r="AK206" t="b">
        <v>0</v>
      </c>
      <c r="AL206" t="b">
        <v>0</v>
      </c>
      <c r="AM206" t="b">
        <v>0</v>
      </c>
      <c r="AN206" t="b">
        <v>0</v>
      </c>
      <c r="AO206" t="b">
        <v>0</v>
      </c>
      <c r="AP206" t="b">
        <v>0</v>
      </c>
      <c r="AQ206" t="b">
        <v>0</v>
      </c>
      <c r="AR206" t="b">
        <v>0</v>
      </c>
      <c r="AS206" t="b">
        <v>0</v>
      </c>
      <c r="AT206" t="b">
        <v>0</v>
      </c>
      <c r="AU206" t="b">
        <v>0</v>
      </c>
      <c r="AV206" t="b">
        <v>0</v>
      </c>
      <c r="AW206" t="b">
        <v>0</v>
      </c>
      <c r="AX206" t="b">
        <v>0</v>
      </c>
      <c r="AY206" t="b">
        <v>0</v>
      </c>
      <c r="AZ206" t="b">
        <v>0</v>
      </c>
      <c r="BA206" t="b">
        <v>0</v>
      </c>
      <c r="BB206" t="b">
        <v>0</v>
      </c>
      <c r="BC206" t="b">
        <v>0</v>
      </c>
      <c r="BD206" t="b">
        <v>0</v>
      </c>
      <c r="BE206" t="b">
        <v>0</v>
      </c>
      <c r="BF206" t="b">
        <v>0</v>
      </c>
      <c r="BG206" t="b">
        <v>0</v>
      </c>
      <c r="BH206" t="b">
        <v>0</v>
      </c>
      <c r="BI206" t="b">
        <v>0</v>
      </c>
      <c r="BJ206" t="b">
        <v>0</v>
      </c>
      <c r="BK206" t="b">
        <v>0</v>
      </c>
      <c r="BL206" t="b">
        <v>0</v>
      </c>
      <c r="BN206" t="b">
        <v>1</v>
      </c>
    </row>
    <row r="207" spans="1:66">
      <c r="A207" s="6">
        <v>919</v>
      </c>
      <c r="B207" t="s">
        <v>694</v>
      </c>
      <c r="C207" t="s">
        <v>1642</v>
      </c>
      <c r="E207" t="s">
        <v>85</v>
      </c>
      <c r="F207" t="s">
        <v>695</v>
      </c>
      <c r="G207" t="s">
        <v>67</v>
      </c>
      <c r="H207" t="s">
        <v>17</v>
      </c>
      <c r="I207" t="s">
        <v>1776</v>
      </c>
      <c r="J207" t="s">
        <v>696</v>
      </c>
      <c r="K207" t="s">
        <v>697</v>
      </c>
      <c r="L207" t="s">
        <v>698</v>
      </c>
      <c r="N207" s="1">
        <v>13174</v>
      </c>
      <c r="O207" t="s">
        <v>1164</v>
      </c>
      <c r="Q207" t="b">
        <v>0</v>
      </c>
      <c r="R207" s="1">
        <v>43144</v>
      </c>
      <c r="S207" t="b">
        <v>0</v>
      </c>
      <c r="U207" t="b">
        <v>0</v>
      </c>
      <c r="Y207" s="1">
        <v>44160</v>
      </c>
      <c r="AB207">
        <v>87</v>
      </c>
      <c r="AC207" t="b">
        <v>0</v>
      </c>
      <c r="AD207" t="b">
        <v>1</v>
      </c>
      <c r="AI207" t="b">
        <v>0</v>
      </c>
      <c r="AJ207" t="b">
        <v>1</v>
      </c>
      <c r="AK207" t="b">
        <v>0</v>
      </c>
      <c r="AL207" t="b">
        <v>0</v>
      </c>
      <c r="AM207" t="b">
        <v>0</v>
      </c>
      <c r="AN207" t="b">
        <v>0</v>
      </c>
      <c r="AO207" t="b">
        <v>0</v>
      </c>
      <c r="AP207" t="b">
        <v>1</v>
      </c>
      <c r="AQ207" t="b">
        <v>0</v>
      </c>
      <c r="AR207" t="b">
        <v>0</v>
      </c>
      <c r="AS207" t="b">
        <v>0</v>
      </c>
      <c r="AT207" t="b">
        <v>0</v>
      </c>
      <c r="AU207" t="b">
        <v>1</v>
      </c>
      <c r="AV207" t="b">
        <v>0</v>
      </c>
      <c r="AW207" t="b">
        <v>1</v>
      </c>
      <c r="AX207" t="b">
        <v>0</v>
      </c>
      <c r="AY207" t="b">
        <v>0</v>
      </c>
      <c r="AZ207" t="b">
        <v>0</v>
      </c>
      <c r="BA207" t="b">
        <v>0</v>
      </c>
      <c r="BB207" t="b">
        <v>0</v>
      </c>
      <c r="BC207" t="b">
        <v>0</v>
      </c>
      <c r="BD207" t="b">
        <v>0</v>
      </c>
      <c r="BE207" t="b">
        <v>0</v>
      </c>
      <c r="BF207" t="b">
        <v>0</v>
      </c>
      <c r="BG207" t="b">
        <v>0</v>
      </c>
      <c r="BH207" t="b">
        <v>0</v>
      </c>
      <c r="BI207" t="b">
        <v>0</v>
      </c>
      <c r="BJ207" t="b">
        <v>0</v>
      </c>
      <c r="BK207" t="b">
        <v>0</v>
      </c>
      <c r="BL207" t="b">
        <v>0</v>
      </c>
      <c r="BN207" t="b">
        <v>1</v>
      </c>
    </row>
    <row r="208" spans="1:66">
      <c r="A208" s="6">
        <v>524</v>
      </c>
      <c r="B208" t="s">
        <v>699</v>
      </c>
      <c r="C208" t="s">
        <v>64</v>
      </c>
      <c r="D208" t="s">
        <v>1082</v>
      </c>
      <c r="E208" t="s">
        <v>124</v>
      </c>
      <c r="F208" t="s">
        <v>700</v>
      </c>
      <c r="G208" t="s">
        <v>42</v>
      </c>
      <c r="H208" t="s">
        <v>17</v>
      </c>
      <c r="I208" t="s">
        <v>1758</v>
      </c>
      <c r="J208" t="s">
        <v>701</v>
      </c>
      <c r="L208" t="s">
        <v>702</v>
      </c>
      <c r="N208" s="1">
        <v>15746</v>
      </c>
      <c r="O208" t="s">
        <v>1383</v>
      </c>
      <c r="Q208" t="b">
        <v>0</v>
      </c>
      <c r="R208" s="1">
        <v>41306</v>
      </c>
      <c r="S208" t="b">
        <v>0</v>
      </c>
      <c r="U208" t="b">
        <v>0</v>
      </c>
      <c r="Y208" s="1">
        <v>44160</v>
      </c>
      <c r="AB208">
        <v>80</v>
      </c>
      <c r="AC208" t="b">
        <v>0</v>
      </c>
      <c r="AD208" t="b">
        <v>1</v>
      </c>
      <c r="AF208" t="s">
        <v>2521</v>
      </c>
      <c r="AI208" t="b">
        <v>0</v>
      </c>
      <c r="AJ208" t="b">
        <v>0</v>
      </c>
      <c r="AK208" t="b">
        <v>0</v>
      </c>
      <c r="AL208" t="b">
        <v>0</v>
      </c>
      <c r="AM208" t="b">
        <v>0</v>
      </c>
      <c r="AN208" t="b">
        <v>0</v>
      </c>
      <c r="AO208" t="b">
        <v>0</v>
      </c>
      <c r="AP208" t="b">
        <v>0</v>
      </c>
      <c r="AQ208" t="b">
        <v>0</v>
      </c>
      <c r="AR208" t="b">
        <v>0</v>
      </c>
      <c r="AS208" t="b">
        <v>0</v>
      </c>
      <c r="AT208" t="b">
        <v>0</v>
      </c>
      <c r="AU208" t="b">
        <v>0</v>
      </c>
      <c r="AV208" t="b">
        <v>0</v>
      </c>
      <c r="AW208" t="b">
        <v>0</v>
      </c>
      <c r="AX208" t="b">
        <v>0</v>
      </c>
      <c r="AY208" t="b">
        <v>0</v>
      </c>
      <c r="AZ208" t="b">
        <v>0</v>
      </c>
      <c r="BA208" t="b">
        <v>0</v>
      </c>
      <c r="BB208" t="b">
        <v>0</v>
      </c>
      <c r="BC208" t="b">
        <v>0</v>
      </c>
      <c r="BD208" t="b">
        <v>0</v>
      </c>
      <c r="BE208" t="b">
        <v>0</v>
      </c>
      <c r="BF208" t="b">
        <v>0</v>
      </c>
      <c r="BG208" t="b">
        <v>0</v>
      </c>
      <c r="BH208" t="b">
        <v>0</v>
      </c>
      <c r="BI208" t="b">
        <v>1</v>
      </c>
      <c r="BJ208" t="b">
        <v>0</v>
      </c>
      <c r="BK208" t="b">
        <v>0</v>
      </c>
      <c r="BL208" t="b">
        <v>0</v>
      </c>
      <c r="BN208" t="b">
        <v>1</v>
      </c>
    </row>
    <row r="209" spans="1:66">
      <c r="A209" s="6">
        <v>608</v>
      </c>
      <c r="B209" t="s">
        <v>706</v>
      </c>
      <c r="C209" t="s">
        <v>707</v>
      </c>
      <c r="D209" t="s">
        <v>1359</v>
      </c>
      <c r="E209" t="s">
        <v>30</v>
      </c>
      <c r="F209" t="s">
        <v>1919</v>
      </c>
      <c r="G209" t="s">
        <v>25</v>
      </c>
      <c r="H209" t="s">
        <v>17</v>
      </c>
      <c r="I209" t="s">
        <v>1755</v>
      </c>
      <c r="J209" t="s">
        <v>1360</v>
      </c>
      <c r="K209" t="s">
        <v>708</v>
      </c>
      <c r="L209" t="s">
        <v>709</v>
      </c>
      <c r="N209" s="1">
        <v>15403</v>
      </c>
      <c r="O209" t="s">
        <v>1095</v>
      </c>
      <c r="Q209" t="b">
        <v>0</v>
      </c>
      <c r="R209" s="1">
        <v>38183</v>
      </c>
      <c r="S209" t="b">
        <v>0</v>
      </c>
      <c r="U209" t="b">
        <v>0</v>
      </c>
      <c r="Y209" s="1">
        <v>44160</v>
      </c>
      <c r="AB209">
        <v>81</v>
      </c>
      <c r="AC209" t="b">
        <v>0</v>
      </c>
      <c r="AD209" t="b">
        <v>1</v>
      </c>
      <c r="AI209" t="b">
        <v>0</v>
      </c>
      <c r="AJ209" t="b">
        <v>0</v>
      </c>
      <c r="AK209" t="b">
        <v>0</v>
      </c>
      <c r="AL209" t="b">
        <v>0</v>
      </c>
      <c r="AM209" t="b">
        <v>0</v>
      </c>
      <c r="AN209" t="b">
        <v>0</v>
      </c>
      <c r="AO209" t="b">
        <v>0</v>
      </c>
      <c r="AP209" t="b">
        <v>0</v>
      </c>
      <c r="AQ209" t="b">
        <v>0</v>
      </c>
      <c r="AR209" t="b">
        <v>1</v>
      </c>
      <c r="AS209" t="b">
        <v>0</v>
      </c>
      <c r="AT209" t="b">
        <v>0</v>
      </c>
      <c r="AU209" t="b">
        <v>0</v>
      </c>
      <c r="AV209" t="b">
        <v>0</v>
      </c>
      <c r="AW209" t="b">
        <v>0</v>
      </c>
      <c r="AX209" t="b">
        <v>0</v>
      </c>
      <c r="AY209" t="b">
        <v>0</v>
      </c>
      <c r="AZ209" t="b">
        <v>0</v>
      </c>
      <c r="BA209" t="b">
        <v>0</v>
      </c>
      <c r="BB209" t="b">
        <v>0</v>
      </c>
      <c r="BC209" t="b">
        <v>0</v>
      </c>
      <c r="BD209" t="b">
        <v>0</v>
      </c>
      <c r="BE209" t="b">
        <v>0</v>
      </c>
      <c r="BF209" t="b">
        <v>0</v>
      </c>
      <c r="BG209" t="b">
        <v>0</v>
      </c>
      <c r="BH209" t="b">
        <v>0</v>
      </c>
      <c r="BI209" t="b">
        <v>0</v>
      </c>
      <c r="BJ209" t="b">
        <v>0</v>
      </c>
      <c r="BK209" t="b">
        <v>0</v>
      </c>
      <c r="BL209" t="b">
        <v>0</v>
      </c>
      <c r="BN209" t="b">
        <v>1</v>
      </c>
    </row>
    <row r="210" spans="1:66">
      <c r="A210" s="6">
        <v>968</v>
      </c>
      <c r="B210" t="s">
        <v>1652</v>
      </c>
      <c r="C210" t="s">
        <v>45</v>
      </c>
      <c r="D210" t="s">
        <v>1325</v>
      </c>
      <c r="E210" t="s">
        <v>30</v>
      </c>
      <c r="F210" t="s">
        <v>703</v>
      </c>
      <c r="G210" t="s">
        <v>96</v>
      </c>
      <c r="H210" t="s">
        <v>17</v>
      </c>
      <c r="I210" t="s">
        <v>1822</v>
      </c>
      <c r="J210" t="s">
        <v>704</v>
      </c>
      <c r="K210" t="s">
        <v>1441</v>
      </c>
      <c r="L210" t="s">
        <v>705</v>
      </c>
      <c r="N210" s="1">
        <v>16473</v>
      </c>
      <c r="O210" t="s">
        <v>1083</v>
      </c>
      <c r="Q210" t="b">
        <v>0</v>
      </c>
      <c r="R210" s="1">
        <v>43662</v>
      </c>
      <c r="S210" t="b">
        <v>0</v>
      </c>
      <c r="U210" t="b">
        <v>0</v>
      </c>
      <c r="Y210" s="1">
        <v>44160</v>
      </c>
      <c r="AB210">
        <v>78</v>
      </c>
      <c r="AC210" t="b">
        <v>0</v>
      </c>
      <c r="AD210" t="b">
        <v>1</v>
      </c>
      <c r="AF210" t="s">
        <v>2521</v>
      </c>
      <c r="AI210" t="b">
        <v>0</v>
      </c>
      <c r="AJ210" t="b">
        <v>0</v>
      </c>
      <c r="AK210" t="b">
        <v>0</v>
      </c>
      <c r="AL210" t="b">
        <v>0</v>
      </c>
      <c r="AM210" t="b">
        <v>0</v>
      </c>
      <c r="AN210" t="b">
        <v>0</v>
      </c>
      <c r="AO210" t="b">
        <v>0</v>
      </c>
      <c r="AP210" t="b">
        <v>0</v>
      </c>
      <c r="AQ210" t="b">
        <v>0</v>
      </c>
      <c r="AR210" t="b">
        <v>0</v>
      </c>
      <c r="AS210" t="b">
        <v>0</v>
      </c>
      <c r="AT210" t="b">
        <v>0</v>
      </c>
      <c r="AU210" t="b">
        <v>0</v>
      </c>
      <c r="AV210" t="b">
        <v>0</v>
      </c>
      <c r="AW210" t="b">
        <v>0</v>
      </c>
      <c r="AX210" t="b">
        <v>0</v>
      </c>
      <c r="AY210" t="b">
        <v>0</v>
      </c>
      <c r="AZ210" t="b">
        <v>0</v>
      </c>
      <c r="BA210" t="b">
        <v>0</v>
      </c>
      <c r="BB210" t="b">
        <v>0</v>
      </c>
      <c r="BC210" t="b">
        <v>0</v>
      </c>
      <c r="BD210" t="b">
        <v>0</v>
      </c>
      <c r="BE210" t="b">
        <v>0</v>
      </c>
      <c r="BF210" t="b">
        <v>0</v>
      </c>
      <c r="BG210" t="b">
        <v>0</v>
      </c>
      <c r="BH210" t="b">
        <v>0</v>
      </c>
      <c r="BI210" t="b">
        <v>0</v>
      </c>
      <c r="BJ210" t="b">
        <v>0</v>
      </c>
      <c r="BK210" t="b">
        <v>0</v>
      </c>
      <c r="BL210" t="b">
        <v>0</v>
      </c>
      <c r="BN210" t="b">
        <v>1</v>
      </c>
    </row>
    <row r="211" spans="1:66">
      <c r="A211" s="6">
        <v>253</v>
      </c>
      <c r="B211" t="s">
        <v>711</v>
      </c>
      <c r="C211" t="s">
        <v>2115</v>
      </c>
      <c r="D211" t="s">
        <v>1082</v>
      </c>
      <c r="E211" t="s">
        <v>124</v>
      </c>
      <c r="F211" t="s">
        <v>712</v>
      </c>
      <c r="G211" t="s">
        <v>96</v>
      </c>
      <c r="H211" t="s">
        <v>17</v>
      </c>
      <c r="I211" t="s">
        <v>1822</v>
      </c>
      <c r="J211" t="s">
        <v>713</v>
      </c>
      <c r="L211" t="s">
        <v>714</v>
      </c>
      <c r="N211" s="1">
        <v>13059</v>
      </c>
      <c r="Q211" t="b">
        <v>0</v>
      </c>
      <c r="R211" s="1">
        <v>38657</v>
      </c>
      <c r="S211" t="b">
        <v>0</v>
      </c>
      <c r="U211" t="b">
        <v>0</v>
      </c>
      <c r="AB211">
        <v>88</v>
      </c>
      <c r="AC211" t="b">
        <v>0</v>
      </c>
      <c r="AD211" t="b">
        <v>1</v>
      </c>
      <c r="AF211" t="s">
        <v>2568</v>
      </c>
      <c r="AI211" t="b">
        <v>0</v>
      </c>
      <c r="AJ211" t="b">
        <v>0</v>
      </c>
      <c r="AK211" t="b">
        <v>0</v>
      </c>
      <c r="AL211" t="b">
        <v>0</v>
      </c>
      <c r="AM211" t="b">
        <v>0</v>
      </c>
      <c r="AN211" t="b">
        <v>0</v>
      </c>
      <c r="AO211" t="b">
        <v>0</v>
      </c>
      <c r="AP211" t="b">
        <v>0</v>
      </c>
      <c r="AQ211" t="b">
        <v>0</v>
      </c>
      <c r="AR211" t="b">
        <v>0</v>
      </c>
      <c r="AS211" t="b">
        <v>0</v>
      </c>
      <c r="AT211" t="b">
        <v>0</v>
      </c>
      <c r="AU211" t="b">
        <v>0</v>
      </c>
      <c r="AV211" t="b">
        <v>0</v>
      </c>
      <c r="AW211" t="b">
        <v>0</v>
      </c>
      <c r="AX211" t="b">
        <v>0</v>
      </c>
      <c r="AY211" t="b">
        <v>0</v>
      </c>
      <c r="AZ211" t="b">
        <v>0</v>
      </c>
      <c r="BA211" t="b">
        <v>0</v>
      </c>
      <c r="BB211" t="b">
        <v>0</v>
      </c>
      <c r="BC211" t="b">
        <v>0</v>
      </c>
      <c r="BD211" t="b">
        <v>0</v>
      </c>
      <c r="BE211" t="b">
        <v>0</v>
      </c>
      <c r="BF211" t="b">
        <v>0</v>
      </c>
      <c r="BG211" t="b">
        <v>0</v>
      </c>
      <c r="BH211" t="b">
        <v>0</v>
      </c>
      <c r="BI211" t="b">
        <v>0</v>
      </c>
      <c r="BJ211" t="b">
        <v>0</v>
      </c>
      <c r="BK211" t="b">
        <v>0</v>
      </c>
      <c r="BL211" t="b">
        <v>0</v>
      </c>
      <c r="BN211" t="b">
        <v>1</v>
      </c>
    </row>
    <row r="212" spans="1:66">
      <c r="A212" s="6">
        <v>1073</v>
      </c>
      <c r="B212" t="s">
        <v>2017</v>
      </c>
      <c r="C212" t="s">
        <v>1650</v>
      </c>
      <c r="D212" t="s">
        <v>1126</v>
      </c>
      <c r="E212" t="s">
        <v>2070</v>
      </c>
      <c r="F212" t="s">
        <v>2071</v>
      </c>
      <c r="G212" t="s">
        <v>83</v>
      </c>
      <c r="H212" t="s">
        <v>17</v>
      </c>
      <c r="I212" t="s">
        <v>1772</v>
      </c>
      <c r="J212" t="s">
        <v>2072</v>
      </c>
      <c r="K212" t="s">
        <v>2072</v>
      </c>
      <c r="L212" t="s">
        <v>2073</v>
      </c>
      <c r="M212" t="s">
        <v>2074</v>
      </c>
      <c r="N212" s="1">
        <v>18743</v>
      </c>
      <c r="Q212" t="b">
        <v>0</v>
      </c>
      <c r="R212" s="1">
        <v>44713</v>
      </c>
      <c r="S212" t="b">
        <v>0</v>
      </c>
      <c r="U212" t="b">
        <v>0</v>
      </c>
      <c r="AB212">
        <v>72</v>
      </c>
      <c r="AC212" t="b">
        <v>0</v>
      </c>
      <c r="AD212" t="b">
        <v>1</v>
      </c>
      <c r="AG212" t="s">
        <v>1417</v>
      </c>
      <c r="AI212" t="b">
        <v>0</v>
      </c>
      <c r="AJ212" t="b">
        <v>0</v>
      </c>
      <c r="AK212" t="b">
        <v>0</v>
      </c>
      <c r="AL212" t="b">
        <v>0</v>
      </c>
      <c r="AM212" t="b">
        <v>0</v>
      </c>
      <c r="AN212" t="b">
        <v>0</v>
      </c>
      <c r="AO212" t="b">
        <v>1</v>
      </c>
      <c r="AP212" t="b">
        <v>0</v>
      </c>
      <c r="AQ212" t="b">
        <v>0</v>
      </c>
      <c r="AR212" t="b">
        <v>1</v>
      </c>
      <c r="AS212" t="b">
        <v>0</v>
      </c>
      <c r="AT212" t="b">
        <v>0</v>
      </c>
      <c r="AU212" t="b">
        <v>0</v>
      </c>
      <c r="AV212" t="b">
        <v>0</v>
      </c>
      <c r="AW212" t="b">
        <v>0</v>
      </c>
      <c r="AX212" t="b">
        <v>0</v>
      </c>
      <c r="AY212" t="b">
        <v>0</v>
      </c>
      <c r="AZ212" t="b">
        <v>0</v>
      </c>
      <c r="BA212" t="b">
        <v>0</v>
      </c>
      <c r="BB212" t="b">
        <v>0</v>
      </c>
      <c r="BC212" t="b">
        <v>0</v>
      </c>
      <c r="BD212" t="b">
        <v>0</v>
      </c>
      <c r="BE212" t="b">
        <v>0</v>
      </c>
      <c r="BF212" t="b">
        <v>0</v>
      </c>
      <c r="BG212" t="b">
        <v>0</v>
      </c>
      <c r="BH212" t="b">
        <v>0</v>
      </c>
      <c r="BI212" t="b">
        <v>0</v>
      </c>
      <c r="BJ212" t="b">
        <v>0</v>
      </c>
      <c r="BK212" t="b">
        <v>0</v>
      </c>
      <c r="BL212" t="b">
        <v>0</v>
      </c>
      <c r="BN212" t="b">
        <v>1</v>
      </c>
    </row>
    <row r="213" spans="1:66">
      <c r="A213" s="6">
        <v>1097</v>
      </c>
      <c r="B213" t="s">
        <v>2224</v>
      </c>
      <c r="C213" t="s">
        <v>45</v>
      </c>
      <c r="D213" t="s">
        <v>2238</v>
      </c>
      <c r="E213" t="s">
        <v>2239</v>
      </c>
      <c r="F213" t="s">
        <v>2240</v>
      </c>
      <c r="G213" t="s">
        <v>32</v>
      </c>
      <c r="H213" t="s">
        <v>17</v>
      </c>
      <c r="I213" t="s">
        <v>1756</v>
      </c>
      <c r="J213" t="s">
        <v>2241</v>
      </c>
      <c r="K213" t="s">
        <v>2242</v>
      </c>
      <c r="L213" t="s">
        <v>2243</v>
      </c>
      <c r="M213" t="s">
        <v>2244</v>
      </c>
      <c r="N213" s="1">
        <v>14753</v>
      </c>
      <c r="Q213" t="b">
        <v>0</v>
      </c>
      <c r="R213" s="1">
        <v>44981</v>
      </c>
      <c r="S213" t="b">
        <v>0</v>
      </c>
      <c r="U213" t="b">
        <v>0</v>
      </c>
      <c r="Y213" s="1">
        <v>44984.18141203704</v>
      </c>
      <c r="AB213">
        <v>83</v>
      </c>
      <c r="AC213" t="b">
        <v>0</v>
      </c>
      <c r="AD213" t="b">
        <v>1</v>
      </c>
      <c r="AF213" t="s">
        <v>2593</v>
      </c>
      <c r="AI213" t="b">
        <v>0</v>
      </c>
      <c r="AJ213" t="b">
        <v>1</v>
      </c>
      <c r="AK213" t="b">
        <v>0</v>
      </c>
      <c r="AL213" t="b">
        <v>0</v>
      </c>
      <c r="AM213" t="b">
        <v>0</v>
      </c>
      <c r="AN213" t="b">
        <v>0</v>
      </c>
      <c r="AO213" t="b">
        <v>0</v>
      </c>
      <c r="AP213" t="b">
        <v>1</v>
      </c>
      <c r="AQ213" t="b">
        <v>0</v>
      </c>
      <c r="AR213" t="b">
        <v>0</v>
      </c>
      <c r="AS213" t="b">
        <v>0</v>
      </c>
      <c r="AT213" t="b">
        <v>0</v>
      </c>
      <c r="AU213" t="b">
        <v>1</v>
      </c>
      <c r="AV213" t="b">
        <v>0</v>
      </c>
      <c r="AW213" t="b">
        <v>1</v>
      </c>
      <c r="AX213" t="b">
        <v>0</v>
      </c>
      <c r="AY213" t="b">
        <v>0</v>
      </c>
      <c r="AZ213" t="b">
        <v>0</v>
      </c>
      <c r="BA213" t="b">
        <v>0</v>
      </c>
      <c r="BB213" t="b">
        <v>0</v>
      </c>
      <c r="BC213" t="b">
        <v>0</v>
      </c>
      <c r="BD213" t="b">
        <v>0</v>
      </c>
      <c r="BE213" t="b">
        <v>0</v>
      </c>
      <c r="BF213" t="b">
        <v>0</v>
      </c>
      <c r="BG213" t="b">
        <v>0</v>
      </c>
      <c r="BH213" t="b">
        <v>0</v>
      </c>
      <c r="BI213" t="b">
        <v>0</v>
      </c>
      <c r="BJ213" t="b">
        <v>0</v>
      </c>
      <c r="BK213" t="b">
        <v>0</v>
      </c>
      <c r="BL213" t="b">
        <v>0</v>
      </c>
      <c r="BN213" t="b">
        <v>1</v>
      </c>
    </row>
    <row r="214" spans="1:66">
      <c r="A214" s="6">
        <v>1012</v>
      </c>
      <c r="B214" t="s">
        <v>1453</v>
      </c>
      <c r="C214" t="s">
        <v>1454</v>
      </c>
      <c r="D214" t="s">
        <v>1161</v>
      </c>
      <c r="E214" t="s">
        <v>231</v>
      </c>
      <c r="F214" t="s">
        <v>1455</v>
      </c>
      <c r="G214" t="s">
        <v>83</v>
      </c>
      <c r="H214" t="s">
        <v>17</v>
      </c>
      <c r="I214" t="s">
        <v>1772</v>
      </c>
      <c r="J214" t="s">
        <v>1456</v>
      </c>
      <c r="L214" t="s">
        <v>1457</v>
      </c>
      <c r="N214" s="1">
        <v>16760</v>
      </c>
      <c r="O214" t="s">
        <v>1083</v>
      </c>
      <c r="Q214" t="b">
        <v>0</v>
      </c>
      <c r="R214" s="1">
        <v>44374</v>
      </c>
      <c r="S214" t="b">
        <v>0</v>
      </c>
      <c r="U214" t="b">
        <v>0</v>
      </c>
      <c r="Y214" s="1">
        <v>44375</v>
      </c>
      <c r="AB214">
        <v>78</v>
      </c>
      <c r="AC214" t="b">
        <v>0</v>
      </c>
      <c r="AD214" t="b">
        <v>1</v>
      </c>
      <c r="AI214" t="b">
        <v>0</v>
      </c>
      <c r="AJ214" t="b">
        <v>0</v>
      </c>
      <c r="AK214" t="b">
        <v>0</v>
      </c>
      <c r="AL214" t="b">
        <v>0</v>
      </c>
      <c r="AM214" t="b">
        <v>0</v>
      </c>
      <c r="AN214" t="b">
        <v>0</v>
      </c>
      <c r="AO214" t="b">
        <v>0</v>
      </c>
      <c r="AP214" t="b">
        <v>0</v>
      </c>
      <c r="AQ214" t="b">
        <v>0</v>
      </c>
      <c r="AR214" t="b">
        <v>0</v>
      </c>
      <c r="AS214" t="b">
        <v>0</v>
      </c>
      <c r="AT214" t="b">
        <v>0</v>
      </c>
      <c r="AU214" t="b">
        <v>0</v>
      </c>
      <c r="AV214" t="b">
        <v>0</v>
      </c>
      <c r="AW214" t="b">
        <v>0</v>
      </c>
      <c r="AX214" t="b">
        <v>0</v>
      </c>
      <c r="AY214" t="b">
        <v>0</v>
      </c>
      <c r="AZ214" t="b">
        <v>0</v>
      </c>
      <c r="BA214" t="b">
        <v>0</v>
      </c>
      <c r="BB214" t="b">
        <v>0</v>
      </c>
      <c r="BC214" t="b">
        <v>0</v>
      </c>
      <c r="BD214" t="b">
        <v>0</v>
      </c>
      <c r="BE214" t="b">
        <v>0</v>
      </c>
      <c r="BF214" t="b">
        <v>0</v>
      </c>
      <c r="BG214" t="b">
        <v>0</v>
      </c>
      <c r="BH214" t="b">
        <v>0</v>
      </c>
      <c r="BI214" t="b">
        <v>0</v>
      </c>
      <c r="BJ214" t="b">
        <v>0</v>
      </c>
      <c r="BK214" t="b">
        <v>0</v>
      </c>
      <c r="BL214" t="b">
        <v>0</v>
      </c>
      <c r="BN214" t="b">
        <v>1</v>
      </c>
    </row>
    <row r="215" spans="1:66">
      <c r="A215" s="6">
        <v>256</v>
      </c>
      <c r="B215" t="s">
        <v>715</v>
      </c>
      <c r="C215" t="s">
        <v>529</v>
      </c>
      <c r="D215" t="s">
        <v>1101</v>
      </c>
      <c r="E215" t="s">
        <v>2597</v>
      </c>
      <c r="F215" t="s">
        <v>2317</v>
      </c>
      <c r="G215" t="s">
        <v>16</v>
      </c>
      <c r="H215" t="s">
        <v>17</v>
      </c>
      <c r="I215" t="s">
        <v>1752</v>
      </c>
      <c r="J215" t="s">
        <v>716</v>
      </c>
      <c r="L215" t="s">
        <v>717</v>
      </c>
      <c r="N215" s="1">
        <v>14022</v>
      </c>
      <c r="O215" t="s">
        <v>1238</v>
      </c>
      <c r="Q215" t="b">
        <v>0</v>
      </c>
      <c r="R215" s="1">
        <v>37316</v>
      </c>
      <c r="S215" t="b">
        <v>0</v>
      </c>
      <c r="U215" t="b">
        <v>0</v>
      </c>
      <c r="Y215" s="1">
        <v>45091</v>
      </c>
      <c r="AB215">
        <v>85</v>
      </c>
      <c r="AC215" t="b">
        <v>0</v>
      </c>
      <c r="AD215" t="b">
        <v>1</v>
      </c>
      <c r="AF215" t="s">
        <v>2529</v>
      </c>
      <c r="AI215" t="b">
        <v>0</v>
      </c>
      <c r="AJ215" t="b">
        <v>0</v>
      </c>
      <c r="AK215" t="b">
        <v>0</v>
      </c>
      <c r="AL215" t="b">
        <v>0</v>
      </c>
      <c r="AM215" t="b">
        <v>0</v>
      </c>
      <c r="AN215" t="b">
        <v>0</v>
      </c>
      <c r="AO215" t="b">
        <v>0</v>
      </c>
      <c r="AP215" t="b">
        <v>0</v>
      </c>
      <c r="AQ215" t="b">
        <v>0</v>
      </c>
      <c r="AR215" t="b">
        <v>0</v>
      </c>
      <c r="AS215" t="b">
        <v>0</v>
      </c>
      <c r="AT215" t="b">
        <v>0</v>
      </c>
      <c r="AU215" t="b">
        <v>0</v>
      </c>
      <c r="AV215" t="b">
        <v>1</v>
      </c>
      <c r="AW215" t="b">
        <v>0</v>
      </c>
      <c r="AX215" t="b">
        <v>0</v>
      </c>
      <c r="AY215" t="b">
        <v>0</v>
      </c>
      <c r="AZ215" t="b">
        <v>0</v>
      </c>
      <c r="BA215" t="b">
        <v>0</v>
      </c>
      <c r="BB215" t="b">
        <v>0</v>
      </c>
      <c r="BC215" t="b">
        <v>0</v>
      </c>
      <c r="BD215" t="b">
        <v>1</v>
      </c>
      <c r="BE215" t="b">
        <v>0</v>
      </c>
      <c r="BF215" t="b">
        <v>0</v>
      </c>
      <c r="BG215" t="b">
        <v>0</v>
      </c>
      <c r="BH215" t="b">
        <v>0</v>
      </c>
      <c r="BI215" t="b">
        <v>0</v>
      </c>
      <c r="BJ215" t="b">
        <v>0</v>
      </c>
      <c r="BK215" t="b">
        <v>0</v>
      </c>
      <c r="BL215" t="b">
        <v>0</v>
      </c>
      <c r="BN215" t="b">
        <v>1</v>
      </c>
    </row>
    <row r="216" spans="1:66">
      <c r="A216" s="6">
        <v>1114</v>
      </c>
      <c r="B216" t="s">
        <v>2456</v>
      </c>
      <c r="C216" t="s">
        <v>202</v>
      </c>
      <c r="D216" t="s">
        <v>1250</v>
      </c>
      <c r="E216" t="s">
        <v>85</v>
      </c>
      <c r="F216" t="s">
        <v>2754</v>
      </c>
      <c r="G216" t="s">
        <v>16</v>
      </c>
      <c r="H216" t="s">
        <v>17</v>
      </c>
      <c r="I216" t="s">
        <v>1752</v>
      </c>
      <c r="J216" t="s">
        <v>2633</v>
      </c>
      <c r="K216" t="s">
        <v>2633</v>
      </c>
      <c r="L216" t="s">
        <v>2634</v>
      </c>
      <c r="M216" t="s">
        <v>2755</v>
      </c>
      <c r="N216" s="1">
        <v>16963</v>
      </c>
      <c r="Q216" t="b">
        <v>0</v>
      </c>
      <c r="R216" s="1">
        <v>45231</v>
      </c>
      <c r="S216" t="b">
        <v>0</v>
      </c>
      <c r="U216" t="b">
        <v>0</v>
      </c>
      <c r="Y216" s="1">
        <v>45235.442164351851</v>
      </c>
      <c r="AB216">
        <v>77</v>
      </c>
      <c r="AC216" t="b">
        <v>0</v>
      </c>
      <c r="AD216" t="b">
        <v>1</v>
      </c>
      <c r="AF216" t="s">
        <v>2521</v>
      </c>
      <c r="AI216" t="b">
        <v>0</v>
      </c>
      <c r="AJ216" t="b">
        <v>1</v>
      </c>
      <c r="AK216" t="b">
        <v>0</v>
      </c>
      <c r="AL216" t="b">
        <v>0</v>
      </c>
      <c r="AM216" t="b">
        <v>0</v>
      </c>
      <c r="AN216" t="b">
        <v>0</v>
      </c>
      <c r="AO216" t="b">
        <v>0</v>
      </c>
      <c r="AP216" t="b">
        <v>1</v>
      </c>
      <c r="AQ216" t="b">
        <v>0</v>
      </c>
      <c r="AR216" t="b">
        <v>0</v>
      </c>
      <c r="AS216" t="b">
        <v>0</v>
      </c>
      <c r="AT216" t="b">
        <v>0</v>
      </c>
      <c r="AU216" t="b">
        <v>1</v>
      </c>
      <c r="AV216" t="b">
        <v>1</v>
      </c>
      <c r="AW216" t="b">
        <v>1</v>
      </c>
      <c r="AX216" t="b">
        <v>0</v>
      </c>
      <c r="AY216" t="b">
        <v>0</v>
      </c>
      <c r="AZ216" t="b">
        <v>0</v>
      </c>
      <c r="BA216" t="b">
        <v>0</v>
      </c>
      <c r="BB216" t="b">
        <v>0</v>
      </c>
      <c r="BC216" t="b">
        <v>0</v>
      </c>
      <c r="BD216" t="b">
        <v>0</v>
      </c>
      <c r="BE216" t="b">
        <v>0</v>
      </c>
      <c r="BF216" t="b">
        <v>0</v>
      </c>
      <c r="BG216" t="b">
        <v>0</v>
      </c>
      <c r="BH216" t="b">
        <v>0</v>
      </c>
      <c r="BI216" t="b">
        <v>0</v>
      </c>
      <c r="BJ216" t="b">
        <v>0</v>
      </c>
      <c r="BK216" t="b">
        <v>0</v>
      </c>
      <c r="BL216" t="b">
        <v>0</v>
      </c>
      <c r="BN216" t="b">
        <v>1</v>
      </c>
    </row>
    <row r="217" spans="1:66">
      <c r="A217" s="6">
        <v>257</v>
      </c>
      <c r="B217" t="s">
        <v>718</v>
      </c>
      <c r="C217" t="s">
        <v>707</v>
      </c>
      <c r="D217" t="s">
        <v>1082</v>
      </c>
      <c r="E217" t="s">
        <v>719</v>
      </c>
      <c r="F217" t="s">
        <v>720</v>
      </c>
      <c r="G217" t="s">
        <v>25</v>
      </c>
      <c r="H217" t="s">
        <v>17</v>
      </c>
      <c r="I217" t="s">
        <v>1755</v>
      </c>
      <c r="J217" t="s">
        <v>721</v>
      </c>
      <c r="L217" t="s">
        <v>722</v>
      </c>
      <c r="N217" s="1">
        <v>13566</v>
      </c>
      <c r="P217" t="s">
        <v>1795</v>
      </c>
      <c r="Q217" t="b">
        <v>0</v>
      </c>
      <c r="R217" s="1">
        <v>35582</v>
      </c>
      <c r="S217" t="b">
        <v>0</v>
      </c>
      <c r="U217" t="b">
        <v>0</v>
      </c>
      <c r="X217" t="s">
        <v>2598</v>
      </c>
      <c r="Y217" s="1">
        <v>44277</v>
      </c>
      <c r="Z217" t="s">
        <v>2599</v>
      </c>
      <c r="AB217">
        <v>86</v>
      </c>
      <c r="AC217" t="b">
        <v>0</v>
      </c>
      <c r="AD217" t="b">
        <v>1</v>
      </c>
      <c r="AI217" t="b">
        <v>0</v>
      </c>
      <c r="AJ217" t="b">
        <v>0</v>
      </c>
      <c r="AK217" t="b">
        <v>0</v>
      </c>
      <c r="AL217" t="b">
        <v>1</v>
      </c>
      <c r="AM217" t="b">
        <v>0</v>
      </c>
      <c r="AN217" t="b">
        <v>0</v>
      </c>
      <c r="AO217" t="b">
        <v>0</v>
      </c>
      <c r="AP217" t="b">
        <v>0</v>
      </c>
      <c r="AQ217" t="b">
        <v>0</v>
      </c>
      <c r="AR217" t="b">
        <v>0</v>
      </c>
      <c r="AS217" t="b">
        <v>0</v>
      </c>
      <c r="AT217" t="b">
        <v>0</v>
      </c>
      <c r="AU217" t="b">
        <v>0</v>
      </c>
      <c r="AV217" t="b">
        <v>0</v>
      </c>
      <c r="AW217" t="b">
        <v>0</v>
      </c>
      <c r="AX217" t="b">
        <v>0</v>
      </c>
      <c r="AY217" t="b">
        <v>0</v>
      </c>
      <c r="AZ217" t="b">
        <v>0</v>
      </c>
      <c r="BA217" t="b">
        <v>0</v>
      </c>
      <c r="BB217" t="b">
        <v>0</v>
      </c>
      <c r="BC217" t="b">
        <v>0</v>
      </c>
      <c r="BD217" t="b">
        <v>0</v>
      </c>
      <c r="BE217" t="b">
        <v>0</v>
      </c>
      <c r="BF217" t="b">
        <v>0</v>
      </c>
      <c r="BG217" t="b">
        <v>0</v>
      </c>
      <c r="BH217" t="b">
        <v>0</v>
      </c>
      <c r="BI217" t="b">
        <v>0</v>
      </c>
      <c r="BJ217" t="b">
        <v>0</v>
      </c>
      <c r="BK217" t="b">
        <v>0</v>
      </c>
      <c r="BL217" t="b">
        <v>0</v>
      </c>
      <c r="BN217" t="b">
        <v>1</v>
      </c>
    </row>
    <row r="218" spans="1:66">
      <c r="A218" s="6">
        <v>1101</v>
      </c>
      <c r="B218" t="s">
        <v>2289</v>
      </c>
      <c r="C218" t="s">
        <v>707</v>
      </c>
      <c r="D218" t="s">
        <v>2316</v>
      </c>
      <c r="E218" t="s">
        <v>2315</v>
      </c>
      <c r="F218" t="s">
        <v>2314</v>
      </c>
      <c r="G218" t="s">
        <v>16</v>
      </c>
      <c r="H218" t="s">
        <v>17</v>
      </c>
      <c r="I218" t="s">
        <v>1752</v>
      </c>
      <c r="J218" t="s">
        <v>2313</v>
      </c>
      <c r="L218" t="s">
        <v>2312</v>
      </c>
      <c r="M218" t="s">
        <v>2311</v>
      </c>
      <c r="N218" s="1">
        <v>21367</v>
      </c>
      <c r="O218" t="s">
        <v>1462</v>
      </c>
      <c r="Q218" t="b">
        <v>0</v>
      </c>
      <c r="R218" s="1">
        <v>45089</v>
      </c>
      <c r="S218" t="b">
        <v>0</v>
      </c>
      <c r="U218" t="b">
        <v>0</v>
      </c>
      <c r="Y218" s="1">
        <v>45093.223298611112</v>
      </c>
      <c r="AB218">
        <v>65</v>
      </c>
      <c r="AC218" t="b">
        <v>0</v>
      </c>
      <c r="AD218" t="b">
        <v>1</v>
      </c>
      <c r="AI218" t="b">
        <v>0</v>
      </c>
      <c r="AJ218" t="b">
        <v>0</v>
      </c>
      <c r="AK218" t="b">
        <v>0</v>
      </c>
      <c r="AL218" t="b">
        <v>0</v>
      </c>
      <c r="AM218" t="b">
        <v>0</v>
      </c>
      <c r="AN218" t="b">
        <v>0</v>
      </c>
      <c r="AO218" t="b">
        <v>0</v>
      </c>
      <c r="AP218" t="b">
        <v>0</v>
      </c>
      <c r="AQ218" t="b">
        <v>0</v>
      </c>
      <c r="AR218" t="b">
        <v>0</v>
      </c>
      <c r="AS218" t="b">
        <v>0</v>
      </c>
      <c r="AT218" t="b">
        <v>0</v>
      </c>
      <c r="AU218" t="b">
        <v>0</v>
      </c>
      <c r="AV218" t="b">
        <v>0</v>
      </c>
      <c r="AW218" t="b">
        <v>0</v>
      </c>
      <c r="AX218" t="b">
        <v>0</v>
      </c>
      <c r="AY218" t="b">
        <v>0</v>
      </c>
      <c r="AZ218" t="b">
        <v>0</v>
      </c>
      <c r="BA218" t="b">
        <v>0</v>
      </c>
      <c r="BB218" t="b">
        <v>1</v>
      </c>
      <c r="BC218" t="b">
        <v>0</v>
      </c>
      <c r="BD218" t="b">
        <v>1</v>
      </c>
      <c r="BE218" t="b">
        <v>0</v>
      </c>
      <c r="BF218" t="b">
        <v>0</v>
      </c>
      <c r="BG218" t="b">
        <v>0</v>
      </c>
      <c r="BH218" t="b">
        <v>0</v>
      </c>
      <c r="BI218" t="b">
        <v>0</v>
      </c>
      <c r="BJ218" t="b">
        <v>0</v>
      </c>
      <c r="BK218" t="b">
        <v>0</v>
      </c>
      <c r="BL218" t="b">
        <v>0</v>
      </c>
      <c r="BN218" t="b">
        <v>1</v>
      </c>
    </row>
    <row r="219" spans="1:66">
      <c r="A219" s="6">
        <v>542</v>
      </c>
      <c r="B219" t="s">
        <v>725</v>
      </c>
      <c r="C219" t="s">
        <v>56</v>
      </c>
      <c r="D219" t="s">
        <v>1154</v>
      </c>
      <c r="E219" t="s">
        <v>640</v>
      </c>
      <c r="F219" t="s">
        <v>726</v>
      </c>
      <c r="G219" t="s">
        <v>25</v>
      </c>
      <c r="H219" t="s">
        <v>17</v>
      </c>
      <c r="I219" t="s">
        <v>1755</v>
      </c>
      <c r="J219" t="s">
        <v>727</v>
      </c>
      <c r="L219" t="s">
        <v>728</v>
      </c>
      <c r="N219" s="1">
        <v>12695</v>
      </c>
      <c r="O219" t="s">
        <v>1155</v>
      </c>
      <c r="Q219" t="b">
        <v>0</v>
      </c>
      <c r="R219" s="1">
        <v>41456</v>
      </c>
      <c r="S219" t="b">
        <v>1</v>
      </c>
      <c r="U219" t="b">
        <v>0</v>
      </c>
      <c r="X219" t="s">
        <v>2600</v>
      </c>
      <c r="AB219">
        <v>89</v>
      </c>
      <c r="AC219" t="b">
        <v>0</v>
      </c>
      <c r="AD219" t="b">
        <v>1</v>
      </c>
      <c r="AI219" t="b">
        <v>0</v>
      </c>
      <c r="AJ219" t="b">
        <v>0</v>
      </c>
      <c r="AK219" t="b">
        <v>0</v>
      </c>
      <c r="AL219" t="b">
        <v>0</v>
      </c>
      <c r="AM219" t="b">
        <v>0</v>
      </c>
      <c r="AN219" t="b">
        <v>0</v>
      </c>
      <c r="AO219" t="b">
        <v>0</v>
      </c>
      <c r="AP219" t="b">
        <v>0</v>
      </c>
      <c r="AQ219" t="b">
        <v>0</v>
      </c>
      <c r="AR219" t="b">
        <v>0</v>
      </c>
      <c r="AS219" t="b">
        <v>0</v>
      </c>
      <c r="AT219" t="b">
        <v>0</v>
      </c>
      <c r="AU219" t="b">
        <v>0</v>
      </c>
      <c r="AV219" t="b">
        <v>0</v>
      </c>
      <c r="AW219" t="b">
        <v>0</v>
      </c>
      <c r="AX219" t="b">
        <v>0</v>
      </c>
      <c r="AY219" t="b">
        <v>0</v>
      </c>
      <c r="AZ219" t="b">
        <v>0</v>
      </c>
      <c r="BA219" t="b">
        <v>0</v>
      </c>
      <c r="BB219" t="b">
        <v>0</v>
      </c>
      <c r="BC219" t="b">
        <v>0</v>
      </c>
      <c r="BD219" t="b">
        <v>0</v>
      </c>
      <c r="BE219" t="b">
        <v>0</v>
      </c>
      <c r="BF219" t="b">
        <v>0</v>
      </c>
      <c r="BG219" t="b">
        <v>1</v>
      </c>
      <c r="BH219" t="b">
        <v>0</v>
      </c>
      <c r="BI219" t="b">
        <v>0</v>
      </c>
      <c r="BJ219" t="b">
        <v>0</v>
      </c>
      <c r="BK219" t="b">
        <v>0</v>
      </c>
      <c r="BL219" t="b">
        <v>0</v>
      </c>
      <c r="BN219" t="b">
        <v>1</v>
      </c>
    </row>
    <row r="220" spans="1:66">
      <c r="A220" s="6">
        <v>261</v>
      </c>
      <c r="B220" t="s">
        <v>729</v>
      </c>
      <c r="C220" t="s">
        <v>64</v>
      </c>
      <c r="D220" t="s">
        <v>1096</v>
      </c>
      <c r="E220" t="s">
        <v>51</v>
      </c>
      <c r="F220" t="s">
        <v>730</v>
      </c>
      <c r="G220" t="s">
        <v>238</v>
      </c>
      <c r="H220" t="s">
        <v>133</v>
      </c>
      <c r="I220" t="s">
        <v>1810</v>
      </c>
      <c r="J220" t="s">
        <v>731</v>
      </c>
      <c r="L220" t="s">
        <v>732</v>
      </c>
      <c r="N220" s="1">
        <v>10389</v>
      </c>
      <c r="O220" t="s">
        <v>1097</v>
      </c>
      <c r="Q220" t="b">
        <v>0</v>
      </c>
      <c r="R220" s="1">
        <v>33664</v>
      </c>
      <c r="S220" t="b">
        <v>0</v>
      </c>
      <c r="U220" t="b">
        <v>0</v>
      </c>
      <c r="Y220" s="1">
        <v>44160</v>
      </c>
      <c r="AB220">
        <v>95</v>
      </c>
      <c r="AC220" t="b">
        <v>0</v>
      </c>
      <c r="AD220" t="b">
        <v>1</v>
      </c>
      <c r="AI220" t="b">
        <v>0</v>
      </c>
      <c r="AJ220" t="b">
        <v>0</v>
      </c>
      <c r="AK220" t="b">
        <v>0</v>
      </c>
      <c r="AL220" t="b">
        <v>1</v>
      </c>
      <c r="AM220" t="b">
        <v>0</v>
      </c>
      <c r="AN220" t="b">
        <v>0</v>
      </c>
      <c r="AO220" t="b">
        <v>0</v>
      </c>
      <c r="AP220" t="b">
        <v>0</v>
      </c>
      <c r="AQ220" t="b">
        <v>0</v>
      </c>
      <c r="AR220" t="b">
        <v>0</v>
      </c>
      <c r="AS220" t="b">
        <v>0</v>
      </c>
      <c r="AT220" t="b">
        <v>0</v>
      </c>
      <c r="AU220" t="b">
        <v>1</v>
      </c>
      <c r="AV220" t="b">
        <v>0</v>
      </c>
      <c r="AW220" t="b">
        <v>0</v>
      </c>
      <c r="AX220" t="b">
        <v>0</v>
      </c>
      <c r="AY220" t="b">
        <v>0</v>
      </c>
      <c r="AZ220" t="b">
        <v>0</v>
      </c>
      <c r="BA220" t="b">
        <v>0</v>
      </c>
      <c r="BB220" t="b">
        <v>0</v>
      </c>
      <c r="BC220" t="b">
        <v>0</v>
      </c>
      <c r="BD220" t="b">
        <v>0</v>
      </c>
      <c r="BE220" t="b">
        <v>0</v>
      </c>
      <c r="BF220" t="b">
        <v>0</v>
      </c>
      <c r="BG220" t="b">
        <v>0</v>
      </c>
      <c r="BH220" t="b">
        <v>0</v>
      </c>
      <c r="BI220" t="b">
        <v>0</v>
      </c>
      <c r="BJ220" t="b">
        <v>0</v>
      </c>
      <c r="BK220" t="b">
        <v>0</v>
      </c>
      <c r="BL220" t="b">
        <v>0</v>
      </c>
      <c r="BN220" t="b">
        <v>1</v>
      </c>
    </row>
    <row r="221" spans="1:66">
      <c r="A221" s="6">
        <v>1060</v>
      </c>
      <c r="B221" t="s">
        <v>733</v>
      </c>
      <c r="C221" t="s">
        <v>2199</v>
      </c>
      <c r="D221" t="s">
        <v>1498</v>
      </c>
      <c r="E221" t="s">
        <v>124</v>
      </c>
      <c r="F221" t="s">
        <v>1921</v>
      </c>
      <c r="G221" t="s">
        <v>25</v>
      </c>
      <c r="H221" t="s">
        <v>17</v>
      </c>
      <c r="I221" t="s">
        <v>1755</v>
      </c>
      <c r="K221" t="s">
        <v>1922</v>
      </c>
      <c r="L221" t="s">
        <v>1923</v>
      </c>
      <c r="M221" t="s">
        <v>1924</v>
      </c>
      <c r="N221" s="1">
        <v>20609</v>
      </c>
      <c r="O221" t="s">
        <v>1803</v>
      </c>
      <c r="Q221" t="b">
        <v>0</v>
      </c>
      <c r="R221" s="1">
        <v>44628</v>
      </c>
      <c r="S221" t="b">
        <v>0</v>
      </c>
      <c r="U221" t="b">
        <v>0</v>
      </c>
      <c r="Y221" s="1">
        <v>44631</v>
      </c>
      <c r="AB221">
        <v>67</v>
      </c>
      <c r="AC221" t="b">
        <v>0</v>
      </c>
      <c r="AD221" t="b">
        <v>0</v>
      </c>
      <c r="AF221" t="s">
        <v>2529</v>
      </c>
      <c r="AI221" t="b">
        <v>0</v>
      </c>
      <c r="AJ221" t="b">
        <v>0</v>
      </c>
      <c r="AK221" t="b">
        <v>0</v>
      </c>
      <c r="AL221" t="b">
        <v>0</v>
      </c>
      <c r="AM221" t="b">
        <v>0</v>
      </c>
      <c r="AN221" t="b">
        <v>1</v>
      </c>
      <c r="AO221" t="b">
        <v>0</v>
      </c>
      <c r="AP221" t="b">
        <v>0</v>
      </c>
      <c r="AQ221" t="b">
        <v>0</v>
      </c>
      <c r="AR221" t="b">
        <v>1</v>
      </c>
      <c r="AS221" t="b">
        <v>0</v>
      </c>
      <c r="AT221" t="b">
        <v>0</v>
      </c>
      <c r="AU221" t="b">
        <v>0</v>
      </c>
      <c r="AV221" t="b">
        <v>0</v>
      </c>
      <c r="AW221" t="b">
        <v>0</v>
      </c>
      <c r="AX221" t="b">
        <v>0</v>
      </c>
      <c r="AY221" t="b">
        <v>0</v>
      </c>
      <c r="AZ221" t="b">
        <v>0</v>
      </c>
      <c r="BA221" t="b">
        <v>0</v>
      </c>
      <c r="BB221" t="b">
        <v>0</v>
      </c>
      <c r="BC221" t="b">
        <v>0</v>
      </c>
      <c r="BD221" t="b">
        <v>0</v>
      </c>
      <c r="BE221" t="b">
        <v>0</v>
      </c>
      <c r="BF221" t="b">
        <v>0</v>
      </c>
      <c r="BG221" t="b">
        <v>0</v>
      </c>
      <c r="BH221" t="b">
        <v>0</v>
      </c>
      <c r="BI221" t="b">
        <v>0</v>
      </c>
      <c r="BJ221" t="b">
        <v>0</v>
      </c>
      <c r="BK221" t="b">
        <v>0</v>
      </c>
      <c r="BL221" t="b">
        <v>0</v>
      </c>
      <c r="BN221" t="b">
        <v>1</v>
      </c>
    </row>
    <row r="222" spans="1:66">
      <c r="A222" s="6">
        <v>263</v>
      </c>
      <c r="B222" t="s">
        <v>733</v>
      </c>
      <c r="C222" t="s">
        <v>521</v>
      </c>
      <c r="D222" t="s">
        <v>1116</v>
      </c>
      <c r="E222" t="s">
        <v>20</v>
      </c>
      <c r="F222" t="s">
        <v>734</v>
      </c>
      <c r="G222" t="s">
        <v>25</v>
      </c>
      <c r="H222" t="s">
        <v>17</v>
      </c>
      <c r="I222" t="s">
        <v>1755</v>
      </c>
      <c r="J222" t="s">
        <v>735</v>
      </c>
      <c r="N222" s="1">
        <v>11834</v>
      </c>
      <c r="P222" t="s">
        <v>2352</v>
      </c>
      <c r="Q222" t="b">
        <v>0</v>
      </c>
      <c r="R222" s="1">
        <v>34639</v>
      </c>
      <c r="S222" t="b">
        <v>0</v>
      </c>
      <c r="U222" t="b">
        <v>0</v>
      </c>
      <c r="Y222" s="1">
        <v>45198</v>
      </c>
      <c r="AB222">
        <v>91</v>
      </c>
      <c r="AC222" t="b">
        <v>0</v>
      </c>
      <c r="AD222" t="b">
        <v>1</v>
      </c>
      <c r="AI222" t="b">
        <v>0</v>
      </c>
      <c r="AJ222" t="b">
        <v>0</v>
      </c>
      <c r="AK222" t="b">
        <v>0</v>
      </c>
      <c r="AL222" t="b">
        <v>0</v>
      </c>
      <c r="AM222" t="b">
        <v>0</v>
      </c>
      <c r="AN222" t="b">
        <v>0</v>
      </c>
      <c r="AO222" t="b">
        <v>0</v>
      </c>
      <c r="AP222" t="b">
        <v>0</v>
      </c>
      <c r="AQ222" t="b">
        <v>0</v>
      </c>
      <c r="AR222" t="b">
        <v>1</v>
      </c>
      <c r="AS222" t="b">
        <v>0</v>
      </c>
      <c r="AT222" t="b">
        <v>0</v>
      </c>
      <c r="AU222" t="b">
        <v>0</v>
      </c>
      <c r="AV222" t="b">
        <v>0</v>
      </c>
      <c r="AW222" t="b">
        <v>0</v>
      </c>
      <c r="AX222" t="b">
        <v>0</v>
      </c>
      <c r="AY222" t="b">
        <v>0</v>
      </c>
      <c r="AZ222" t="b">
        <v>0</v>
      </c>
      <c r="BA222" t="b">
        <v>0</v>
      </c>
      <c r="BB222" t="b">
        <v>0</v>
      </c>
      <c r="BC222" t="b">
        <v>0</v>
      </c>
      <c r="BD222" t="b">
        <v>0</v>
      </c>
      <c r="BE222" t="b">
        <v>1</v>
      </c>
      <c r="BF222" t="b">
        <v>0</v>
      </c>
      <c r="BG222" t="b">
        <v>0</v>
      </c>
      <c r="BH222" t="b">
        <v>0</v>
      </c>
      <c r="BI222" t="b">
        <v>0</v>
      </c>
      <c r="BJ222" t="b">
        <v>0</v>
      </c>
      <c r="BK222" t="b">
        <v>0</v>
      </c>
      <c r="BL222" t="b">
        <v>0</v>
      </c>
      <c r="BN222" t="b">
        <v>1</v>
      </c>
    </row>
    <row r="223" spans="1:66">
      <c r="A223" s="6">
        <v>1001</v>
      </c>
      <c r="B223" t="s">
        <v>1469</v>
      </c>
      <c r="C223" t="s">
        <v>1470</v>
      </c>
      <c r="D223" t="s">
        <v>1101</v>
      </c>
      <c r="E223" t="s">
        <v>14</v>
      </c>
      <c r="F223" t="s">
        <v>1471</v>
      </c>
      <c r="G223" t="s">
        <v>1472</v>
      </c>
      <c r="H223" t="s">
        <v>17</v>
      </c>
      <c r="I223" t="s">
        <v>1925</v>
      </c>
      <c r="K223" t="s">
        <v>1473</v>
      </c>
      <c r="L223" t="s">
        <v>1474</v>
      </c>
      <c r="N223" s="1">
        <v>17064</v>
      </c>
      <c r="O223" t="s">
        <v>1475</v>
      </c>
      <c r="Q223" t="b">
        <v>0</v>
      </c>
      <c r="R223" s="1">
        <v>44344</v>
      </c>
      <c r="S223" t="b">
        <v>0</v>
      </c>
      <c r="U223" t="b">
        <v>0</v>
      </c>
      <c r="Y223" s="1">
        <v>44344</v>
      </c>
      <c r="AB223">
        <v>77</v>
      </c>
      <c r="AC223" t="b">
        <v>0</v>
      </c>
      <c r="AD223" t="b">
        <v>1</v>
      </c>
      <c r="AI223" t="b">
        <v>0</v>
      </c>
      <c r="AJ223" t="b">
        <v>0</v>
      </c>
      <c r="AK223" t="b">
        <v>0</v>
      </c>
      <c r="AL223" t="b">
        <v>0</v>
      </c>
      <c r="AM223" t="b">
        <v>0</v>
      </c>
      <c r="AN223" t="b">
        <v>0</v>
      </c>
      <c r="AO223" t="b">
        <v>0</v>
      </c>
      <c r="AP223" t="b">
        <v>0</v>
      </c>
      <c r="AQ223" t="b">
        <v>0</v>
      </c>
      <c r="AR223" t="b">
        <v>0</v>
      </c>
      <c r="AS223" t="b">
        <v>0</v>
      </c>
      <c r="AT223" t="b">
        <v>0</v>
      </c>
      <c r="AU223" t="b">
        <v>0</v>
      </c>
      <c r="AV223" t="b">
        <v>0</v>
      </c>
      <c r="AW223" t="b">
        <v>0</v>
      </c>
      <c r="AX223" t="b">
        <v>0</v>
      </c>
      <c r="AY223" t="b">
        <v>0</v>
      </c>
      <c r="AZ223" t="b">
        <v>0</v>
      </c>
      <c r="BA223" t="b">
        <v>0</v>
      </c>
      <c r="BB223" t="b">
        <v>0</v>
      </c>
      <c r="BC223" t="b">
        <v>0</v>
      </c>
      <c r="BD223" t="b">
        <v>0</v>
      </c>
      <c r="BE223" t="b">
        <v>0</v>
      </c>
      <c r="BF223" t="b">
        <v>0</v>
      </c>
      <c r="BG223" t="b">
        <v>0</v>
      </c>
      <c r="BH223" t="b">
        <v>0</v>
      </c>
      <c r="BI223" t="b">
        <v>0</v>
      </c>
      <c r="BJ223" t="b">
        <v>0</v>
      </c>
      <c r="BK223" t="b">
        <v>0</v>
      </c>
      <c r="BL223" t="b">
        <v>0</v>
      </c>
      <c r="BN223" t="b">
        <v>1</v>
      </c>
    </row>
    <row r="224" spans="1:66">
      <c r="A224" s="6">
        <v>781</v>
      </c>
      <c r="B224" t="s">
        <v>736</v>
      </c>
      <c r="C224" t="s">
        <v>471</v>
      </c>
      <c r="D224" t="s">
        <v>1547</v>
      </c>
      <c r="E224" t="s">
        <v>129</v>
      </c>
      <c r="F224" t="s">
        <v>737</v>
      </c>
      <c r="G224" t="s">
        <v>213</v>
      </c>
      <c r="H224" t="s">
        <v>17</v>
      </c>
      <c r="I224" t="s">
        <v>1804</v>
      </c>
      <c r="J224" t="s">
        <v>738</v>
      </c>
      <c r="L224" t="s">
        <v>739</v>
      </c>
      <c r="N224" s="1">
        <v>18268</v>
      </c>
      <c r="O224" t="s">
        <v>1548</v>
      </c>
      <c r="P224" t="s">
        <v>1926</v>
      </c>
      <c r="Q224" t="b">
        <v>0</v>
      </c>
      <c r="R224" s="1">
        <v>42437</v>
      </c>
      <c r="S224" t="b">
        <v>0</v>
      </c>
      <c r="U224" t="b">
        <v>0</v>
      </c>
      <c r="AB224">
        <v>73</v>
      </c>
      <c r="AC224" t="b">
        <v>0</v>
      </c>
      <c r="AD224" t="b">
        <v>1</v>
      </c>
      <c r="AF224" t="s">
        <v>2525</v>
      </c>
      <c r="AI224" t="b">
        <v>0</v>
      </c>
      <c r="AJ224" t="b">
        <v>0</v>
      </c>
      <c r="AK224" t="b">
        <v>0</v>
      </c>
      <c r="AL224" t="b">
        <v>0</v>
      </c>
      <c r="AM224" t="b">
        <v>0</v>
      </c>
      <c r="AN224" t="b">
        <v>0</v>
      </c>
      <c r="AO224" t="b">
        <v>0</v>
      </c>
      <c r="AP224" t="b">
        <v>0</v>
      </c>
      <c r="AQ224" t="b">
        <v>0</v>
      </c>
      <c r="AR224" t="b">
        <v>0</v>
      </c>
      <c r="AS224" t="b">
        <v>0</v>
      </c>
      <c r="AT224" t="b">
        <v>0</v>
      </c>
      <c r="AU224" t="b">
        <v>0</v>
      </c>
      <c r="AV224" t="b">
        <v>0</v>
      </c>
      <c r="AW224" t="b">
        <v>0</v>
      </c>
      <c r="AX224" t="b">
        <v>0</v>
      </c>
      <c r="AY224" t="b">
        <v>0</v>
      </c>
      <c r="AZ224" t="b">
        <v>0</v>
      </c>
      <c r="BA224" t="b">
        <v>0</v>
      </c>
      <c r="BB224" t="b">
        <v>0</v>
      </c>
      <c r="BC224" t="b">
        <v>0</v>
      </c>
      <c r="BD224" t="b">
        <v>0</v>
      </c>
      <c r="BE224" t="b">
        <v>0</v>
      </c>
      <c r="BF224" t="b">
        <v>0</v>
      </c>
      <c r="BG224" t="b">
        <v>0</v>
      </c>
      <c r="BH224" t="b">
        <v>0</v>
      </c>
      <c r="BI224" t="b">
        <v>0</v>
      </c>
      <c r="BJ224" t="b">
        <v>0</v>
      </c>
      <c r="BK224" t="b">
        <v>0</v>
      </c>
      <c r="BL224" t="b">
        <v>0</v>
      </c>
      <c r="BN224" t="b">
        <v>1</v>
      </c>
    </row>
    <row r="225" spans="1:66">
      <c r="A225" s="6">
        <v>264</v>
      </c>
      <c r="B225" t="s">
        <v>740</v>
      </c>
      <c r="C225" t="s">
        <v>529</v>
      </c>
      <c r="D225" t="s">
        <v>1366</v>
      </c>
      <c r="E225" t="s">
        <v>153</v>
      </c>
      <c r="F225" t="s">
        <v>741</v>
      </c>
      <c r="G225" t="s">
        <v>583</v>
      </c>
      <c r="H225" t="s">
        <v>17</v>
      </c>
      <c r="I225" t="s">
        <v>1895</v>
      </c>
      <c r="J225" t="s">
        <v>742</v>
      </c>
      <c r="L225" t="s">
        <v>743</v>
      </c>
      <c r="N225" s="1">
        <v>15486</v>
      </c>
      <c r="Q225" t="b">
        <v>0</v>
      </c>
      <c r="R225" s="1">
        <v>37257</v>
      </c>
      <c r="S225" t="b">
        <v>0</v>
      </c>
      <c r="U225" t="b">
        <v>0</v>
      </c>
      <c r="AB225">
        <v>81</v>
      </c>
      <c r="AC225" t="b">
        <v>0</v>
      </c>
      <c r="AD225" t="b">
        <v>1</v>
      </c>
      <c r="AF225" t="s">
        <v>2568</v>
      </c>
      <c r="AI225" t="b">
        <v>0</v>
      </c>
      <c r="AJ225" t="b">
        <v>0</v>
      </c>
      <c r="AK225" t="b">
        <v>0</v>
      </c>
      <c r="AL225" t="b">
        <v>0</v>
      </c>
      <c r="AM225" t="b">
        <v>0</v>
      </c>
      <c r="AN225" t="b">
        <v>0</v>
      </c>
      <c r="AO225" t="b">
        <v>0</v>
      </c>
      <c r="AP225" t="b">
        <v>0</v>
      </c>
      <c r="AQ225" t="b">
        <v>0</v>
      </c>
      <c r="AR225" t="b">
        <v>0</v>
      </c>
      <c r="AS225" t="b">
        <v>0</v>
      </c>
      <c r="AT225" t="b">
        <v>0</v>
      </c>
      <c r="AU225" t="b">
        <v>1</v>
      </c>
      <c r="AV225" t="b">
        <v>0</v>
      </c>
      <c r="AW225" t="b">
        <v>0</v>
      </c>
      <c r="AX225" t="b">
        <v>0</v>
      </c>
      <c r="AY225" t="b">
        <v>0</v>
      </c>
      <c r="AZ225" t="b">
        <v>0</v>
      </c>
      <c r="BA225" t="b">
        <v>0</v>
      </c>
      <c r="BB225" t="b">
        <v>0</v>
      </c>
      <c r="BC225" t="b">
        <v>0</v>
      </c>
      <c r="BD225" t="b">
        <v>1</v>
      </c>
      <c r="BE225" t="b">
        <v>0</v>
      </c>
      <c r="BF225" t="b">
        <v>1</v>
      </c>
      <c r="BG225" t="b">
        <v>0</v>
      </c>
      <c r="BH225" t="b">
        <v>0</v>
      </c>
      <c r="BI225" t="b">
        <v>0</v>
      </c>
      <c r="BJ225" t="b">
        <v>0</v>
      </c>
      <c r="BK225" t="b">
        <v>0</v>
      </c>
      <c r="BL225" t="b">
        <v>0</v>
      </c>
      <c r="BN225" t="b">
        <v>1</v>
      </c>
    </row>
    <row r="226" spans="1:66">
      <c r="A226" s="6">
        <v>509</v>
      </c>
      <c r="B226" t="s">
        <v>744</v>
      </c>
      <c r="C226" t="s">
        <v>13</v>
      </c>
      <c r="D226" t="s">
        <v>1325</v>
      </c>
      <c r="E226" t="s">
        <v>153</v>
      </c>
      <c r="F226" t="s">
        <v>745</v>
      </c>
      <c r="G226" t="s">
        <v>96</v>
      </c>
      <c r="H226" t="s">
        <v>17</v>
      </c>
      <c r="I226" t="s">
        <v>1822</v>
      </c>
      <c r="J226" t="s">
        <v>746</v>
      </c>
      <c r="K226" t="s">
        <v>1326</v>
      </c>
      <c r="L226" t="s">
        <v>747</v>
      </c>
      <c r="M226" t="s">
        <v>1327</v>
      </c>
      <c r="N226" s="1">
        <v>15131</v>
      </c>
      <c r="O226" t="s">
        <v>1328</v>
      </c>
      <c r="Q226" t="b">
        <v>0</v>
      </c>
      <c r="R226" s="1">
        <v>41091</v>
      </c>
      <c r="S226" t="b">
        <v>0</v>
      </c>
      <c r="U226" t="b">
        <v>0</v>
      </c>
      <c r="AB226">
        <v>82</v>
      </c>
      <c r="AC226" t="b">
        <v>0</v>
      </c>
      <c r="AD226" t="b">
        <v>1</v>
      </c>
      <c r="AF226" t="s">
        <v>2525</v>
      </c>
      <c r="AI226" t="b">
        <v>0</v>
      </c>
      <c r="AJ226" t="b">
        <v>0</v>
      </c>
      <c r="AK226" t="b">
        <v>0</v>
      </c>
      <c r="AL226" t="b">
        <v>0</v>
      </c>
      <c r="AM226" t="b">
        <v>0</v>
      </c>
      <c r="AN226" t="b">
        <v>0</v>
      </c>
      <c r="AO226" t="b">
        <v>0</v>
      </c>
      <c r="AP226" t="b">
        <v>0</v>
      </c>
      <c r="AQ226" t="b">
        <v>0</v>
      </c>
      <c r="AR226" t="b">
        <v>0</v>
      </c>
      <c r="AS226" t="b">
        <v>1</v>
      </c>
      <c r="AT226" t="b">
        <v>0</v>
      </c>
      <c r="AU226" t="b">
        <v>0</v>
      </c>
      <c r="AV226" t="b">
        <v>0</v>
      </c>
      <c r="AW226" t="b">
        <v>0</v>
      </c>
      <c r="AX226" t="b">
        <v>0</v>
      </c>
      <c r="AY226" t="b">
        <v>0</v>
      </c>
      <c r="AZ226" t="b">
        <v>0</v>
      </c>
      <c r="BA226" t="b">
        <v>0</v>
      </c>
      <c r="BB226" t="b">
        <v>0</v>
      </c>
      <c r="BC226" t="b">
        <v>0</v>
      </c>
      <c r="BD226" t="b">
        <v>0</v>
      </c>
      <c r="BE226" t="b">
        <v>0</v>
      </c>
      <c r="BF226" t="b">
        <v>0</v>
      </c>
      <c r="BG226" t="b">
        <v>0</v>
      </c>
      <c r="BH226" t="b">
        <v>0</v>
      </c>
      <c r="BI226" t="b">
        <v>1</v>
      </c>
      <c r="BJ226" t="b">
        <v>0</v>
      </c>
      <c r="BK226" t="b">
        <v>0</v>
      </c>
      <c r="BL226" t="b">
        <v>0</v>
      </c>
      <c r="BN226" t="b">
        <v>1</v>
      </c>
    </row>
    <row r="227" spans="1:66">
      <c r="A227" s="6">
        <v>1113</v>
      </c>
      <c r="B227" t="s">
        <v>744</v>
      </c>
      <c r="C227" t="s">
        <v>179</v>
      </c>
      <c r="D227" t="s">
        <v>1239</v>
      </c>
      <c r="E227" t="s">
        <v>2435</v>
      </c>
      <c r="F227" t="s">
        <v>2601</v>
      </c>
      <c r="G227" t="s">
        <v>67</v>
      </c>
      <c r="H227" t="s">
        <v>17</v>
      </c>
      <c r="I227" t="s">
        <v>1776</v>
      </c>
      <c r="J227" t="s">
        <v>2437</v>
      </c>
      <c r="L227" t="s">
        <v>2602</v>
      </c>
      <c r="M227" t="s">
        <v>2603</v>
      </c>
      <c r="N227" s="1">
        <v>16686</v>
      </c>
      <c r="O227" t="s">
        <v>2604</v>
      </c>
      <c r="Q227" t="b">
        <v>0</v>
      </c>
      <c r="R227" s="1">
        <v>45224</v>
      </c>
      <c r="S227" t="b">
        <v>0</v>
      </c>
      <c r="U227" t="b">
        <v>0</v>
      </c>
      <c r="Y227" s="1">
        <v>45225.511435185188</v>
      </c>
      <c r="AB227">
        <v>78</v>
      </c>
      <c r="AC227" t="b">
        <v>0</v>
      </c>
      <c r="AD227" t="b">
        <v>1</v>
      </c>
      <c r="AF227" t="s">
        <v>2529</v>
      </c>
      <c r="AI227" t="b">
        <v>0</v>
      </c>
      <c r="AJ227" t="b">
        <v>0</v>
      </c>
      <c r="AK227" t="b">
        <v>0</v>
      </c>
      <c r="AL227" t="b">
        <v>0</v>
      </c>
      <c r="AM227" t="b">
        <v>0</v>
      </c>
      <c r="AN227" t="b">
        <v>0</v>
      </c>
      <c r="AO227" t="b">
        <v>0</v>
      </c>
      <c r="AP227" t="b">
        <v>0</v>
      </c>
      <c r="AQ227" t="b">
        <v>0</v>
      </c>
      <c r="AR227" t="b">
        <v>0</v>
      </c>
      <c r="AS227" t="b">
        <v>0</v>
      </c>
      <c r="AT227" t="b">
        <v>0</v>
      </c>
      <c r="AU227" t="b">
        <v>0</v>
      </c>
      <c r="AV227" t="b">
        <v>0</v>
      </c>
      <c r="AW227" t="b">
        <v>0</v>
      </c>
      <c r="AX227" t="b">
        <v>0</v>
      </c>
      <c r="AY227" t="b">
        <v>0</v>
      </c>
      <c r="AZ227" t="b">
        <v>0</v>
      </c>
      <c r="BA227" t="b">
        <v>0</v>
      </c>
      <c r="BB227" t="b">
        <v>0</v>
      </c>
      <c r="BC227" t="b">
        <v>0</v>
      </c>
      <c r="BD227" t="b">
        <v>0</v>
      </c>
      <c r="BE227" t="b">
        <v>0</v>
      </c>
      <c r="BF227" t="b">
        <v>0</v>
      </c>
      <c r="BG227" t="b">
        <v>0</v>
      </c>
      <c r="BH227" t="b">
        <v>0</v>
      </c>
      <c r="BI227" t="b">
        <v>0</v>
      </c>
      <c r="BJ227" t="b">
        <v>0</v>
      </c>
      <c r="BK227" t="b">
        <v>0</v>
      </c>
      <c r="BL227" t="b">
        <v>0</v>
      </c>
      <c r="BN227" t="b">
        <v>1</v>
      </c>
    </row>
    <row r="228" spans="1:66">
      <c r="A228" s="6">
        <v>1081</v>
      </c>
      <c r="B228" t="s">
        <v>2037</v>
      </c>
      <c r="C228" t="s">
        <v>1650</v>
      </c>
      <c r="D228" t="s">
        <v>1570</v>
      </c>
      <c r="E228" t="s">
        <v>1220</v>
      </c>
      <c r="F228" t="s">
        <v>2075</v>
      </c>
      <c r="G228" t="s">
        <v>2076</v>
      </c>
      <c r="H228" t="s">
        <v>17</v>
      </c>
      <c r="I228" t="s">
        <v>2077</v>
      </c>
      <c r="J228" t="s">
        <v>2078</v>
      </c>
      <c r="K228" t="s">
        <v>2079</v>
      </c>
      <c r="L228" t="s">
        <v>2080</v>
      </c>
      <c r="M228" t="s">
        <v>2080</v>
      </c>
      <c r="N228" s="1">
        <v>15564</v>
      </c>
      <c r="O228" t="s">
        <v>1852</v>
      </c>
      <c r="Q228" t="b">
        <v>0</v>
      </c>
      <c r="R228" s="1">
        <v>44827</v>
      </c>
      <c r="S228" t="b">
        <v>0</v>
      </c>
      <c r="U228" t="b">
        <v>0</v>
      </c>
      <c r="AB228">
        <v>81</v>
      </c>
      <c r="AC228" t="b">
        <v>0</v>
      </c>
      <c r="AD228" t="b">
        <v>1</v>
      </c>
      <c r="AF228" t="s">
        <v>2258</v>
      </c>
      <c r="AI228" t="b">
        <v>0</v>
      </c>
      <c r="AJ228" t="b">
        <v>0</v>
      </c>
      <c r="AK228" t="b">
        <v>0</v>
      </c>
      <c r="AL228" t="b">
        <v>0</v>
      </c>
      <c r="AM228" t="b">
        <v>0</v>
      </c>
      <c r="AN228" t="b">
        <v>0</v>
      </c>
      <c r="AO228" t="b">
        <v>0</v>
      </c>
      <c r="AP228" t="b">
        <v>1</v>
      </c>
      <c r="AQ228" t="b">
        <v>1</v>
      </c>
      <c r="AR228" t="b">
        <v>1</v>
      </c>
      <c r="AS228" t="b">
        <v>0</v>
      </c>
      <c r="AT228" t="b">
        <v>0</v>
      </c>
      <c r="AU228" t="b">
        <v>1</v>
      </c>
      <c r="AV228" t="b">
        <v>0</v>
      </c>
      <c r="AW228" t="b">
        <v>0</v>
      </c>
      <c r="AX228" t="b">
        <v>0</v>
      </c>
      <c r="AY228" t="b">
        <v>0</v>
      </c>
      <c r="AZ228" t="b">
        <v>0</v>
      </c>
      <c r="BA228" t="b">
        <v>0</v>
      </c>
      <c r="BB228" t="b">
        <v>0</v>
      </c>
      <c r="BC228" t="b">
        <v>0</v>
      </c>
      <c r="BD228" t="b">
        <v>0</v>
      </c>
      <c r="BE228" t="b">
        <v>0</v>
      </c>
      <c r="BF228" t="b">
        <v>0</v>
      </c>
      <c r="BG228" t="b">
        <v>0</v>
      </c>
      <c r="BH228" t="b">
        <v>0</v>
      </c>
      <c r="BI228" t="b">
        <v>0</v>
      </c>
      <c r="BJ228" t="b">
        <v>0</v>
      </c>
      <c r="BK228" t="b">
        <v>0</v>
      </c>
      <c r="BL228" t="b">
        <v>0</v>
      </c>
      <c r="BN228" t="b">
        <v>1</v>
      </c>
    </row>
    <row r="229" spans="1:66">
      <c r="A229" s="6">
        <v>958</v>
      </c>
      <c r="B229" t="s">
        <v>750</v>
      </c>
      <c r="C229" t="s">
        <v>13</v>
      </c>
      <c r="D229" t="s">
        <v>1511</v>
      </c>
      <c r="E229" t="s">
        <v>30</v>
      </c>
      <c r="F229" t="s">
        <v>1927</v>
      </c>
      <c r="G229" t="s">
        <v>25</v>
      </c>
      <c r="H229" t="s">
        <v>17</v>
      </c>
      <c r="I229" t="s">
        <v>1755</v>
      </c>
      <c r="J229" t="s">
        <v>751</v>
      </c>
      <c r="K229" t="s">
        <v>752</v>
      </c>
      <c r="L229" t="s">
        <v>753</v>
      </c>
      <c r="N229" s="1">
        <v>17496</v>
      </c>
      <c r="O229" t="s">
        <v>1512</v>
      </c>
      <c r="Q229" t="b">
        <v>0</v>
      </c>
      <c r="R229" s="1">
        <v>43599</v>
      </c>
      <c r="S229" t="b">
        <v>0</v>
      </c>
      <c r="U229" t="b">
        <v>0</v>
      </c>
      <c r="AB229">
        <v>76</v>
      </c>
      <c r="AC229" t="b">
        <v>0</v>
      </c>
      <c r="AD229" t="b">
        <v>1</v>
      </c>
      <c r="AF229" t="s">
        <v>2521</v>
      </c>
      <c r="AI229" t="b">
        <v>0</v>
      </c>
      <c r="AJ229" t="b">
        <v>0</v>
      </c>
      <c r="AK229" t="b">
        <v>0</v>
      </c>
      <c r="AL229" t="b">
        <v>0</v>
      </c>
      <c r="AM229" t="b">
        <v>0</v>
      </c>
      <c r="AN229" t="b">
        <v>0</v>
      </c>
      <c r="AO229" t="b">
        <v>0</v>
      </c>
      <c r="AP229" t="b">
        <v>0</v>
      </c>
      <c r="AQ229" t="b">
        <v>0</v>
      </c>
      <c r="AR229" t="b">
        <v>0</v>
      </c>
      <c r="AS229" t="b">
        <v>0</v>
      </c>
      <c r="AT229" t="b">
        <v>0</v>
      </c>
      <c r="AU229" t="b">
        <v>0</v>
      </c>
      <c r="AV229" t="b">
        <v>0</v>
      </c>
      <c r="AW229" t="b">
        <v>0</v>
      </c>
      <c r="AX229" t="b">
        <v>0</v>
      </c>
      <c r="AY229" t="b">
        <v>0</v>
      </c>
      <c r="AZ229" t="b">
        <v>0</v>
      </c>
      <c r="BA229" t="b">
        <v>0</v>
      </c>
      <c r="BB229" t="b">
        <v>0</v>
      </c>
      <c r="BC229" t="b">
        <v>0</v>
      </c>
      <c r="BD229" t="b">
        <v>0</v>
      </c>
      <c r="BE229" t="b">
        <v>0</v>
      </c>
      <c r="BF229" t="b">
        <v>0</v>
      </c>
      <c r="BG229" t="b">
        <v>0</v>
      </c>
      <c r="BH229" t="b">
        <v>0</v>
      </c>
      <c r="BI229" t="b">
        <v>0</v>
      </c>
      <c r="BJ229" t="b">
        <v>0</v>
      </c>
      <c r="BK229" t="b">
        <v>0</v>
      </c>
      <c r="BL229" t="b">
        <v>0</v>
      </c>
      <c r="BN229" t="b">
        <v>1</v>
      </c>
    </row>
    <row r="230" spans="1:66">
      <c r="A230" s="6">
        <v>269</v>
      </c>
      <c r="B230" t="s">
        <v>754</v>
      </c>
      <c r="C230" t="s">
        <v>2035</v>
      </c>
      <c r="E230" t="s">
        <v>168</v>
      </c>
      <c r="F230" t="s">
        <v>2310</v>
      </c>
      <c r="G230" t="s">
        <v>25</v>
      </c>
      <c r="H230" t="s">
        <v>17</v>
      </c>
      <c r="I230" t="s">
        <v>1755</v>
      </c>
      <c r="J230" t="s">
        <v>1928</v>
      </c>
      <c r="K230" t="s">
        <v>1928</v>
      </c>
      <c r="L230" t="s">
        <v>755</v>
      </c>
      <c r="N230" s="1">
        <v>14958</v>
      </c>
      <c r="P230" t="s">
        <v>1795</v>
      </c>
      <c r="Q230" t="b">
        <v>0</v>
      </c>
      <c r="R230" s="1">
        <v>37641</v>
      </c>
      <c r="S230" t="b">
        <v>0</v>
      </c>
      <c r="U230" t="b">
        <v>0</v>
      </c>
      <c r="X230" t="s">
        <v>2605</v>
      </c>
      <c r="Y230" s="1">
        <v>45134</v>
      </c>
      <c r="Z230" t="s">
        <v>2578</v>
      </c>
      <c r="AA230" t="s">
        <v>2546</v>
      </c>
      <c r="AB230">
        <v>83</v>
      </c>
      <c r="AC230" t="b">
        <v>0</v>
      </c>
      <c r="AD230" t="b">
        <v>1</v>
      </c>
      <c r="AF230" t="s">
        <v>2539</v>
      </c>
      <c r="AI230" t="b">
        <v>0</v>
      </c>
      <c r="AJ230" t="b">
        <v>0</v>
      </c>
      <c r="AK230" t="b">
        <v>0</v>
      </c>
      <c r="AL230" t="b">
        <v>0</v>
      </c>
      <c r="AM230" t="b">
        <v>0</v>
      </c>
      <c r="AN230" t="b">
        <v>0</v>
      </c>
      <c r="AO230" t="b">
        <v>0</v>
      </c>
      <c r="AP230" t="b">
        <v>0</v>
      </c>
      <c r="AQ230" t="b">
        <v>0</v>
      </c>
      <c r="AR230" t="b">
        <v>1</v>
      </c>
      <c r="AS230" t="b">
        <v>0</v>
      </c>
      <c r="AT230" t="b">
        <v>0</v>
      </c>
      <c r="AU230" t="b">
        <v>0</v>
      </c>
      <c r="AV230" t="b">
        <v>1</v>
      </c>
      <c r="AW230" t="b">
        <v>1</v>
      </c>
      <c r="AX230" t="b">
        <v>0</v>
      </c>
      <c r="AY230" t="b">
        <v>0</v>
      </c>
      <c r="AZ230" t="b">
        <v>0</v>
      </c>
      <c r="BA230" t="b">
        <v>0</v>
      </c>
      <c r="BB230" t="b">
        <v>0</v>
      </c>
      <c r="BC230" t="b">
        <v>0</v>
      </c>
      <c r="BD230" t="b">
        <v>0</v>
      </c>
      <c r="BE230" t="b">
        <v>1</v>
      </c>
      <c r="BF230" t="b">
        <v>1</v>
      </c>
      <c r="BG230" t="b">
        <v>0</v>
      </c>
      <c r="BH230" t="b">
        <v>0</v>
      </c>
      <c r="BI230" t="b">
        <v>0</v>
      </c>
      <c r="BJ230" t="b">
        <v>0</v>
      </c>
      <c r="BK230" t="b">
        <v>0</v>
      </c>
      <c r="BL230" t="b">
        <v>0</v>
      </c>
      <c r="BN230" t="b">
        <v>1</v>
      </c>
    </row>
    <row r="231" spans="1:66">
      <c r="A231" s="6">
        <v>1109</v>
      </c>
      <c r="B231" t="s">
        <v>2353</v>
      </c>
      <c r="C231" t="s">
        <v>56</v>
      </c>
      <c r="D231" t="s">
        <v>1099</v>
      </c>
      <c r="E231" t="s">
        <v>1220</v>
      </c>
      <c r="F231" t="s">
        <v>2354</v>
      </c>
      <c r="G231" t="s">
        <v>25</v>
      </c>
      <c r="H231" t="s">
        <v>17</v>
      </c>
      <c r="I231" t="s">
        <v>1755</v>
      </c>
      <c r="J231" t="s">
        <v>2355</v>
      </c>
      <c r="L231" t="s">
        <v>2356</v>
      </c>
      <c r="N231" s="1">
        <v>12879</v>
      </c>
      <c r="O231" t="s">
        <v>2357</v>
      </c>
      <c r="Q231" t="b">
        <v>0</v>
      </c>
      <c r="R231" s="1">
        <v>45191</v>
      </c>
      <c r="S231" t="b">
        <v>0</v>
      </c>
      <c r="U231" t="b">
        <v>0</v>
      </c>
      <c r="Y231" s="1">
        <v>45193.589594907404</v>
      </c>
      <c r="AB231">
        <v>88</v>
      </c>
      <c r="AC231" t="b">
        <v>0</v>
      </c>
      <c r="AD231" t="b">
        <v>0</v>
      </c>
      <c r="AF231" t="s">
        <v>2606</v>
      </c>
      <c r="AI231" t="b">
        <v>0</v>
      </c>
      <c r="AJ231" t="b">
        <v>0</v>
      </c>
      <c r="AK231" t="b">
        <v>0</v>
      </c>
      <c r="AL231" t="b">
        <v>0</v>
      </c>
      <c r="AM231" t="b">
        <v>0</v>
      </c>
      <c r="AN231" t="b">
        <v>0</v>
      </c>
      <c r="AO231" t="b">
        <v>0</v>
      </c>
      <c r="AP231" t="b">
        <v>0</v>
      </c>
      <c r="AQ231" t="b">
        <v>0</v>
      </c>
      <c r="AR231" t="b">
        <v>0</v>
      </c>
      <c r="AS231" t="b">
        <v>0</v>
      </c>
      <c r="AT231" t="b">
        <v>0</v>
      </c>
      <c r="AU231" t="b">
        <v>0</v>
      </c>
      <c r="AV231" t="b">
        <v>0</v>
      </c>
      <c r="AW231" t="b">
        <v>0</v>
      </c>
      <c r="AX231" t="b">
        <v>0</v>
      </c>
      <c r="AY231" t="b">
        <v>0</v>
      </c>
      <c r="AZ231" t="b">
        <v>0</v>
      </c>
      <c r="BA231" t="b">
        <v>0</v>
      </c>
      <c r="BB231" t="b">
        <v>0</v>
      </c>
      <c r="BC231" t="b">
        <v>0</v>
      </c>
      <c r="BD231" t="b">
        <v>0</v>
      </c>
      <c r="BE231" t="b">
        <v>0</v>
      </c>
      <c r="BF231" t="b">
        <v>0</v>
      </c>
      <c r="BG231" t="b">
        <v>0</v>
      </c>
      <c r="BH231" t="b">
        <v>0</v>
      </c>
      <c r="BI231" t="b">
        <v>0</v>
      </c>
      <c r="BJ231" t="b">
        <v>0</v>
      </c>
      <c r="BK231" t="b">
        <v>0</v>
      </c>
      <c r="BL231" t="b">
        <v>0</v>
      </c>
      <c r="BN231" t="b">
        <v>1</v>
      </c>
    </row>
    <row r="232" spans="1:66">
      <c r="A232" s="6">
        <v>500</v>
      </c>
      <c r="B232" t="s">
        <v>761</v>
      </c>
      <c r="C232" t="s">
        <v>1649</v>
      </c>
      <c r="D232" t="s">
        <v>1254</v>
      </c>
      <c r="E232" t="s">
        <v>23</v>
      </c>
      <c r="F232" t="s">
        <v>762</v>
      </c>
      <c r="G232" t="s">
        <v>67</v>
      </c>
      <c r="H232" t="s">
        <v>17</v>
      </c>
      <c r="I232" t="s">
        <v>1776</v>
      </c>
      <c r="J232" t="s">
        <v>763</v>
      </c>
      <c r="K232" t="s">
        <v>764</v>
      </c>
      <c r="L232" t="s">
        <v>765</v>
      </c>
      <c r="N232" s="1">
        <v>14225</v>
      </c>
      <c r="O232" t="s">
        <v>1255</v>
      </c>
      <c r="Q232" t="b">
        <v>0</v>
      </c>
      <c r="R232" s="1">
        <v>41000</v>
      </c>
      <c r="S232" t="b">
        <v>0</v>
      </c>
      <c r="U232" t="b">
        <v>0</v>
      </c>
      <c r="X232" t="s">
        <v>2607</v>
      </c>
      <c r="AB232">
        <v>85</v>
      </c>
      <c r="AC232" t="b">
        <v>0</v>
      </c>
      <c r="AD232" t="b">
        <v>1</v>
      </c>
      <c r="AF232" t="s">
        <v>2592</v>
      </c>
      <c r="AI232" t="b">
        <v>0</v>
      </c>
      <c r="AJ232" t="b">
        <v>0</v>
      </c>
      <c r="AK232" t="b">
        <v>0</v>
      </c>
      <c r="AL232" t="b">
        <v>0</v>
      </c>
      <c r="AM232" t="b">
        <v>0</v>
      </c>
      <c r="AN232" t="b">
        <v>0</v>
      </c>
      <c r="AO232" t="b">
        <v>0</v>
      </c>
      <c r="AP232" t="b">
        <v>0</v>
      </c>
      <c r="AQ232" t="b">
        <v>0</v>
      </c>
      <c r="AR232" t="b">
        <v>0</v>
      </c>
      <c r="AS232" t="b">
        <v>0</v>
      </c>
      <c r="AT232" t="b">
        <v>0</v>
      </c>
      <c r="AU232" t="b">
        <v>1</v>
      </c>
      <c r="AV232" t="b">
        <v>1</v>
      </c>
      <c r="AW232" t="b">
        <v>0</v>
      </c>
      <c r="AX232" t="b">
        <v>0</v>
      </c>
      <c r="AY232" t="b">
        <v>0</v>
      </c>
      <c r="AZ232" t="b">
        <v>1</v>
      </c>
      <c r="BA232" t="b">
        <v>0</v>
      </c>
      <c r="BB232" t="b">
        <v>0</v>
      </c>
      <c r="BC232" t="b">
        <v>0</v>
      </c>
      <c r="BD232" t="b">
        <v>1</v>
      </c>
      <c r="BE232" t="b">
        <v>0</v>
      </c>
      <c r="BF232" t="b">
        <v>0</v>
      </c>
      <c r="BG232" t="b">
        <v>0</v>
      </c>
      <c r="BH232" t="b">
        <v>0</v>
      </c>
      <c r="BI232" t="b">
        <v>0</v>
      </c>
      <c r="BJ232" t="b">
        <v>0</v>
      </c>
      <c r="BK232" t="b">
        <v>0</v>
      </c>
      <c r="BL232" t="b">
        <v>0</v>
      </c>
      <c r="BN232" t="b">
        <v>1</v>
      </c>
    </row>
    <row r="233" spans="1:66">
      <c r="A233" s="6">
        <v>446</v>
      </c>
      <c r="B233" t="s">
        <v>1643</v>
      </c>
      <c r="C233" t="s">
        <v>756</v>
      </c>
      <c r="D233" t="s">
        <v>1424</v>
      </c>
      <c r="E233" t="s">
        <v>118</v>
      </c>
      <c r="F233" t="s">
        <v>757</v>
      </c>
      <c r="G233" t="s">
        <v>120</v>
      </c>
      <c r="H233" t="s">
        <v>17</v>
      </c>
      <c r="I233" t="s">
        <v>1782</v>
      </c>
      <c r="J233" t="s">
        <v>758</v>
      </c>
      <c r="L233" t="s">
        <v>759</v>
      </c>
      <c r="N233" s="1">
        <v>16361</v>
      </c>
      <c r="O233" t="s">
        <v>1425</v>
      </c>
      <c r="Q233" t="b">
        <v>0</v>
      </c>
      <c r="R233" s="1">
        <v>40391</v>
      </c>
      <c r="S233" t="b">
        <v>0</v>
      </c>
      <c r="U233" t="b">
        <v>0</v>
      </c>
      <c r="AB233">
        <v>79</v>
      </c>
      <c r="AC233" t="b">
        <v>0</v>
      </c>
      <c r="AD233" t="b">
        <v>1</v>
      </c>
      <c r="AI233" t="b">
        <v>0</v>
      </c>
      <c r="AJ233" t="b">
        <v>1</v>
      </c>
      <c r="AK233" t="b">
        <v>0</v>
      </c>
      <c r="AL233" t="b">
        <v>0</v>
      </c>
      <c r="AM233" t="b">
        <v>0</v>
      </c>
      <c r="AN233" t="b">
        <v>0</v>
      </c>
      <c r="AO233" t="b">
        <v>1</v>
      </c>
      <c r="AP233" t="b">
        <v>0</v>
      </c>
      <c r="AQ233" t="b">
        <v>0</v>
      </c>
      <c r="AR233" t="b">
        <v>0</v>
      </c>
      <c r="AS233" t="b">
        <v>1</v>
      </c>
      <c r="AT233" t="b">
        <v>0</v>
      </c>
      <c r="AU233" t="b">
        <v>1</v>
      </c>
      <c r="AV233" t="b">
        <v>0</v>
      </c>
      <c r="AW233" t="b">
        <v>0</v>
      </c>
      <c r="AX233" t="b">
        <v>0</v>
      </c>
      <c r="AY233" t="b">
        <v>0</v>
      </c>
      <c r="AZ233" t="b">
        <v>0</v>
      </c>
      <c r="BA233" t="b">
        <v>0</v>
      </c>
      <c r="BB233" t="b">
        <v>0</v>
      </c>
      <c r="BC233" t="b">
        <v>0</v>
      </c>
      <c r="BD233" t="b">
        <v>0</v>
      </c>
      <c r="BE233" t="b">
        <v>0</v>
      </c>
      <c r="BF233" t="b">
        <v>0</v>
      </c>
      <c r="BG233" t="b">
        <v>1</v>
      </c>
      <c r="BH233" t="b">
        <v>0</v>
      </c>
      <c r="BI233" t="b">
        <v>0</v>
      </c>
      <c r="BJ233" t="b">
        <v>0</v>
      </c>
      <c r="BK233" t="b">
        <v>0</v>
      </c>
      <c r="BL233" t="b">
        <v>0</v>
      </c>
      <c r="BN233" t="b">
        <v>1</v>
      </c>
    </row>
    <row r="234" spans="1:66">
      <c r="A234" s="6">
        <v>985</v>
      </c>
      <c r="B234" t="s">
        <v>1562</v>
      </c>
      <c r="C234" t="s">
        <v>144</v>
      </c>
      <c r="D234" t="s">
        <v>1476</v>
      </c>
      <c r="E234" t="s">
        <v>1563</v>
      </c>
      <c r="F234" t="s">
        <v>1564</v>
      </c>
      <c r="G234" t="s">
        <v>130</v>
      </c>
      <c r="H234" t="s">
        <v>17</v>
      </c>
      <c r="I234" t="s">
        <v>1783</v>
      </c>
      <c r="K234" t="s">
        <v>1565</v>
      </c>
      <c r="L234" t="s">
        <v>1566</v>
      </c>
      <c r="N234" s="1">
        <v>18537</v>
      </c>
      <c r="O234" t="s">
        <v>1374</v>
      </c>
      <c r="Q234" t="b">
        <v>0</v>
      </c>
      <c r="R234" s="1">
        <v>43872</v>
      </c>
      <c r="S234" t="b">
        <v>0</v>
      </c>
      <c r="U234" t="b">
        <v>0</v>
      </c>
      <c r="Y234" s="1">
        <v>44421</v>
      </c>
      <c r="AB234">
        <v>73</v>
      </c>
      <c r="AC234" t="b">
        <v>0</v>
      </c>
      <c r="AD234" t="b">
        <v>0</v>
      </c>
      <c r="AI234" t="b">
        <v>0</v>
      </c>
      <c r="AJ234" t="b">
        <v>0</v>
      </c>
      <c r="AK234" t="b">
        <v>0</v>
      </c>
      <c r="AL234" t="b">
        <v>0</v>
      </c>
      <c r="AM234" t="b">
        <v>0</v>
      </c>
      <c r="AN234" t="b">
        <v>0</v>
      </c>
      <c r="AO234" t="b">
        <v>0</v>
      </c>
      <c r="AP234" t="b">
        <v>0</v>
      </c>
      <c r="AQ234" t="b">
        <v>0</v>
      </c>
      <c r="AR234" t="b">
        <v>0</v>
      </c>
      <c r="AS234" t="b">
        <v>1</v>
      </c>
      <c r="AT234" t="b">
        <v>0</v>
      </c>
      <c r="AU234" t="b">
        <v>0</v>
      </c>
      <c r="AV234" t="b">
        <v>0</v>
      </c>
      <c r="AW234" t="b">
        <v>0</v>
      </c>
      <c r="AX234" t="b">
        <v>0</v>
      </c>
      <c r="AY234" t="b">
        <v>0</v>
      </c>
      <c r="AZ234" t="b">
        <v>0</v>
      </c>
      <c r="BA234" t="b">
        <v>0</v>
      </c>
      <c r="BB234" t="b">
        <v>0</v>
      </c>
      <c r="BC234" t="b">
        <v>0</v>
      </c>
      <c r="BD234" t="b">
        <v>0</v>
      </c>
      <c r="BE234" t="b">
        <v>0</v>
      </c>
      <c r="BF234" t="b">
        <v>0</v>
      </c>
      <c r="BG234" t="b">
        <v>0</v>
      </c>
      <c r="BH234" t="b">
        <v>0</v>
      </c>
      <c r="BI234" t="b">
        <v>0</v>
      </c>
      <c r="BJ234" t="b">
        <v>0</v>
      </c>
      <c r="BK234" t="b">
        <v>0</v>
      </c>
      <c r="BL234" t="b">
        <v>0</v>
      </c>
      <c r="BN234" t="b">
        <v>1</v>
      </c>
    </row>
    <row r="235" spans="1:66">
      <c r="A235" s="6">
        <v>1089</v>
      </c>
      <c r="B235" t="s">
        <v>2218</v>
      </c>
      <c r="C235" t="s">
        <v>186</v>
      </c>
      <c r="D235" t="s">
        <v>1105</v>
      </c>
      <c r="E235" t="s">
        <v>2154</v>
      </c>
      <c r="F235" t="s">
        <v>2155</v>
      </c>
      <c r="G235" t="s">
        <v>777</v>
      </c>
      <c r="H235" t="s">
        <v>17</v>
      </c>
      <c r="I235" t="s">
        <v>1787</v>
      </c>
      <c r="J235" t="s">
        <v>2156</v>
      </c>
      <c r="K235" t="s">
        <v>2157</v>
      </c>
      <c r="L235" t="s">
        <v>2158</v>
      </c>
      <c r="M235" t="s">
        <v>2159</v>
      </c>
      <c r="N235" s="1">
        <v>17367</v>
      </c>
      <c r="O235" t="s">
        <v>2160</v>
      </c>
      <c r="Q235" t="b">
        <v>0</v>
      </c>
      <c r="R235" s="1">
        <v>44919</v>
      </c>
      <c r="S235" t="b">
        <v>0</v>
      </c>
      <c r="U235" t="b">
        <v>0</v>
      </c>
      <c r="Y235" s="1">
        <v>44931</v>
      </c>
      <c r="AB235">
        <v>76</v>
      </c>
      <c r="AC235" t="b">
        <v>0</v>
      </c>
      <c r="AD235" t="b">
        <v>1</v>
      </c>
      <c r="AF235" t="s">
        <v>2606</v>
      </c>
      <c r="AI235" t="b">
        <v>0</v>
      </c>
      <c r="AJ235" t="b">
        <v>0</v>
      </c>
      <c r="AK235" t="b">
        <v>0</v>
      </c>
      <c r="AL235" t="b">
        <v>0</v>
      </c>
      <c r="AM235" t="b">
        <v>0</v>
      </c>
      <c r="AN235" t="b">
        <v>0</v>
      </c>
      <c r="AO235" t="b">
        <v>0</v>
      </c>
      <c r="AP235" t="b">
        <v>0</v>
      </c>
      <c r="AQ235" t="b">
        <v>0</v>
      </c>
      <c r="AR235" t="b">
        <v>0</v>
      </c>
      <c r="AS235" t="b">
        <v>0</v>
      </c>
      <c r="AT235" t="b">
        <v>0</v>
      </c>
      <c r="AU235" t="b">
        <v>1</v>
      </c>
      <c r="AV235" t="b">
        <v>0</v>
      </c>
      <c r="AW235" t="b">
        <v>0</v>
      </c>
      <c r="AX235" t="b">
        <v>0</v>
      </c>
      <c r="AY235" t="b">
        <v>0</v>
      </c>
      <c r="AZ235" t="b">
        <v>0</v>
      </c>
      <c r="BA235" t="b">
        <v>0</v>
      </c>
      <c r="BB235" t="b">
        <v>0</v>
      </c>
      <c r="BC235" t="b">
        <v>0</v>
      </c>
      <c r="BD235" t="b">
        <v>0</v>
      </c>
      <c r="BE235" t="b">
        <v>0</v>
      </c>
      <c r="BF235" t="b">
        <v>0</v>
      </c>
      <c r="BG235" t="b">
        <v>0</v>
      </c>
      <c r="BH235" t="b">
        <v>0</v>
      </c>
      <c r="BI235" t="b">
        <v>0</v>
      </c>
      <c r="BJ235" t="b">
        <v>0</v>
      </c>
      <c r="BK235" t="b">
        <v>0</v>
      </c>
      <c r="BL235" t="b">
        <v>0</v>
      </c>
      <c r="BN235" t="b">
        <v>1</v>
      </c>
    </row>
    <row r="236" spans="1:66">
      <c r="A236" s="6">
        <v>1037</v>
      </c>
      <c r="B236" t="s">
        <v>1629</v>
      </c>
      <c r="C236" t="s">
        <v>471</v>
      </c>
      <c r="E236" t="s">
        <v>2239</v>
      </c>
      <c r="F236" t="s">
        <v>1930</v>
      </c>
      <c r="G236" t="s">
        <v>213</v>
      </c>
      <c r="H236" t="s">
        <v>17</v>
      </c>
      <c r="I236" t="s">
        <v>1804</v>
      </c>
      <c r="J236" t="s">
        <v>1703</v>
      </c>
      <c r="K236" t="s">
        <v>1704</v>
      </c>
      <c r="L236" t="s">
        <v>1705</v>
      </c>
      <c r="N236" s="1">
        <v>14689</v>
      </c>
      <c r="O236" t="s">
        <v>1177</v>
      </c>
      <c r="Q236" t="b">
        <v>0</v>
      </c>
      <c r="R236" s="1">
        <v>44481</v>
      </c>
      <c r="S236" t="b">
        <v>0</v>
      </c>
      <c r="U236" t="b">
        <v>0</v>
      </c>
      <c r="Y236" s="1">
        <v>44481</v>
      </c>
      <c r="AB236">
        <v>83</v>
      </c>
      <c r="AC236" t="b">
        <v>0</v>
      </c>
      <c r="AD236" t="b">
        <v>1</v>
      </c>
      <c r="AF236" t="s">
        <v>2568</v>
      </c>
      <c r="AI236" t="b">
        <v>0</v>
      </c>
      <c r="AJ236" t="b">
        <v>0</v>
      </c>
      <c r="AK236" t="b">
        <v>0</v>
      </c>
      <c r="AL236" t="b">
        <v>0</v>
      </c>
      <c r="AM236" t="b">
        <v>0</v>
      </c>
      <c r="AN236" t="b">
        <v>0</v>
      </c>
      <c r="AO236" t="b">
        <v>0</v>
      </c>
      <c r="AP236" t="b">
        <v>0</v>
      </c>
      <c r="AQ236" t="b">
        <v>0</v>
      </c>
      <c r="AR236" t="b">
        <v>1</v>
      </c>
      <c r="AS236" t="b">
        <v>0</v>
      </c>
      <c r="AT236" t="b">
        <v>0</v>
      </c>
      <c r="AU236" t="b">
        <v>0</v>
      </c>
      <c r="AV236" t="b">
        <v>0</v>
      </c>
      <c r="AW236" t="b">
        <v>0</v>
      </c>
      <c r="AX236" t="b">
        <v>0</v>
      </c>
      <c r="AY236" t="b">
        <v>0</v>
      </c>
      <c r="AZ236" t="b">
        <v>0</v>
      </c>
      <c r="BA236" t="b">
        <v>0</v>
      </c>
      <c r="BB236" t="b">
        <v>0</v>
      </c>
      <c r="BC236" t="b">
        <v>0</v>
      </c>
      <c r="BD236" t="b">
        <v>0</v>
      </c>
      <c r="BE236" t="b">
        <v>0</v>
      </c>
      <c r="BF236" t="b">
        <v>0</v>
      </c>
      <c r="BG236" t="b">
        <v>1</v>
      </c>
      <c r="BH236" t="b">
        <v>0</v>
      </c>
      <c r="BI236" t="b">
        <v>0</v>
      </c>
      <c r="BJ236" t="b">
        <v>0</v>
      </c>
      <c r="BK236" t="b">
        <v>0</v>
      </c>
      <c r="BL236" t="b">
        <v>0</v>
      </c>
      <c r="BN236" t="b">
        <v>1</v>
      </c>
    </row>
    <row r="237" spans="1:66">
      <c r="A237" s="6">
        <v>1031</v>
      </c>
      <c r="B237" t="s">
        <v>1294</v>
      </c>
      <c r="C237" t="s">
        <v>159</v>
      </c>
      <c r="D237" t="s">
        <v>1084</v>
      </c>
      <c r="E237" t="s">
        <v>77</v>
      </c>
      <c r="F237" t="s">
        <v>1295</v>
      </c>
      <c r="G237" t="s">
        <v>25</v>
      </c>
      <c r="H237" t="s">
        <v>17</v>
      </c>
      <c r="I237" t="s">
        <v>1755</v>
      </c>
      <c r="J237" t="s">
        <v>1296</v>
      </c>
      <c r="K237" t="s">
        <v>1297</v>
      </c>
      <c r="L237" t="s">
        <v>1298</v>
      </c>
      <c r="N237" s="1">
        <v>14795</v>
      </c>
      <c r="O237" t="s">
        <v>2309</v>
      </c>
      <c r="Q237" t="b">
        <v>0</v>
      </c>
      <c r="R237" s="1">
        <v>44438</v>
      </c>
      <c r="S237" t="b">
        <v>0</v>
      </c>
      <c r="U237" t="b">
        <v>0</v>
      </c>
      <c r="Y237" s="1">
        <v>44439</v>
      </c>
      <c r="AB237">
        <v>83</v>
      </c>
      <c r="AC237" t="b">
        <v>0</v>
      </c>
      <c r="AD237" t="b">
        <v>1</v>
      </c>
      <c r="AI237" t="b">
        <v>0</v>
      </c>
      <c r="AJ237" t="b">
        <v>0</v>
      </c>
      <c r="AK237" t="b">
        <v>0</v>
      </c>
      <c r="AL237" t="b">
        <v>0</v>
      </c>
      <c r="AM237" t="b">
        <v>0</v>
      </c>
      <c r="AN237" t="b">
        <v>0</v>
      </c>
      <c r="AO237" t="b">
        <v>0</v>
      </c>
      <c r="AP237" t="b">
        <v>1</v>
      </c>
      <c r="AQ237" t="b">
        <v>0</v>
      </c>
      <c r="AR237" t="b">
        <v>0</v>
      </c>
      <c r="AS237" t="b">
        <v>0</v>
      </c>
      <c r="AT237" t="b">
        <v>0</v>
      </c>
      <c r="AU237" t="b">
        <v>1</v>
      </c>
      <c r="AV237" t="b">
        <v>1</v>
      </c>
      <c r="AW237" t="b">
        <v>1</v>
      </c>
      <c r="AX237" t="b">
        <v>0</v>
      </c>
      <c r="AY237" t="b">
        <v>0</v>
      </c>
      <c r="AZ237" t="b">
        <v>0</v>
      </c>
      <c r="BA237" t="b">
        <v>0</v>
      </c>
      <c r="BB237" t="b">
        <v>0</v>
      </c>
      <c r="BC237" t="b">
        <v>0</v>
      </c>
      <c r="BD237" t="b">
        <v>1</v>
      </c>
      <c r="BE237" t="b">
        <v>0</v>
      </c>
      <c r="BF237" t="b">
        <v>0</v>
      </c>
      <c r="BG237" t="b">
        <v>0</v>
      </c>
      <c r="BH237" t="b">
        <v>0</v>
      </c>
      <c r="BI237" t="b">
        <v>0</v>
      </c>
      <c r="BJ237" t="b">
        <v>0</v>
      </c>
      <c r="BK237" t="b">
        <v>0</v>
      </c>
      <c r="BL237" t="b">
        <v>0</v>
      </c>
      <c r="BN237" t="b">
        <v>1</v>
      </c>
    </row>
    <row r="238" spans="1:66">
      <c r="A238" s="6">
        <v>969</v>
      </c>
      <c r="B238" t="s">
        <v>766</v>
      </c>
      <c r="C238" t="s">
        <v>13</v>
      </c>
      <c r="D238" t="s">
        <v>1283</v>
      </c>
      <c r="F238" t="s">
        <v>1422</v>
      </c>
      <c r="G238" t="s">
        <v>767</v>
      </c>
      <c r="H238" t="s">
        <v>133</v>
      </c>
      <c r="I238" t="s">
        <v>1931</v>
      </c>
      <c r="J238" t="s">
        <v>768</v>
      </c>
      <c r="L238" t="s">
        <v>769</v>
      </c>
      <c r="N238" s="1">
        <v>16299</v>
      </c>
      <c r="O238" t="s">
        <v>1423</v>
      </c>
      <c r="Q238" t="b">
        <v>0</v>
      </c>
      <c r="R238" s="1">
        <v>43718</v>
      </c>
      <c r="S238" t="b">
        <v>0</v>
      </c>
      <c r="U238" t="b">
        <v>0</v>
      </c>
      <c r="Y238" s="1">
        <v>44160</v>
      </c>
      <c r="AB238">
        <v>79</v>
      </c>
      <c r="AC238" t="b">
        <v>0</v>
      </c>
      <c r="AD238" t="b">
        <v>1</v>
      </c>
      <c r="AI238" t="b">
        <v>0</v>
      </c>
      <c r="AJ238" t="b">
        <v>0</v>
      </c>
      <c r="AK238" t="b">
        <v>0</v>
      </c>
      <c r="AL238" t="b">
        <v>1</v>
      </c>
      <c r="AM238" t="b">
        <v>0</v>
      </c>
      <c r="AN238" t="b">
        <v>0</v>
      </c>
      <c r="AO238" t="b">
        <v>0</v>
      </c>
      <c r="AP238" t="b">
        <v>0</v>
      </c>
      <c r="AQ238" t="b">
        <v>0</v>
      </c>
      <c r="AR238" t="b">
        <v>0</v>
      </c>
      <c r="AS238" t="b">
        <v>0</v>
      </c>
      <c r="AT238" t="b">
        <v>0</v>
      </c>
      <c r="AU238" t="b">
        <v>0</v>
      </c>
      <c r="AV238" t="b">
        <v>0</v>
      </c>
      <c r="AW238" t="b">
        <v>0</v>
      </c>
      <c r="AX238" t="b">
        <v>0</v>
      </c>
      <c r="AY238" t="b">
        <v>0</v>
      </c>
      <c r="AZ238" t="b">
        <v>0</v>
      </c>
      <c r="BA238" t="b">
        <v>0</v>
      </c>
      <c r="BB238" t="b">
        <v>0</v>
      </c>
      <c r="BC238" t="b">
        <v>0</v>
      </c>
      <c r="BD238" t="b">
        <v>0</v>
      </c>
      <c r="BE238" t="b">
        <v>0</v>
      </c>
      <c r="BF238" t="b">
        <v>0</v>
      </c>
      <c r="BG238" t="b">
        <v>0</v>
      </c>
      <c r="BH238" t="b">
        <v>0</v>
      </c>
      <c r="BI238" t="b">
        <v>0</v>
      </c>
      <c r="BJ238" t="b">
        <v>0</v>
      </c>
      <c r="BK238" t="b">
        <v>0</v>
      </c>
      <c r="BL238" t="b">
        <v>0</v>
      </c>
      <c r="BN238" t="b">
        <v>1</v>
      </c>
    </row>
    <row r="239" spans="1:66">
      <c r="A239" s="6">
        <v>952</v>
      </c>
      <c r="B239" t="s">
        <v>770</v>
      </c>
      <c r="C239" t="s">
        <v>771</v>
      </c>
      <c r="D239" t="s">
        <v>1335</v>
      </c>
      <c r="E239" t="s">
        <v>92</v>
      </c>
      <c r="F239" t="s">
        <v>772</v>
      </c>
      <c r="G239" t="s">
        <v>16</v>
      </c>
      <c r="H239" t="s">
        <v>17</v>
      </c>
      <c r="I239" t="s">
        <v>1752</v>
      </c>
      <c r="J239" t="s">
        <v>773</v>
      </c>
      <c r="K239" t="s">
        <v>774</v>
      </c>
      <c r="L239" t="s">
        <v>1337</v>
      </c>
      <c r="M239" t="s">
        <v>1336</v>
      </c>
      <c r="N239" s="1">
        <v>15177</v>
      </c>
      <c r="Q239" t="b">
        <v>0</v>
      </c>
      <c r="R239" s="1">
        <v>43540</v>
      </c>
      <c r="S239" t="b">
        <v>0</v>
      </c>
      <c r="U239" t="b">
        <v>0</v>
      </c>
      <c r="Y239" s="1">
        <v>44445</v>
      </c>
      <c r="AB239">
        <v>82</v>
      </c>
      <c r="AC239" t="b">
        <v>0</v>
      </c>
      <c r="AD239" t="b">
        <v>1</v>
      </c>
      <c r="AF239" t="s">
        <v>2521</v>
      </c>
      <c r="AI239" t="b">
        <v>0</v>
      </c>
      <c r="AJ239" t="b">
        <v>0</v>
      </c>
      <c r="AK239" t="b">
        <v>0</v>
      </c>
      <c r="AL239" t="b">
        <v>0</v>
      </c>
      <c r="AM239" t="b">
        <v>0</v>
      </c>
      <c r="AN239" t="b">
        <v>0</v>
      </c>
      <c r="AO239" t="b">
        <v>0</v>
      </c>
      <c r="AP239" t="b">
        <v>0</v>
      </c>
      <c r="AQ239" t="b">
        <v>0</v>
      </c>
      <c r="AR239" t="b">
        <v>0</v>
      </c>
      <c r="AS239" t="b">
        <v>0</v>
      </c>
      <c r="AT239" t="b">
        <v>0</v>
      </c>
      <c r="AU239" t="b">
        <v>0</v>
      </c>
      <c r="AV239" t="b">
        <v>0</v>
      </c>
      <c r="AW239" t="b">
        <v>0</v>
      </c>
      <c r="AX239" t="b">
        <v>0</v>
      </c>
      <c r="AY239" t="b">
        <v>0</v>
      </c>
      <c r="AZ239" t="b">
        <v>0</v>
      </c>
      <c r="BA239" t="b">
        <v>0</v>
      </c>
      <c r="BB239" t="b">
        <v>0</v>
      </c>
      <c r="BC239" t="b">
        <v>0</v>
      </c>
      <c r="BD239" t="b">
        <v>0</v>
      </c>
      <c r="BE239" t="b">
        <v>0</v>
      </c>
      <c r="BF239" t="b">
        <v>0</v>
      </c>
      <c r="BG239" t="b">
        <v>0</v>
      </c>
      <c r="BH239" t="b">
        <v>0</v>
      </c>
      <c r="BI239" t="b">
        <v>0</v>
      </c>
      <c r="BJ239" t="b">
        <v>0</v>
      </c>
      <c r="BK239" t="b">
        <v>0</v>
      </c>
      <c r="BL239" t="b">
        <v>0</v>
      </c>
      <c r="BN239" t="b">
        <v>1</v>
      </c>
    </row>
    <row r="240" spans="1:66">
      <c r="A240" s="6">
        <v>1002</v>
      </c>
      <c r="B240" t="s">
        <v>1329</v>
      </c>
      <c r="C240" t="s">
        <v>900</v>
      </c>
      <c r="D240" t="s">
        <v>1330</v>
      </c>
      <c r="E240" t="s">
        <v>124</v>
      </c>
      <c r="F240" t="s">
        <v>1932</v>
      </c>
      <c r="G240" t="s">
        <v>608</v>
      </c>
      <c r="H240" t="s">
        <v>17</v>
      </c>
      <c r="I240" t="s">
        <v>1920</v>
      </c>
      <c r="J240" t="s">
        <v>1331</v>
      </c>
      <c r="K240" t="s">
        <v>1332</v>
      </c>
      <c r="L240" t="s">
        <v>1333</v>
      </c>
      <c r="N240" s="1">
        <v>15145</v>
      </c>
      <c r="O240" t="s">
        <v>1334</v>
      </c>
      <c r="Q240" t="b">
        <v>0</v>
      </c>
      <c r="R240" s="1">
        <v>44318</v>
      </c>
      <c r="S240" t="b">
        <v>0</v>
      </c>
      <c r="U240" t="b">
        <v>0</v>
      </c>
      <c r="Y240" s="1">
        <v>44318</v>
      </c>
      <c r="AB240">
        <v>82</v>
      </c>
      <c r="AC240" t="b">
        <v>0</v>
      </c>
      <c r="AD240" t="b">
        <v>1</v>
      </c>
      <c r="AI240" t="b">
        <v>0</v>
      </c>
      <c r="AJ240" t="b">
        <v>1</v>
      </c>
      <c r="AK240" t="b">
        <v>0</v>
      </c>
      <c r="AL240" t="b">
        <v>1</v>
      </c>
      <c r="AM240" t="b">
        <v>0</v>
      </c>
      <c r="AN240" t="b">
        <v>1</v>
      </c>
      <c r="AO240" t="b">
        <v>0</v>
      </c>
      <c r="AP240" t="b">
        <v>0</v>
      </c>
      <c r="AQ240" t="b">
        <v>0</v>
      </c>
      <c r="AR240" t="b">
        <v>0</v>
      </c>
      <c r="AS240" t="b">
        <v>0</v>
      </c>
      <c r="AT240" t="b">
        <v>0</v>
      </c>
      <c r="AU240" t="b">
        <v>0</v>
      </c>
      <c r="AV240" t="b">
        <v>0</v>
      </c>
      <c r="AW240" t="b">
        <v>0</v>
      </c>
      <c r="AX240" t="b">
        <v>0</v>
      </c>
      <c r="AY240" t="b">
        <v>0</v>
      </c>
      <c r="AZ240" t="b">
        <v>0</v>
      </c>
      <c r="BA240" t="b">
        <v>0</v>
      </c>
      <c r="BB240" t="b">
        <v>0</v>
      </c>
      <c r="BC240" t="b">
        <v>0</v>
      </c>
      <c r="BD240" t="b">
        <v>0</v>
      </c>
      <c r="BE240" t="b">
        <v>0</v>
      </c>
      <c r="BF240" t="b">
        <v>0</v>
      </c>
      <c r="BG240" t="b">
        <v>0</v>
      </c>
      <c r="BH240" t="b">
        <v>0</v>
      </c>
      <c r="BI240" t="b">
        <v>0</v>
      </c>
      <c r="BJ240" t="b">
        <v>0</v>
      </c>
      <c r="BK240" t="b">
        <v>0</v>
      </c>
      <c r="BL240" t="b">
        <v>0</v>
      </c>
      <c r="BN240" t="b">
        <v>1</v>
      </c>
    </row>
    <row r="241" spans="1:66">
      <c r="A241" s="6">
        <v>278</v>
      </c>
      <c r="B241" t="s">
        <v>775</v>
      </c>
      <c r="C241" t="s">
        <v>2109</v>
      </c>
      <c r="D241" t="s">
        <v>1101</v>
      </c>
      <c r="E241" t="s">
        <v>37</v>
      </c>
      <c r="F241" t="s">
        <v>776</v>
      </c>
      <c r="G241" t="s">
        <v>777</v>
      </c>
      <c r="H241" t="s">
        <v>17</v>
      </c>
      <c r="I241" t="s">
        <v>1787</v>
      </c>
      <c r="J241" t="s">
        <v>2608</v>
      </c>
      <c r="L241" t="s">
        <v>779</v>
      </c>
      <c r="N241" s="1">
        <v>12663</v>
      </c>
      <c r="Q241" t="b">
        <v>0</v>
      </c>
      <c r="R241" s="1">
        <v>36982</v>
      </c>
      <c r="S241" t="b">
        <v>1</v>
      </c>
      <c r="U241" t="b">
        <v>0</v>
      </c>
      <c r="AB241">
        <v>89</v>
      </c>
      <c r="AC241" t="b">
        <v>0</v>
      </c>
      <c r="AD241" t="b">
        <v>1</v>
      </c>
      <c r="AF241" t="s">
        <v>2541</v>
      </c>
      <c r="AI241" t="b">
        <v>0</v>
      </c>
      <c r="AJ241" t="b">
        <v>0</v>
      </c>
      <c r="AK241" t="b">
        <v>0</v>
      </c>
      <c r="AL241" t="b">
        <v>1</v>
      </c>
      <c r="AM241" t="b">
        <v>0</v>
      </c>
      <c r="AN241" t="b">
        <v>0</v>
      </c>
      <c r="AO241" t="b">
        <v>0</v>
      </c>
      <c r="AP241" t="b">
        <v>0</v>
      </c>
      <c r="AQ241" t="b">
        <v>0</v>
      </c>
      <c r="AR241" t="b">
        <v>0</v>
      </c>
      <c r="AS241" t="b">
        <v>0</v>
      </c>
      <c r="AT241" t="b">
        <v>0</v>
      </c>
      <c r="AU241" t="b">
        <v>0</v>
      </c>
      <c r="AV241" t="b">
        <v>0</v>
      </c>
      <c r="AW241" t="b">
        <v>0</v>
      </c>
      <c r="AX241" t="b">
        <v>0</v>
      </c>
      <c r="AY241" t="b">
        <v>0</v>
      </c>
      <c r="AZ241" t="b">
        <v>0</v>
      </c>
      <c r="BA241" t="b">
        <v>0</v>
      </c>
      <c r="BB241" t="b">
        <v>0</v>
      </c>
      <c r="BC241" t="b">
        <v>0</v>
      </c>
      <c r="BD241" t="b">
        <v>0</v>
      </c>
      <c r="BE241" t="b">
        <v>0</v>
      </c>
      <c r="BF241" t="b">
        <v>0</v>
      </c>
      <c r="BG241" t="b">
        <v>0</v>
      </c>
      <c r="BH241" t="b">
        <v>0</v>
      </c>
      <c r="BI241" t="b">
        <v>0</v>
      </c>
      <c r="BJ241" t="b">
        <v>0</v>
      </c>
      <c r="BK241" t="b">
        <v>0</v>
      </c>
      <c r="BL241" t="b">
        <v>0</v>
      </c>
      <c r="BN241" t="b">
        <v>1</v>
      </c>
    </row>
    <row r="242" spans="1:66">
      <c r="A242" s="6">
        <v>280</v>
      </c>
      <c r="B242" t="s">
        <v>780</v>
      </c>
      <c r="C242" t="s">
        <v>571</v>
      </c>
      <c r="E242" t="s">
        <v>30</v>
      </c>
      <c r="F242" t="s">
        <v>1086</v>
      </c>
      <c r="G242" t="s">
        <v>1087</v>
      </c>
      <c r="H242" t="s">
        <v>1088</v>
      </c>
      <c r="I242" t="s">
        <v>1933</v>
      </c>
      <c r="J242" t="s">
        <v>1089</v>
      </c>
      <c r="K242" t="s">
        <v>1089</v>
      </c>
      <c r="L242" t="s">
        <v>781</v>
      </c>
      <c r="N242" s="1">
        <v>9339</v>
      </c>
      <c r="P242" t="s">
        <v>1934</v>
      </c>
      <c r="Q242" t="b">
        <v>0</v>
      </c>
      <c r="R242" s="1">
        <v>33025</v>
      </c>
      <c r="S242" t="b">
        <v>0</v>
      </c>
      <c r="U242" t="b">
        <v>0</v>
      </c>
      <c r="Y242" s="1">
        <v>44160</v>
      </c>
      <c r="AB242">
        <v>98</v>
      </c>
      <c r="AC242" t="b">
        <v>0</v>
      </c>
      <c r="AD242" t="b">
        <v>1</v>
      </c>
      <c r="AI242" t="b">
        <v>0</v>
      </c>
      <c r="AJ242" t="b">
        <v>0</v>
      </c>
      <c r="AK242" t="b">
        <v>0</v>
      </c>
      <c r="AL242" t="b">
        <v>0</v>
      </c>
      <c r="AM242" t="b">
        <v>0</v>
      </c>
      <c r="AN242" t="b">
        <v>0</v>
      </c>
      <c r="AO242" t="b">
        <v>0</v>
      </c>
      <c r="AP242" t="b">
        <v>0</v>
      </c>
      <c r="AQ242" t="b">
        <v>0</v>
      </c>
      <c r="AR242" t="b">
        <v>0</v>
      </c>
      <c r="AS242" t="b">
        <v>0</v>
      </c>
      <c r="AT242" t="b">
        <v>0</v>
      </c>
      <c r="AU242" t="b">
        <v>0</v>
      </c>
      <c r="AV242" t="b">
        <v>0</v>
      </c>
      <c r="AW242" t="b">
        <v>0</v>
      </c>
      <c r="AX242" t="b">
        <v>0</v>
      </c>
      <c r="AY242" t="b">
        <v>0</v>
      </c>
      <c r="AZ242" t="b">
        <v>0</v>
      </c>
      <c r="BA242" t="b">
        <v>0</v>
      </c>
      <c r="BB242" t="b">
        <v>0</v>
      </c>
      <c r="BC242" t="b">
        <v>0</v>
      </c>
      <c r="BD242" t="b">
        <v>0</v>
      </c>
      <c r="BE242" t="b">
        <v>0</v>
      </c>
      <c r="BF242" t="b">
        <v>0</v>
      </c>
      <c r="BG242" t="b">
        <v>0</v>
      </c>
      <c r="BH242" t="b">
        <v>0</v>
      </c>
      <c r="BI242" t="b">
        <v>0</v>
      </c>
      <c r="BJ242" t="b">
        <v>0</v>
      </c>
      <c r="BK242" t="b">
        <v>0</v>
      </c>
      <c r="BL242" t="b">
        <v>0</v>
      </c>
      <c r="BN242" t="b">
        <v>1</v>
      </c>
    </row>
    <row r="243" spans="1:66">
      <c r="A243" s="6">
        <v>673</v>
      </c>
      <c r="B243" t="s">
        <v>782</v>
      </c>
      <c r="C243" t="s">
        <v>13</v>
      </c>
      <c r="D243" t="s">
        <v>1304</v>
      </c>
      <c r="E243" t="s">
        <v>435</v>
      </c>
      <c r="F243" t="s">
        <v>783</v>
      </c>
      <c r="G243" t="s">
        <v>42</v>
      </c>
      <c r="H243" t="s">
        <v>17</v>
      </c>
      <c r="I243" t="s">
        <v>1758</v>
      </c>
      <c r="J243" t="s">
        <v>784</v>
      </c>
      <c r="K243" t="s">
        <v>785</v>
      </c>
      <c r="L243" t="s">
        <v>786</v>
      </c>
      <c r="M243" t="s">
        <v>1305</v>
      </c>
      <c r="N243" s="1">
        <v>14886</v>
      </c>
      <c r="O243" t="s">
        <v>1306</v>
      </c>
      <c r="Q243" t="b">
        <v>0</v>
      </c>
      <c r="R243" s="1">
        <v>42045</v>
      </c>
      <c r="S243" t="b">
        <v>0</v>
      </c>
      <c r="U243" t="b">
        <v>0</v>
      </c>
      <c r="AB243">
        <v>83</v>
      </c>
      <c r="AC243" t="b">
        <v>0</v>
      </c>
      <c r="AD243" t="b">
        <v>1</v>
      </c>
      <c r="AI243" t="b">
        <v>0</v>
      </c>
      <c r="AJ243" t="b">
        <v>0</v>
      </c>
      <c r="AK243" t="b">
        <v>0</v>
      </c>
      <c r="AL243" t="b">
        <v>0</v>
      </c>
      <c r="AM243" t="b">
        <v>0</v>
      </c>
      <c r="AN243" t="b">
        <v>0</v>
      </c>
      <c r="AO243" t="b">
        <v>0</v>
      </c>
      <c r="AP243" t="b">
        <v>1</v>
      </c>
      <c r="AQ243" t="b">
        <v>0</v>
      </c>
      <c r="AR243" t="b">
        <v>0</v>
      </c>
      <c r="AS243" t="b">
        <v>0</v>
      </c>
      <c r="AT243" t="b">
        <v>0</v>
      </c>
      <c r="AU243" t="b">
        <v>0</v>
      </c>
      <c r="AV243" t="b">
        <v>0</v>
      </c>
      <c r="AW243" t="b">
        <v>0</v>
      </c>
      <c r="AX243" t="b">
        <v>0</v>
      </c>
      <c r="AY243" t="b">
        <v>0</v>
      </c>
      <c r="AZ243" t="b">
        <v>0</v>
      </c>
      <c r="BA243" t="b">
        <v>0</v>
      </c>
      <c r="BB243" t="b">
        <v>0</v>
      </c>
      <c r="BC243" t="b">
        <v>0</v>
      </c>
      <c r="BD243" t="b">
        <v>0</v>
      </c>
      <c r="BE243" t="b">
        <v>0</v>
      </c>
      <c r="BF243" t="b">
        <v>0</v>
      </c>
      <c r="BG243" t="b">
        <v>0</v>
      </c>
      <c r="BH243" t="b">
        <v>0</v>
      </c>
      <c r="BI243" t="b">
        <v>0</v>
      </c>
      <c r="BJ243" t="b">
        <v>0</v>
      </c>
      <c r="BK243" t="b">
        <v>0</v>
      </c>
      <c r="BL243" t="b">
        <v>0</v>
      </c>
      <c r="BN243" t="b">
        <v>1</v>
      </c>
    </row>
    <row r="244" spans="1:66">
      <c r="A244" s="6">
        <v>1086</v>
      </c>
      <c r="B244" t="s">
        <v>2110</v>
      </c>
      <c r="C244" t="s">
        <v>2111</v>
      </c>
      <c r="D244" t="s">
        <v>2161</v>
      </c>
      <c r="E244" t="s">
        <v>51</v>
      </c>
      <c r="F244" t="s">
        <v>2162</v>
      </c>
      <c r="G244" t="s">
        <v>2163</v>
      </c>
      <c r="H244" t="s">
        <v>17</v>
      </c>
      <c r="I244" t="s">
        <v>2164</v>
      </c>
      <c r="J244" t="s">
        <v>2165</v>
      </c>
      <c r="K244" t="s">
        <v>2166</v>
      </c>
      <c r="L244" t="s">
        <v>2167</v>
      </c>
      <c r="N244" s="1">
        <v>18906</v>
      </c>
      <c r="O244" t="s">
        <v>2168</v>
      </c>
      <c r="Q244" t="b">
        <v>0</v>
      </c>
      <c r="R244" s="1">
        <v>44908</v>
      </c>
      <c r="S244" t="b">
        <v>0</v>
      </c>
      <c r="U244" t="b">
        <v>0</v>
      </c>
      <c r="Y244" s="1">
        <v>44910</v>
      </c>
      <c r="AB244">
        <v>72</v>
      </c>
      <c r="AC244" t="b">
        <v>0</v>
      </c>
      <c r="AD244" t="b">
        <v>1</v>
      </c>
      <c r="AI244" t="b">
        <v>1</v>
      </c>
      <c r="AJ244" t="b">
        <v>0</v>
      </c>
      <c r="AK244" t="b">
        <v>0</v>
      </c>
      <c r="AL244" t="b">
        <v>0</v>
      </c>
      <c r="AM244" t="b">
        <v>0</v>
      </c>
      <c r="AN244" t="b">
        <v>0</v>
      </c>
      <c r="AO244" t="b">
        <v>0</v>
      </c>
      <c r="AP244" t="b">
        <v>0</v>
      </c>
      <c r="AQ244" t="b">
        <v>0</v>
      </c>
      <c r="AR244" t="b">
        <v>0</v>
      </c>
      <c r="AS244" t="b">
        <v>0</v>
      </c>
      <c r="AT244" t="b">
        <v>0</v>
      </c>
      <c r="AU244" t="b">
        <v>0</v>
      </c>
      <c r="AV244" t="b">
        <v>1</v>
      </c>
      <c r="AW244" t="b">
        <v>0</v>
      </c>
      <c r="AX244" t="b">
        <v>0</v>
      </c>
      <c r="AY244" t="b">
        <v>0</v>
      </c>
      <c r="AZ244" t="b">
        <v>0</v>
      </c>
      <c r="BA244" t="b">
        <v>0</v>
      </c>
      <c r="BB244" t="b">
        <v>0</v>
      </c>
      <c r="BC244" t="b">
        <v>0</v>
      </c>
      <c r="BD244" t="b">
        <v>0</v>
      </c>
      <c r="BE244" t="b">
        <v>0</v>
      </c>
      <c r="BF244" t="b">
        <v>0</v>
      </c>
      <c r="BG244" t="b">
        <v>0</v>
      </c>
      <c r="BH244" t="b">
        <v>0</v>
      </c>
      <c r="BI244" t="b">
        <v>0</v>
      </c>
      <c r="BJ244" t="b">
        <v>0</v>
      </c>
      <c r="BK244" t="b">
        <v>0</v>
      </c>
      <c r="BL244" t="b">
        <v>0</v>
      </c>
      <c r="BN244" t="b">
        <v>1</v>
      </c>
    </row>
    <row r="245" spans="1:66">
      <c r="A245" s="6">
        <v>758</v>
      </c>
      <c r="B245" t="s">
        <v>787</v>
      </c>
      <c r="C245" t="s">
        <v>2258</v>
      </c>
      <c r="D245" t="s">
        <v>1084</v>
      </c>
      <c r="E245" t="s">
        <v>124</v>
      </c>
      <c r="F245" t="s">
        <v>788</v>
      </c>
      <c r="G245" t="s">
        <v>789</v>
      </c>
      <c r="H245" t="s">
        <v>17</v>
      </c>
      <c r="I245" t="s">
        <v>1798</v>
      </c>
      <c r="J245" t="s">
        <v>790</v>
      </c>
      <c r="K245" t="s">
        <v>1189</v>
      </c>
      <c r="L245" t="s">
        <v>791</v>
      </c>
      <c r="N245" s="1">
        <v>13484</v>
      </c>
      <c r="O245" t="s">
        <v>1190</v>
      </c>
      <c r="Q245" t="b">
        <v>0</v>
      </c>
      <c r="R245" s="1">
        <v>42318</v>
      </c>
      <c r="S245" t="b">
        <v>0</v>
      </c>
      <c r="U245" t="b">
        <v>0</v>
      </c>
      <c r="Y245" s="1">
        <v>44160</v>
      </c>
      <c r="AB245">
        <v>87</v>
      </c>
      <c r="AC245" t="b">
        <v>0</v>
      </c>
      <c r="AD245" t="b">
        <v>1</v>
      </c>
      <c r="AF245" t="s">
        <v>2103</v>
      </c>
      <c r="AI245" t="b">
        <v>0</v>
      </c>
      <c r="AJ245" t="b">
        <v>0</v>
      </c>
      <c r="AK245" t="b">
        <v>0</v>
      </c>
      <c r="AL245" t="b">
        <v>1</v>
      </c>
      <c r="AM245" t="b">
        <v>0</v>
      </c>
      <c r="AN245" t="b">
        <v>0</v>
      </c>
      <c r="AO245" t="b">
        <v>0</v>
      </c>
      <c r="AP245" t="b">
        <v>0</v>
      </c>
      <c r="AQ245" t="b">
        <v>0</v>
      </c>
      <c r="AR245" t="b">
        <v>0</v>
      </c>
      <c r="AS245" t="b">
        <v>0</v>
      </c>
      <c r="AT245" t="b">
        <v>0</v>
      </c>
      <c r="AU245" t="b">
        <v>0</v>
      </c>
      <c r="AV245" t="b">
        <v>0</v>
      </c>
      <c r="AW245" t="b">
        <v>0</v>
      </c>
      <c r="AX245" t="b">
        <v>0</v>
      </c>
      <c r="AY245" t="b">
        <v>0</v>
      </c>
      <c r="AZ245" t="b">
        <v>0</v>
      </c>
      <c r="BA245" t="b">
        <v>0</v>
      </c>
      <c r="BB245" t="b">
        <v>0</v>
      </c>
      <c r="BC245" t="b">
        <v>0</v>
      </c>
      <c r="BD245" t="b">
        <v>0</v>
      </c>
      <c r="BE245" t="b">
        <v>0</v>
      </c>
      <c r="BF245" t="b">
        <v>0</v>
      </c>
      <c r="BG245" t="b">
        <v>0</v>
      </c>
      <c r="BH245" t="b">
        <v>0</v>
      </c>
      <c r="BI245" t="b">
        <v>0</v>
      </c>
      <c r="BJ245" t="b">
        <v>0</v>
      </c>
      <c r="BK245" t="b">
        <v>0</v>
      </c>
      <c r="BL245" t="b">
        <v>0</v>
      </c>
      <c r="BN245" t="b">
        <v>1</v>
      </c>
    </row>
    <row r="246" spans="1:66">
      <c r="A246" s="6">
        <v>971</v>
      </c>
      <c r="B246" t="s">
        <v>1069</v>
      </c>
      <c r="C246" t="s">
        <v>723</v>
      </c>
      <c r="D246" t="s">
        <v>1077</v>
      </c>
      <c r="E246" t="s">
        <v>247</v>
      </c>
      <c r="F246" t="s">
        <v>1935</v>
      </c>
      <c r="G246" t="s">
        <v>291</v>
      </c>
      <c r="H246" t="s">
        <v>17</v>
      </c>
      <c r="I246" t="s">
        <v>1825</v>
      </c>
      <c r="K246" t="s">
        <v>1467</v>
      </c>
      <c r="L246" t="s">
        <v>1468</v>
      </c>
      <c r="N246" s="1">
        <v>17056</v>
      </c>
      <c r="Q246" t="b">
        <v>0</v>
      </c>
      <c r="R246" s="1">
        <v>43749</v>
      </c>
      <c r="S246" t="b">
        <v>0</v>
      </c>
      <c r="U246" t="b">
        <v>0</v>
      </c>
      <c r="Y246" s="1">
        <v>44160</v>
      </c>
      <c r="AB246">
        <v>77</v>
      </c>
      <c r="AC246" t="b">
        <v>0</v>
      </c>
      <c r="AD246" t="b">
        <v>1</v>
      </c>
      <c r="AI246" t="b">
        <v>0</v>
      </c>
      <c r="AJ246" t="b">
        <v>0</v>
      </c>
      <c r="AK246" t="b">
        <v>0</v>
      </c>
      <c r="AL246" t="b">
        <v>0</v>
      </c>
      <c r="AM246" t="b">
        <v>0</v>
      </c>
      <c r="AN246" t="b">
        <v>0</v>
      </c>
      <c r="AO246" t="b">
        <v>0</v>
      </c>
      <c r="AP246" t="b">
        <v>1</v>
      </c>
      <c r="AQ246" t="b">
        <v>0</v>
      </c>
      <c r="AR246" t="b">
        <v>1</v>
      </c>
      <c r="AS246" t="b">
        <v>0</v>
      </c>
      <c r="AT246" t="b">
        <v>0</v>
      </c>
      <c r="AU246" t="b">
        <v>1</v>
      </c>
      <c r="AV246" t="b">
        <v>1</v>
      </c>
      <c r="AW246" t="b">
        <v>0</v>
      </c>
      <c r="AX246" t="b">
        <v>0</v>
      </c>
      <c r="AY246" t="b">
        <v>0</v>
      </c>
      <c r="AZ246" t="b">
        <v>0</v>
      </c>
      <c r="BA246" t="b">
        <v>0</v>
      </c>
      <c r="BB246" t="b">
        <v>0</v>
      </c>
      <c r="BC246" t="b">
        <v>0</v>
      </c>
      <c r="BD246" t="b">
        <v>0</v>
      </c>
      <c r="BE246" t="b">
        <v>0</v>
      </c>
      <c r="BF246" t="b">
        <v>1</v>
      </c>
      <c r="BG246" t="b">
        <v>0</v>
      </c>
      <c r="BH246" t="b">
        <v>0</v>
      </c>
      <c r="BI246" t="b">
        <v>0</v>
      </c>
      <c r="BJ246" t="b">
        <v>0</v>
      </c>
      <c r="BK246" t="b">
        <v>0</v>
      </c>
      <c r="BL246" t="b">
        <v>0</v>
      </c>
      <c r="BN246" t="b">
        <v>1</v>
      </c>
    </row>
    <row r="247" spans="1:66">
      <c r="A247" s="6">
        <v>717</v>
      </c>
      <c r="B247" t="s">
        <v>792</v>
      </c>
      <c r="C247" t="s">
        <v>793</v>
      </c>
      <c r="D247" t="s">
        <v>1211</v>
      </c>
      <c r="E247" t="s">
        <v>129</v>
      </c>
      <c r="F247" t="s">
        <v>1497</v>
      </c>
      <c r="G247" t="s">
        <v>518</v>
      </c>
      <c r="H247" t="s">
        <v>17</v>
      </c>
      <c r="I247" t="s">
        <v>1882</v>
      </c>
      <c r="J247" t="s">
        <v>794</v>
      </c>
      <c r="K247" t="s">
        <v>795</v>
      </c>
      <c r="L247" t="s">
        <v>796</v>
      </c>
      <c r="N247" s="1">
        <v>17218</v>
      </c>
      <c r="O247" t="s">
        <v>1177</v>
      </c>
      <c r="Q247" t="b">
        <v>0</v>
      </c>
      <c r="R247" s="1">
        <v>42262</v>
      </c>
      <c r="S247" t="b">
        <v>0</v>
      </c>
      <c r="U247" t="b">
        <v>0</v>
      </c>
      <c r="X247" t="s">
        <v>2609</v>
      </c>
      <c r="Y247" s="1">
        <v>44160</v>
      </c>
      <c r="AB247">
        <v>76</v>
      </c>
      <c r="AC247" t="b">
        <v>0</v>
      </c>
      <c r="AD247" t="b">
        <v>1</v>
      </c>
      <c r="AI247" t="b">
        <v>0</v>
      </c>
      <c r="AJ247" t="b">
        <v>0</v>
      </c>
      <c r="AK247" t="b">
        <v>0</v>
      </c>
      <c r="AL247" t="b">
        <v>0</v>
      </c>
      <c r="AM247" t="b">
        <v>0</v>
      </c>
      <c r="AN247" t="b">
        <v>0</v>
      </c>
      <c r="AO247" t="b">
        <v>0</v>
      </c>
      <c r="AP247" t="b">
        <v>0</v>
      </c>
      <c r="AQ247" t="b">
        <v>0</v>
      </c>
      <c r="AR247" t="b">
        <v>0</v>
      </c>
      <c r="AS247" t="b">
        <v>0</v>
      </c>
      <c r="AT247" t="b">
        <v>0</v>
      </c>
      <c r="AU247" t="b">
        <v>0</v>
      </c>
      <c r="AV247" t="b">
        <v>1</v>
      </c>
      <c r="AW247" t="b">
        <v>0</v>
      </c>
      <c r="AX247" t="b">
        <v>0</v>
      </c>
      <c r="AY247" t="b">
        <v>0</v>
      </c>
      <c r="AZ247" t="b">
        <v>1</v>
      </c>
      <c r="BA247" t="b">
        <v>0</v>
      </c>
      <c r="BB247" t="b">
        <v>0</v>
      </c>
      <c r="BC247" t="b">
        <v>0</v>
      </c>
      <c r="BD247" t="b">
        <v>1</v>
      </c>
      <c r="BE247" t="b">
        <v>0</v>
      </c>
      <c r="BF247" t="b">
        <v>0</v>
      </c>
      <c r="BG247" t="b">
        <v>0</v>
      </c>
      <c r="BH247" t="b">
        <v>0</v>
      </c>
      <c r="BI247" t="b">
        <v>0</v>
      </c>
      <c r="BJ247" t="b">
        <v>0</v>
      </c>
      <c r="BK247" t="b">
        <v>0</v>
      </c>
      <c r="BL247" t="b">
        <v>0</v>
      </c>
      <c r="BN247" t="b">
        <v>1</v>
      </c>
    </row>
    <row r="248" spans="1:66">
      <c r="A248" s="6">
        <v>1026</v>
      </c>
      <c r="B248" t="s">
        <v>1611</v>
      </c>
      <c r="C248" t="s">
        <v>521</v>
      </c>
      <c r="E248" t="s">
        <v>129</v>
      </c>
      <c r="F248" t="s">
        <v>1612</v>
      </c>
      <c r="G248" t="s">
        <v>42</v>
      </c>
      <c r="H248" t="s">
        <v>17</v>
      </c>
      <c r="I248" t="s">
        <v>1758</v>
      </c>
      <c r="J248" t="s">
        <v>1613</v>
      </c>
      <c r="L248" t="s">
        <v>1614</v>
      </c>
      <c r="N248" s="1">
        <v>20979</v>
      </c>
      <c r="Q248" t="b">
        <v>0</v>
      </c>
      <c r="R248" s="1">
        <v>44400</v>
      </c>
      <c r="S248" t="b">
        <v>0</v>
      </c>
      <c r="U248" t="b">
        <v>0</v>
      </c>
      <c r="Y248" s="1">
        <v>44406</v>
      </c>
      <c r="AB248">
        <v>66</v>
      </c>
      <c r="AC248" t="b">
        <v>0</v>
      </c>
      <c r="AD248" t="b">
        <v>1</v>
      </c>
      <c r="AF248" t="s">
        <v>2554</v>
      </c>
      <c r="AI248" t="b">
        <v>1</v>
      </c>
      <c r="AJ248" t="b">
        <v>0</v>
      </c>
      <c r="AK248" t="b">
        <v>0</v>
      </c>
      <c r="AL248" t="b">
        <v>0</v>
      </c>
      <c r="AM248" t="b">
        <v>0</v>
      </c>
      <c r="AN248" t="b">
        <v>1</v>
      </c>
      <c r="AO248" t="b">
        <v>0</v>
      </c>
      <c r="AP248" t="b">
        <v>0</v>
      </c>
      <c r="AQ248" t="b">
        <v>0</v>
      </c>
      <c r="AR248" t="b">
        <v>0</v>
      </c>
      <c r="AS248" t="b">
        <v>0</v>
      </c>
      <c r="AT248" t="b">
        <v>0</v>
      </c>
      <c r="AU248" t="b">
        <v>1</v>
      </c>
      <c r="AV248" t="b">
        <v>1</v>
      </c>
      <c r="AW248" t="b">
        <v>1</v>
      </c>
      <c r="AX248" t="b">
        <v>0</v>
      </c>
      <c r="AY248" t="b">
        <v>0</v>
      </c>
      <c r="AZ248" t="b">
        <v>0</v>
      </c>
      <c r="BA248" t="b">
        <v>0</v>
      </c>
      <c r="BB248" t="b">
        <v>0</v>
      </c>
      <c r="BC248" t="b">
        <v>0</v>
      </c>
      <c r="BD248" t="b">
        <v>1</v>
      </c>
      <c r="BE248" t="b">
        <v>0</v>
      </c>
      <c r="BF248" t="b">
        <v>0</v>
      </c>
      <c r="BG248" t="b">
        <v>1</v>
      </c>
      <c r="BH248" t="b">
        <v>0</v>
      </c>
      <c r="BI248" t="b">
        <v>0</v>
      </c>
      <c r="BJ248" t="b">
        <v>0</v>
      </c>
      <c r="BK248" t="b">
        <v>0</v>
      </c>
      <c r="BL248" t="b">
        <v>0</v>
      </c>
      <c r="BN248" t="b">
        <v>1</v>
      </c>
    </row>
    <row r="249" spans="1:66">
      <c r="A249" s="6">
        <v>999</v>
      </c>
      <c r="B249" t="s">
        <v>1584</v>
      </c>
      <c r="C249" t="s">
        <v>1065</v>
      </c>
      <c r="D249" t="s">
        <v>1585</v>
      </c>
      <c r="E249" t="s">
        <v>14</v>
      </c>
      <c r="F249" t="s">
        <v>1586</v>
      </c>
      <c r="G249" t="s">
        <v>83</v>
      </c>
      <c r="H249" t="s">
        <v>17</v>
      </c>
      <c r="I249" t="s">
        <v>1772</v>
      </c>
      <c r="K249" t="s">
        <v>1587</v>
      </c>
      <c r="L249" t="s">
        <v>1588</v>
      </c>
      <c r="N249" s="1">
        <v>19350</v>
      </c>
      <c r="O249" t="s">
        <v>1589</v>
      </c>
      <c r="Q249" t="b">
        <v>0</v>
      </c>
      <c r="R249" s="1">
        <v>44336</v>
      </c>
      <c r="S249" t="b">
        <v>0</v>
      </c>
      <c r="U249" t="b">
        <v>0</v>
      </c>
      <c r="Y249" s="1">
        <v>44336</v>
      </c>
      <c r="AB249">
        <v>71</v>
      </c>
      <c r="AC249" t="b">
        <v>0</v>
      </c>
      <c r="AD249" t="b">
        <v>1</v>
      </c>
      <c r="AI249" t="b">
        <v>0</v>
      </c>
      <c r="AJ249" t="b">
        <v>0</v>
      </c>
      <c r="AK249" t="b">
        <v>0</v>
      </c>
      <c r="AL249" t="b">
        <v>0</v>
      </c>
      <c r="AM249" t="b">
        <v>0</v>
      </c>
      <c r="AN249" t="b">
        <v>0</v>
      </c>
      <c r="AO249" t="b">
        <v>0</v>
      </c>
      <c r="AP249" t="b">
        <v>0</v>
      </c>
      <c r="AQ249" t="b">
        <v>0</v>
      </c>
      <c r="AR249" t="b">
        <v>0</v>
      </c>
      <c r="AS249" t="b">
        <v>0</v>
      </c>
      <c r="AT249" t="b">
        <v>0</v>
      </c>
      <c r="AU249" t="b">
        <v>0</v>
      </c>
      <c r="AV249" t="b">
        <v>0</v>
      </c>
      <c r="AW249" t="b">
        <v>0</v>
      </c>
      <c r="AX249" t="b">
        <v>0</v>
      </c>
      <c r="AY249" t="b">
        <v>0</v>
      </c>
      <c r="AZ249" t="b">
        <v>0</v>
      </c>
      <c r="BA249" t="b">
        <v>0</v>
      </c>
      <c r="BB249" t="b">
        <v>0</v>
      </c>
      <c r="BC249" t="b">
        <v>0</v>
      </c>
      <c r="BD249" t="b">
        <v>0</v>
      </c>
      <c r="BE249" t="b">
        <v>0</v>
      </c>
      <c r="BF249" t="b">
        <v>0</v>
      </c>
      <c r="BG249" t="b">
        <v>0</v>
      </c>
      <c r="BH249" t="b">
        <v>0</v>
      </c>
      <c r="BI249" t="b">
        <v>0</v>
      </c>
      <c r="BJ249" t="b">
        <v>0</v>
      </c>
      <c r="BK249" t="b">
        <v>0</v>
      </c>
      <c r="BL249" t="b">
        <v>0</v>
      </c>
      <c r="BN249" t="b">
        <v>1</v>
      </c>
    </row>
    <row r="250" spans="1:66">
      <c r="A250" s="6">
        <v>477</v>
      </c>
      <c r="B250" t="s">
        <v>797</v>
      </c>
      <c r="C250" t="s">
        <v>798</v>
      </c>
      <c r="D250" t="s">
        <v>1092</v>
      </c>
      <c r="E250" t="s">
        <v>799</v>
      </c>
      <c r="F250" t="s">
        <v>800</v>
      </c>
      <c r="G250" t="s">
        <v>25</v>
      </c>
      <c r="H250" t="s">
        <v>17</v>
      </c>
      <c r="I250" t="s">
        <v>1755</v>
      </c>
      <c r="J250" t="s">
        <v>801</v>
      </c>
      <c r="L250" t="s">
        <v>802</v>
      </c>
      <c r="N250" s="1">
        <v>14002</v>
      </c>
      <c r="O250" t="s">
        <v>1236</v>
      </c>
      <c r="Q250" t="b">
        <v>0</v>
      </c>
      <c r="R250" s="1">
        <v>40806</v>
      </c>
      <c r="S250" t="b">
        <v>0</v>
      </c>
      <c r="U250" t="b">
        <v>0</v>
      </c>
      <c r="AB250">
        <v>85</v>
      </c>
      <c r="AC250" t="b">
        <v>0</v>
      </c>
      <c r="AD250" t="b">
        <v>1</v>
      </c>
      <c r="AI250" t="b">
        <v>0</v>
      </c>
      <c r="AJ250" t="b">
        <v>0</v>
      </c>
      <c r="AK250" t="b">
        <v>0</v>
      </c>
      <c r="AL250" t="b">
        <v>0</v>
      </c>
      <c r="AM250" t="b">
        <v>0</v>
      </c>
      <c r="AN250" t="b">
        <v>0</v>
      </c>
      <c r="AO250" t="b">
        <v>0</v>
      </c>
      <c r="AP250" t="b">
        <v>0</v>
      </c>
      <c r="AQ250" t="b">
        <v>0</v>
      </c>
      <c r="AR250" t="b">
        <v>1</v>
      </c>
      <c r="AS250" t="b">
        <v>0</v>
      </c>
      <c r="AT250" t="b">
        <v>0</v>
      </c>
      <c r="AU250" t="b">
        <v>0</v>
      </c>
      <c r="AV250" t="b">
        <v>0</v>
      </c>
      <c r="AW250" t="b">
        <v>0</v>
      </c>
      <c r="AX250" t="b">
        <v>0</v>
      </c>
      <c r="AY250" t="b">
        <v>0</v>
      </c>
      <c r="AZ250" t="b">
        <v>0</v>
      </c>
      <c r="BA250" t="b">
        <v>0</v>
      </c>
      <c r="BB250" t="b">
        <v>0</v>
      </c>
      <c r="BC250" t="b">
        <v>0</v>
      </c>
      <c r="BD250" t="b">
        <v>0</v>
      </c>
      <c r="BE250" t="b">
        <v>0</v>
      </c>
      <c r="BF250" t="b">
        <v>0</v>
      </c>
      <c r="BG250" t="b">
        <v>0</v>
      </c>
      <c r="BH250" t="b">
        <v>0</v>
      </c>
      <c r="BI250" t="b">
        <v>0</v>
      </c>
      <c r="BJ250" t="b">
        <v>0</v>
      </c>
      <c r="BK250" t="b">
        <v>0</v>
      </c>
      <c r="BL250" t="b">
        <v>0</v>
      </c>
      <c r="BN250" t="b">
        <v>1</v>
      </c>
    </row>
    <row r="251" spans="1:66">
      <c r="A251" s="6">
        <v>1106</v>
      </c>
      <c r="B251" t="s">
        <v>2296</v>
      </c>
      <c r="C251" t="s">
        <v>2308</v>
      </c>
      <c r="E251" t="s">
        <v>168</v>
      </c>
      <c r="F251" t="s">
        <v>2307</v>
      </c>
      <c r="G251" t="s">
        <v>83</v>
      </c>
      <c r="H251" t="s">
        <v>17</v>
      </c>
      <c r="I251" t="s">
        <v>1772</v>
      </c>
      <c r="J251" t="s">
        <v>2306</v>
      </c>
      <c r="K251" t="s">
        <v>2306</v>
      </c>
      <c r="L251" t="s">
        <v>2305</v>
      </c>
      <c r="N251" s="1">
        <v>16666</v>
      </c>
      <c r="O251" t="s">
        <v>1083</v>
      </c>
      <c r="Q251" t="b">
        <v>0</v>
      </c>
      <c r="R251" s="1">
        <v>45143</v>
      </c>
      <c r="S251" t="b">
        <v>0</v>
      </c>
      <c r="U251" t="b">
        <v>0</v>
      </c>
      <c r="Y251" s="1">
        <v>45143.603900462964</v>
      </c>
      <c r="AB251">
        <v>78</v>
      </c>
      <c r="AC251" t="b">
        <v>0</v>
      </c>
      <c r="AD251" t="b">
        <v>1</v>
      </c>
      <c r="AF251" t="s">
        <v>2584</v>
      </c>
      <c r="AI251" t="b">
        <v>0</v>
      </c>
      <c r="AJ251" t="b">
        <v>1</v>
      </c>
      <c r="AK251" t="b">
        <v>0</v>
      </c>
      <c r="AL251" t="b">
        <v>1</v>
      </c>
      <c r="AM251" t="b">
        <v>0</v>
      </c>
      <c r="AN251" t="b">
        <v>1</v>
      </c>
      <c r="AO251" t="b">
        <v>0</v>
      </c>
      <c r="AP251" t="b">
        <v>1</v>
      </c>
      <c r="AQ251" t="b">
        <v>0</v>
      </c>
      <c r="AR251" t="b">
        <v>1</v>
      </c>
      <c r="AS251" t="b">
        <v>0</v>
      </c>
      <c r="AT251" t="b">
        <v>0</v>
      </c>
      <c r="AU251" t="b">
        <v>0</v>
      </c>
      <c r="AV251" t="b">
        <v>0</v>
      </c>
      <c r="AW251" t="b">
        <v>0</v>
      </c>
      <c r="AX251" t="b">
        <v>0</v>
      </c>
      <c r="AY251" t="b">
        <v>0</v>
      </c>
      <c r="AZ251" t="b">
        <v>0</v>
      </c>
      <c r="BA251" t="b">
        <v>0</v>
      </c>
      <c r="BB251" t="b">
        <v>0</v>
      </c>
      <c r="BC251" t="b">
        <v>0</v>
      </c>
      <c r="BD251" t="b">
        <v>0</v>
      </c>
      <c r="BE251" t="b">
        <v>0</v>
      </c>
      <c r="BF251" t="b">
        <v>0</v>
      </c>
      <c r="BG251" t="b">
        <v>0</v>
      </c>
      <c r="BH251" t="b">
        <v>0</v>
      </c>
      <c r="BI251" t="b">
        <v>0</v>
      </c>
      <c r="BJ251" t="b">
        <v>0</v>
      </c>
      <c r="BK251" t="b">
        <v>0</v>
      </c>
      <c r="BL251" t="b">
        <v>0</v>
      </c>
      <c r="BN251" t="b">
        <v>1</v>
      </c>
    </row>
    <row r="252" spans="1:66">
      <c r="A252" s="6">
        <v>510</v>
      </c>
      <c r="B252" t="s">
        <v>803</v>
      </c>
      <c r="C252" t="s">
        <v>529</v>
      </c>
      <c r="D252" t="s">
        <v>1116</v>
      </c>
      <c r="E252" t="s">
        <v>1390</v>
      </c>
      <c r="F252" t="s">
        <v>804</v>
      </c>
      <c r="G252" t="s">
        <v>16</v>
      </c>
      <c r="H252" t="s">
        <v>17</v>
      </c>
      <c r="I252" t="s">
        <v>1752</v>
      </c>
      <c r="J252" t="s">
        <v>805</v>
      </c>
      <c r="K252" t="s">
        <v>1391</v>
      </c>
      <c r="L252" t="s">
        <v>806</v>
      </c>
      <c r="M252" t="s">
        <v>1392</v>
      </c>
      <c r="N252" s="1">
        <v>15818</v>
      </c>
      <c r="O252" t="s">
        <v>1393</v>
      </c>
      <c r="P252" t="s">
        <v>1795</v>
      </c>
      <c r="Q252" t="b">
        <v>0</v>
      </c>
      <c r="R252" s="1">
        <v>41091</v>
      </c>
      <c r="S252" t="b">
        <v>0</v>
      </c>
      <c r="U252" t="b">
        <v>0</v>
      </c>
      <c r="X252" t="s">
        <v>2756</v>
      </c>
      <c r="Y252" s="1">
        <v>45244</v>
      </c>
      <c r="Z252" t="s">
        <v>2590</v>
      </c>
      <c r="AB252">
        <v>80</v>
      </c>
      <c r="AC252" t="b">
        <v>0</v>
      </c>
      <c r="AD252" t="b">
        <v>1</v>
      </c>
      <c r="AF252" t="s">
        <v>2521</v>
      </c>
      <c r="AI252" t="b">
        <v>0</v>
      </c>
      <c r="AJ252" t="b">
        <v>1</v>
      </c>
      <c r="AK252" t="b">
        <v>0</v>
      </c>
      <c r="AL252" t="b">
        <v>0</v>
      </c>
      <c r="AM252" t="b">
        <v>0</v>
      </c>
      <c r="AN252" t="b">
        <v>0</v>
      </c>
      <c r="AO252" t="b">
        <v>0</v>
      </c>
      <c r="AP252" t="b">
        <v>1</v>
      </c>
      <c r="AQ252" t="b">
        <v>0</v>
      </c>
      <c r="AR252" t="b">
        <v>1</v>
      </c>
      <c r="AS252" t="b">
        <v>0</v>
      </c>
      <c r="AT252" t="b">
        <v>0</v>
      </c>
      <c r="AU252" t="b">
        <v>1</v>
      </c>
      <c r="AV252" t="b">
        <v>1</v>
      </c>
      <c r="AW252" t="b">
        <v>0</v>
      </c>
      <c r="AX252" t="b">
        <v>0</v>
      </c>
      <c r="AY252" t="b">
        <v>0</v>
      </c>
      <c r="AZ252" t="b">
        <v>1</v>
      </c>
      <c r="BA252" t="b">
        <v>1</v>
      </c>
      <c r="BB252" t="b">
        <v>1</v>
      </c>
      <c r="BC252" t="b">
        <v>0</v>
      </c>
      <c r="BD252" t="b">
        <v>0</v>
      </c>
      <c r="BE252" t="b">
        <v>0</v>
      </c>
      <c r="BF252" t="b">
        <v>1</v>
      </c>
      <c r="BG252" t="b">
        <v>0</v>
      </c>
      <c r="BH252" t="b">
        <v>0</v>
      </c>
      <c r="BI252" t="b">
        <v>1</v>
      </c>
      <c r="BJ252" t="b">
        <v>0</v>
      </c>
      <c r="BK252" t="b">
        <v>0</v>
      </c>
      <c r="BL252" t="b">
        <v>0</v>
      </c>
      <c r="BN252" t="b">
        <v>1</v>
      </c>
    </row>
    <row r="253" spans="1:66">
      <c r="A253" s="6">
        <v>784</v>
      </c>
      <c r="B253" t="s">
        <v>807</v>
      </c>
      <c r="C253" t="s">
        <v>808</v>
      </c>
      <c r="D253" t="s">
        <v>1077</v>
      </c>
      <c r="E253" t="s">
        <v>1279</v>
      </c>
      <c r="F253" t="s">
        <v>1936</v>
      </c>
      <c r="G253" t="s">
        <v>213</v>
      </c>
      <c r="H253" t="s">
        <v>17</v>
      </c>
      <c r="I253" t="s">
        <v>1804</v>
      </c>
      <c r="J253" t="s">
        <v>809</v>
      </c>
      <c r="K253" t="s">
        <v>810</v>
      </c>
      <c r="L253" t="s">
        <v>811</v>
      </c>
      <c r="N253" s="1">
        <v>14613</v>
      </c>
      <c r="O253" t="s">
        <v>1280</v>
      </c>
      <c r="Q253" t="b">
        <v>0</v>
      </c>
      <c r="R253" s="1">
        <v>42408</v>
      </c>
      <c r="S253" t="b">
        <v>0</v>
      </c>
      <c r="U253" t="b">
        <v>0</v>
      </c>
      <c r="AB253">
        <v>83</v>
      </c>
      <c r="AC253" t="b">
        <v>0</v>
      </c>
      <c r="AD253" t="b">
        <v>1</v>
      </c>
      <c r="AI253" t="b">
        <v>0</v>
      </c>
      <c r="AJ253" t="b">
        <v>0</v>
      </c>
      <c r="AK253" t="b">
        <v>0</v>
      </c>
      <c r="AL253" t="b">
        <v>0</v>
      </c>
      <c r="AM253" t="b">
        <v>0</v>
      </c>
      <c r="AN253" t="b">
        <v>0</v>
      </c>
      <c r="AO253" t="b">
        <v>0</v>
      </c>
      <c r="AP253" t="b">
        <v>0</v>
      </c>
      <c r="AQ253" t="b">
        <v>0</v>
      </c>
      <c r="AR253" t="b">
        <v>0</v>
      </c>
      <c r="AS253" t="b">
        <v>0</v>
      </c>
      <c r="AT253" t="b">
        <v>0</v>
      </c>
      <c r="AU253" t="b">
        <v>0</v>
      </c>
      <c r="AV253" t="b">
        <v>0</v>
      </c>
      <c r="AW253" t="b">
        <v>0</v>
      </c>
      <c r="AX253" t="b">
        <v>0</v>
      </c>
      <c r="AY253" t="b">
        <v>0</v>
      </c>
      <c r="AZ253" t="b">
        <v>0</v>
      </c>
      <c r="BA253" t="b">
        <v>0</v>
      </c>
      <c r="BB253" t="b">
        <v>0</v>
      </c>
      <c r="BC253" t="b">
        <v>0</v>
      </c>
      <c r="BD253" t="b">
        <v>0</v>
      </c>
      <c r="BE253" t="b">
        <v>0</v>
      </c>
      <c r="BF253" t="b">
        <v>0</v>
      </c>
      <c r="BG253" t="b">
        <v>0</v>
      </c>
      <c r="BH253" t="b">
        <v>0</v>
      </c>
      <c r="BI253" t="b">
        <v>0</v>
      </c>
      <c r="BJ253" t="b">
        <v>0</v>
      </c>
      <c r="BK253" t="b">
        <v>0</v>
      </c>
      <c r="BL253" t="b">
        <v>0</v>
      </c>
      <c r="BN253" t="b">
        <v>1</v>
      </c>
    </row>
    <row r="254" spans="1:66">
      <c r="A254" s="6">
        <v>294</v>
      </c>
      <c r="B254" t="s">
        <v>812</v>
      </c>
      <c r="C254" t="s">
        <v>45</v>
      </c>
      <c r="E254" t="s">
        <v>51</v>
      </c>
      <c r="F254" t="s">
        <v>813</v>
      </c>
      <c r="G254" t="s">
        <v>16</v>
      </c>
      <c r="H254" t="s">
        <v>17</v>
      </c>
      <c r="I254" t="s">
        <v>1752</v>
      </c>
      <c r="J254" t="s">
        <v>814</v>
      </c>
      <c r="L254" t="s">
        <v>815</v>
      </c>
      <c r="N254" s="1">
        <v>13958</v>
      </c>
      <c r="P254" t="s">
        <v>1795</v>
      </c>
      <c r="Q254" t="b">
        <v>0</v>
      </c>
      <c r="R254" s="1">
        <v>36617</v>
      </c>
      <c r="S254" t="b">
        <v>0</v>
      </c>
      <c r="U254" t="b">
        <v>0</v>
      </c>
      <c r="Y254" s="1">
        <v>44277</v>
      </c>
      <c r="Z254" t="s">
        <v>2533</v>
      </c>
      <c r="AB254">
        <v>85</v>
      </c>
      <c r="AC254" t="b">
        <v>0</v>
      </c>
      <c r="AD254" t="b">
        <v>1</v>
      </c>
      <c r="AF254" t="s">
        <v>2517</v>
      </c>
      <c r="AI254" t="b">
        <v>0</v>
      </c>
      <c r="AJ254" t="b">
        <v>0</v>
      </c>
      <c r="AK254" t="b">
        <v>0</v>
      </c>
      <c r="AL254" t="b">
        <v>0</v>
      </c>
      <c r="AM254" t="b">
        <v>0</v>
      </c>
      <c r="AN254" t="b">
        <v>0</v>
      </c>
      <c r="AO254" t="b">
        <v>0</v>
      </c>
      <c r="AP254" t="b">
        <v>0</v>
      </c>
      <c r="AQ254" t="b">
        <v>0</v>
      </c>
      <c r="AR254" t="b">
        <v>0</v>
      </c>
      <c r="AS254" t="b">
        <v>0</v>
      </c>
      <c r="AT254" t="b">
        <v>0</v>
      </c>
      <c r="AU254" t="b">
        <v>0</v>
      </c>
      <c r="AV254" t="b">
        <v>0</v>
      </c>
      <c r="AW254" t="b">
        <v>0</v>
      </c>
      <c r="AX254" t="b">
        <v>0</v>
      </c>
      <c r="AY254" t="b">
        <v>0</v>
      </c>
      <c r="AZ254" t="b">
        <v>0</v>
      </c>
      <c r="BA254" t="b">
        <v>0</v>
      </c>
      <c r="BB254" t="b">
        <v>0</v>
      </c>
      <c r="BC254" t="b">
        <v>0</v>
      </c>
      <c r="BD254" t="b">
        <v>0</v>
      </c>
      <c r="BE254" t="b">
        <v>0</v>
      </c>
      <c r="BF254" t="b">
        <v>0</v>
      </c>
      <c r="BG254" t="b">
        <v>0</v>
      </c>
      <c r="BH254" t="b">
        <v>0</v>
      </c>
      <c r="BI254" t="b">
        <v>0</v>
      </c>
      <c r="BJ254" t="b">
        <v>0</v>
      </c>
      <c r="BK254" t="b">
        <v>0</v>
      </c>
      <c r="BL254" t="b">
        <v>0</v>
      </c>
      <c r="BN254" t="b">
        <v>1</v>
      </c>
    </row>
    <row r="255" spans="1:66">
      <c r="A255" s="6">
        <v>295</v>
      </c>
      <c r="B255" t="s">
        <v>816</v>
      </c>
      <c r="C255" t="s">
        <v>56</v>
      </c>
      <c r="D255" t="s">
        <v>1323</v>
      </c>
      <c r="F255" t="s">
        <v>1937</v>
      </c>
      <c r="G255" t="s">
        <v>25</v>
      </c>
      <c r="H255" t="s">
        <v>17</v>
      </c>
      <c r="I255" t="s">
        <v>1755</v>
      </c>
      <c r="J255" t="s">
        <v>817</v>
      </c>
      <c r="M255" t="s">
        <v>1324</v>
      </c>
      <c r="N255" s="1">
        <v>15088</v>
      </c>
      <c r="P255" t="s">
        <v>2304</v>
      </c>
      <c r="Q255" t="b">
        <v>0</v>
      </c>
      <c r="R255" s="1">
        <v>39083</v>
      </c>
      <c r="S255" t="b">
        <v>0</v>
      </c>
      <c r="U255" t="b">
        <v>0</v>
      </c>
      <c r="Y255" s="1">
        <v>45102</v>
      </c>
      <c r="AB255">
        <v>82</v>
      </c>
      <c r="AC255" t="b">
        <v>0</v>
      </c>
      <c r="AD255" t="b">
        <v>0</v>
      </c>
      <c r="AF255" t="s">
        <v>2534</v>
      </c>
      <c r="AI255" t="b">
        <v>0</v>
      </c>
      <c r="AJ255" t="b">
        <v>0</v>
      </c>
      <c r="AK255" t="b">
        <v>0</v>
      </c>
      <c r="AL255" t="b">
        <v>0</v>
      </c>
      <c r="AM255" t="b">
        <v>0</v>
      </c>
      <c r="AN255" t="b">
        <v>0</v>
      </c>
      <c r="AO255" t="b">
        <v>0</v>
      </c>
      <c r="AP255" t="b">
        <v>1</v>
      </c>
      <c r="AQ255" t="b">
        <v>0</v>
      </c>
      <c r="AR255" t="b">
        <v>1</v>
      </c>
      <c r="AS255" t="b">
        <v>1</v>
      </c>
      <c r="AT255" t="b">
        <v>0</v>
      </c>
      <c r="AU255" t="b">
        <v>0</v>
      </c>
      <c r="AV255" t="b">
        <v>0</v>
      </c>
      <c r="AW255" t="b">
        <v>0</v>
      </c>
      <c r="AX255" t="b">
        <v>0</v>
      </c>
      <c r="AY255" t="b">
        <v>0</v>
      </c>
      <c r="AZ255" t="b">
        <v>0</v>
      </c>
      <c r="BA255" t="b">
        <v>0</v>
      </c>
      <c r="BB255" t="b">
        <v>0</v>
      </c>
      <c r="BC255" t="b">
        <v>0</v>
      </c>
      <c r="BD255" t="b">
        <v>0</v>
      </c>
      <c r="BE255" t="b">
        <v>0</v>
      </c>
      <c r="BF255" t="b">
        <v>0</v>
      </c>
      <c r="BG255" t="b">
        <v>0</v>
      </c>
      <c r="BH255" t="b">
        <v>0</v>
      </c>
      <c r="BI255" t="b">
        <v>0</v>
      </c>
      <c r="BJ255" t="b">
        <v>0</v>
      </c>
      <c r="BK255" t="b">
        <v>0</v>
      </c>
      <c r="BL255" t="b">
        <v>0</v>
      </c>
      <c r="BN255" t="b">
        <v>1</v>
      </c>
    </row>
    <row r="256" spans="1:66">
      <c r="A256" s="6">
        <v>598</v>
      </c>
      <c r="B256" t="s">
        <v>818</v>
      </c>
      <c r="C256" t="s">
        <v>2260</v>
      </c>
      <c r="D256" t="s">
        <v>1402</v>
      </c>
      <c r="E256" t="s">
        <v>23</v>
      </c>
      <c r="F256" t="s">
        <v>819</v>
      </c>
      <c r="G256" t="s">
        <v>96</v>
      </c>
      <c r="H256" t="s">
        <v>17</v>
      </c>
      <c r="I256" t="s">
        <v>1822</v>
      </c>
      <c r="J256" t="s">
        <v>820</v>
      </c>
      <c r="K256" t="s">
        <v>821</v>
      </c>
      <c r="L256" t="s">
        <v>822</v>
      </c>
      <c r="N256" s="1">
        <v>16043</v>
      </c>
      <c r="Q256" t="b">
        <v>0</v>
      </c>
      <c r="R256" s="1">
        <v>41772</v>
      </c>
      <c r="S256" t="b">
        <v>0</v>
      </c>
      <c r="U256" t="b">
        <v>0</v>
      </c>
      <c r="Y256" s="1">
        <v>44160</v>
      </c>
      <c r="AB256">
        <v>80</v>
      </c>
      <c r="AC256" t="b">
        <v>0</v>
      </c>
      <c r="AD256" t="b">
        <v>1</v>
      </c>
      <c r="AF256" t="s">
        <v>2534</v>
      </c>
      <c r="AI256" t="b">
        <v>0</v>
      </c>
      <c r="AJ256" t="b">
        <v>0</v>
      </c>
      <c r="AK256" t="b">
        <v>0</v>
      </c>
      <c r="AL256" t="b">
        <v>0</v>
      </c>
      <c r="AM256" t="b">
        <v>0</v>
      </c>
      <c r="AN256" t="b">
        <v>0</v>
      </c>
      <c r="AO256" t="b">
        <v>0</v>
      </c>
      <c r="AP256" t="b">
        <v>0</v>
      </c>
      <c r="AQ256" t="b">
        <v>0</v>
      </c>
      <c r="AR256" t="b">
        <v>0</v>
      </c>
      <c r="AS256" t="b">
        <v>0</v>
      </c>
      <c r="AT256" t="b">
        <v>0</v>
      </c>
      <c r="AU256" t="b">
        <v>1</v>
      </c>
      <c r="AV256" t="b">
        <v>0</v>
      </c>
      <c r="AW256" t="b">
        <v>0</v>
      </c>
      <c r="AX256" t="b">
        <v>0</v>
      </c>
      <c r="AY256" t="b">
        <v>0</v>
      </c>
      <c r="AZ256" t="b">
        <v>1</v>
      </c>
      <c r="BA256" t="b">
        <v>0</v>
      </c>
      <c r="BB256" t="b">
        <v>0</v>
      </c>
      <c r="BC256" t="b">
        <v>0</v>
      </c>
      <c r="BD256" t="b">
        <v>1</v>
      </c>
      <c r="BE256" t="b">
        <v>0</v>
      </c>
      <c r="BF256" t="b">
        <v>0</v>
      </c>
      <c r="BG256" t="b">
        <v>0</v>
      </c>
      <c r="BH256" t="b">
        <v>0</v>
      </c>
      <c r="BI256" t="b">
        <v>0</v>
      </c>
      <c r="BJ256" t="b">
        <v>0</v>
      </c>
      <c r="BK256" t="b">
        <v>0</v>
      </c>
      <c r="BL256" t="b">
        <v>0</v>
      </c>
      <c r="BN256" t="b">
        <v>1</v>
      </c>
    </row>
    <row r="257" spans="1:66">
      <c r="A257" s="6">
        <v>929</v>
      </c>
      <c r="B257" t="s">
        <v>823</v>
      </c>
      <c r="C257" t="s">
        <v>58</v>
      </c>
      <c r="D257" t="s">
        <v>1445</v>
      </c>
      <c r="E257" t="s">
        <v>36</v>
      </c>
      <c r="F257" t="s">
        <v>824</v>
      </c>
      <c r="G257" t="s">
        <v>83</v>
      </c>
      <c r="H257" t="s">
        <v>17</v>
      </c>
      <c r="I257" t="s">
        <v>1772</v>
      </c>
      <c r="J257" t="s">
        <v>825</v>
      </c>
      <c r="L257" t="s">
        <v>2245</v>
      </c>
      <c r="N257" s="1">
        <v>16604</v>
      </c>
      <c r="P257" t="s">
        <v>2219</v>
      </c>
      <c r="Q257" t="b">
        <v>0</v>
      </c>
      <c r="R257" s="1">
        <v>43382</v>
      </c>
      <c r="S257" t="b">
        <v>0</v>
      </c>
      <c r="U257" t="b">
        <v>0</v>
      </c>
      <c r="Y257" s="1">
        <v>44939</v>
      </c>
      <c r="AB257">
        <v>78</v>
      </c>
      <c r="AC257" t="b">
        <v>0</v>
      </c>
      <c r="AD257" t="b">
        <v>1</v>
      </c>
      <c r="AF257" t="s">
        <v>2611</v>
      </c>
      <c r="AI257" t="b">
        <v>0</v>
      </c>
      <c r="AJ257" t="b">
        <v>0</v>
      </c>
      <c r="AK257" t="b">
        <v>0</v>
      </c>
      <c r="AL257" t="b">
        <v>0</v>
      </c>
      <c r="AM257" t="b">
        <v>0</v>
      </c>
      <c r="AN257" t="b">
        <v>0</v>
      </c>
      <c r="AO257" t="b">
        <v>0</v>
      </c>
      <c r="AP257" t="b">
        <v>0</v>
      </c>
      <c r="AQ257" t="b">
        <v>0</v>
      </c>
      <c r="AR257" t="b">
        <v>0</v>
      </c>
      <c r="AS257" t="b">
        <v>0</v>
      </c>
      <c r="AT257" t="b">
        <v>0</v>
      </c>
      <c r="AU257" t="b">
        <v>0</v>
      </c>
      <c r="AV257" t="b">
        <v>0</v>
      </c>
      <c r="AW257" t="b">
        <v>0</v>
      </c>
      <c r="AX257" t="b">
        <v>0</v>
      </c>
      <c r="AY257" t="b">
        <v>0</v>
      </c>
      <c r="AZ257" t="b">
        <v>0</v>
      </c>
      <c r="BA257" t="b">
        <v>0</v>
      </c>
      <c r="BB257" t="b">
        <v>0</v>
      </c>
      <c r="BC257" t="b">
        <v>0</v>
      </c>
      <c r="BD257" t="b">
        <v>0</v>
      </c>
      <c r="BE257" t="b">
        <v>0</v>
      </c>
      <c r="BF257" t="b">
        <v>0</v>
      </c>
      <c r="BG257" t="b">
        <v>0</v>
      </c>
      <c r="BH257" t="b">
        <v>0</v>
      </c>
      <c r="BI257" t="b">
        <v>0</v>
      </c>
      <c r="BJ257" t="b">
        <v>0</v>
      </c>
      <c r="BK257" t="b">
        <v>0</v>
      </c>
      <c r="BL257" t="b">
        <v>0</v>
      </c>
      <c r="BN257" t="b">
        <v>1</v>
      </c>
    </row>
    <row r="258" spans="1:66">
      <c r="A258" s="6">
        <v>830</v>
      </c>
      <c r="B258" t="s">
        <v>826</v>
      </c>
      <c r="C258" t="s">
        <v>179</v>
      </c>
      <c r="D258" t="s">
        <v>1521</v>
      </c>
      <c r="E258" t="s">
        <v>23</v>
      </c>
      <c r="F258" t="s">
        <v>827</v>
      </c>
      <c r="G258" t="s">
        <v>25</v>
      </c>
      <c r="H258" t="s">
        <v>17</v>
      </c>
      <c r="I258" t="s">
        <v>1755</v>
      </c>
      <c r="J258" t="s">
        <v>828</v>
      </c>
      <c r="K258" t="s">
        <v>829</v>
      </c>
      <c r="L258" t="s">
        <v>830</v>
      </c>
      <c r="N258" s="1">
        <v>17671</v>
      </c>
      <c r="Q258" t="b">
        <v>0</v>
      </c>
      <c r="R258" s="1">
        <v>42682</v>
      </c>
      <c r="S258" t="b">
        <v>0</v>
      </c>
      <c r="U258" t="b">
        <v>0</v>
      </c>
      <c r="AB258">
        <v>75</v>
      </c>
      <c r="AC258" t="b">
        <v>0</v>
      </c>
      <c r="AD258" t="b">
        <v>1</v>
      </c>
      <c r="AI258" t="b">
        <v>0</v>
      </c>
      <c r="AJ258" t="b">
        <v>0</v>
      </c>
      <c r="AK258" t="b">
        <v>0</v>
      </c>
      <c r="AL258" t="b">
        <v>0</v>
      </c>
      <c r="AM258" t="b">
        <v>0</v>
      </c>
      <c r="AN258" t="b">
        <v>0</v>
      </c>
      <c r="AO258" t="b">
        <v>0</v>
      </c>
      <c r="AP258" t="b">
        <v>1</v>
      </c>
      <c r="AQ258" t="b">
        <v>0</v>
      </c>
      <c r="AR258" t="b">
        <v>0</v>
      </c>
      <c r="AS258" t="b">
        <v>1</v>
      </c>
      <c r="AT258" t="b">
        <v>0</v>
      </c>
      <c r="AU258" t="b">
        <v>1</v>
      </c>
      <c r="AV258" t="b">
        <v>1</v>
      </c>
      <c r="AW258" t="b">
        <v>0</v>
      </c>
      <c r="AX258" t="b">
        <v>0</v>
      </c>
      <c r="AY258" t="b">
        <v>0</v>
      </c>
      <c r="AZ258" t="b">
        <v>0</v>
      </c>
      <c r="BA258" t="b">
        <v>0</v>
      </c>
      <c r="BB258" t="b">
        <v>0</v>
      </c>
      <c r="BC258" t="b">
        <v>0</v>
      </c>
      <c r="BD258" t="b">
        <v>1</v>
      </c>
      <c r="BE258" t="b">
        <v>0</v>
      </c>
      <c r="BF258" t="b">
        <v>0</v>
      </c>
      <c r="BG258" t="b">
        <v>0</v>
      </c>
      <c r="BH258" t="b">
        <v>0</v>
      </c>
      <c r="BI258" t="b">
        <v>0</v>
      </c>
      <c r="BJ258" t="b">
        <v>0</v>
      </c>
      <c r="BK258" t="b">
        <v>0</v>
      </c>
      <c r="BL258" t="b">
        <v>0</v>
      </c>
      <c r="BN258" t="b">
        <v>1</v>
      </c>
    </row>
    <row r="259" spans="1:66">
      <c r="A259" s="6">
        <v>975</v>
      </c>
      <c r="B259" t="s">
        <v>1513</v>
      </c>
      <c r="C259" t="s">
        <v>749</v>
      </c>
      <c r="D259" t="s">
        <v>1211</v>
      </c>
      <c r="E259" t="s">
        <v>2612</v>
      </c>
      <c r="F259" t="s">
        <v>1514</v>
      </c>
      <c r="G259" t="s">
        <v>32</v>
      </c>
      <c r="H259" t="s">
        <v>17</v>
      </c>
      <c r="I259" t="s">
        <v>1756</v>
      </c>
      <c r="J259" t="s">
        <v>1515</v>
      </c>
      <c r="K259" t="s">
        <v>1515</v>
      </c>
      <c r="L259" t="s">
        <v>1516</v>
      </c>
      <c r="N259" s="1">
        <v>17567</v>
      </c>
      <c r="O259" t="s">
        <v>1095</v>
      </c>
      <c r="Q259" t="b">
        <v>0</v>
      </c>
      <c r="R259" s="1">
        <v>43781</v>
      </c>
      <c r="S259" t="b">
        <v>0</v>
      </c>
      <c r="U259" t="b">
        <v>0</v>
      </c>
      <c r="Y259" s="1">
        <v>44162</v>
      </c>
      <c r="AB259">
        <v>75</v>
      </c>
      <c r="AC259" t="b">
        <v>0</v>
      </c>
      <c r="AD259" t="b">
        <v>1</v>
      </c>
      <c r="AI259" t="b">
        <v>0</v>
      </c>
      <c r="AJ259" t="b">
        <v>0</v>
      </c>
      <c r="AK259" t="b">
        <v>0</v>
      </c>
      <c r="AL259" t="b">
        <v>0</v>
      </c>
      <c r="AM259" t="b">
        <v>0</v>
      </c>
      <c r="AN259" t="b">
        <v>1</v>
      </c>
      <c r="AO259" t="b">
        <v>0</v>
      </c>
      <c r="AP259" t="b">
        <v>0</v>
      </c>
      <c r="AQ259" t="b">
        <v>0</v>
      </c>
      <c r="AR259" t="b">
        <v>1</v>
      </c>
      <c r="AS259" t="b">
        <v>1</v>
      </c>
      <c r="AT259" t="b">
        <v>0</v>
      </c>
      <c r="AU259" t="b">
        <v>0</v>
      </c>
      <c r="AV259" t="b">
        <v>0</v>
      </c>
      <c r="AW259" t="b">
        <v>0</v>
      </c>
      <c r="AX259" t="b">
        <v>0</v>
      </c>
      <c r="AY259" t="b">
        <v>0</v>
      </c>
      <c r="AZ259" t="b">
        <v>0</v>
      </c>
      <c r="BA259" t="b">
        <v>0</v>
      </c>
      <c r="BB259" t="b">
        <v>0</v>
      </c>
      <c r="BC259" t="b">
        <v>0</v>
      </c>
      <c r="BD259" t="b">
        <v>0</v>
      </c>
      <c r="BE259" t="b">
        <v>0</v>
      </c>
      <c r="BF259" t="b">
        <v>0</v>
      </c>
      <c r="BG259" t="b">
        <v>0</v>
      </c>
      <c r="BH259" t="b">
        <v>0</v>
      </c>
      <c r="BI259" t="b">
        <v>0</v>
      </c>
      <c r="BJ259" t="b">
        <v>0</v>
      </c>
      <c r="BK259" t="b">
        <v>0</v>
      </c>
      <c r="BL259" t="b">
        <v>0</v>
      </c>
      <c r="BN259" t="b">
        <v>1</v>
      </c>
    </row>
    <row r="260" spans="1:66">
      <c r="A260" s="6">
        <v>892</v>
      </c>
      <c r="B260" t="s">
        <v>831</v>
      </c>
      <c r="C260" t="s">
        <v>91</v>
      </c>
      <c r="D260" t="s">
        <v>1239</v>
      </c>
      <c r="E260" t="s">
        <v>23</v>
      </c>
      <c r="F260" t="s">
        <v>1938</v>
      </c>
      <c r="G260" t="s">
        <v>1878</v>
      </c>
      <c r="H260" t="s">
        <v>17</v>
      </c>
      <c r="I260" t="s">
        <v>1854</v>
      </c>
      <c r="J260" t="s">
        <v>832</v>
      </c>
      <c r="K260" t="s">
        <v>833</v>
      </c>
      <c r="L260" t="s">
        <v>834</v>
      </c>
      <c r="N260" s="1">
        <v>14036</v>
      </c>
      <c r="P260" t="s">
        <v>1939</v>
      </c>
      <c r="Q260" t="b">
        <v>0</v>
      </c>
      <c r="R260" s="1">
        <v>42927</v>
      </c>
      <c r="S260" t="b">
        <v>0</v>
      </c>
      <c r="U260" t="b">
        <v>0</v>
      </c>
      <c r="AB260">
        <v>85</v>
      </c>
      <c r="AC260" t="b">
        <v>0</v>
      </c>
      <c r="AD260" t="b">
        <v>1</v>
      </c>
      <c r="AI260" t="b">
        <v>0</v>
      </c>
      <c r="AJ260" t="b">
        <v>0</v>
      </c>
      <c r="AK260" t="b">
        <v>0</v>
      </c>
      <c r="AL260" t="b">
        <v>1</v>
      </c>
      <c r="AM260" t="b">
        <v>0</v>
      </c>
      <c r="AN260" t="b">
        <v>1</v>
      </c>
      <c r="AO260" t="b">
        <v>0</v>
      </c>
      <c r="AP260" t="b">
        <v>0</v>
      </c>
      <c r="AQ260" t="b">
        <v>0</v>
      </c>
      <c r="AR260" t="b">
        <v>0</v>
      </c>
      <c r="AS260" t="b">
        <v>0</v>
      </c>
      <c r="AT260" t="b">
        <v>0</v>
      </c>
      <c r="AU260" t="b">
        <v>1</v>
      </c>
      <c r="AV260" t="b">
        <v>1</v>
      </c>
      <c r="AW260" t="b">
        <v>0</v>
      </c>
      <c r="AX260" t="b">
        <v>0</v>
      </c>
      <c r="AY260" t="b">
        <v>0</v>
      </c>
      <c r="AZ260" t="b">
        <v>0</v>
      </c>
      <c r="BA260" t="b">
        <v>0</v>
      </c>
      <c r="BB260" t="b">
        <v>0</v>
      </c>
      <c r="BC260" t="b">
        <v>0</v>
      </c>
      <c r="BD260" t="b">
        <v>0</v>
      </c>
      <c r="BE260" t="b">
        <v>0</v>
      </c>
      <c r="BF260" t="b">
        <v>0</v>
      </c>
      <c r="BG260" t="b">
        <v>0</v>
      </c>
      <c r="BH260" t="b">
        <v>0</v>
      </c>
      <c r="BI260" t="b">
        <v>0</v>
      </c>
      <c r="BJ260" t="b">
        <v>0</v>
      </c>
      <c r="BK260" t="b">
        <v>0</v>
      </c>
      <c r="BL260" t="b">
        <v>0</v>
      </c>
      <c r="BN260" t="b">
        <v>1</v>
      </c>
    </row>
    <row r="261" spans="1:66">
      <c r="A261" s="6">
        <v>1092</v>
      </c>
      <c r="B261" t="s">
        <v>2187</v>
      </c>
      <c r="C261" t="s">
        <v>98</v>
      </c>
      <c r="D261" t="s">
        <v>1214</v>
      </c>
      <c r="E261" t="s">
        <v>1220</v>
      </c>
      <c r="F261" t="s">
        <v>2220</v>
      </c>
      <c r="G261" t="s">
        <v>25</v>
      </c>
      <c r="H261" t="s">
        <v>17</v>
      </c>
      <c r="I261" t="s">
        <v>1755</v>
      </c>
      <c r="J261" t="s">
        <v>2221</v>
      </c>
      <c r="L261" t="s">
        <v>2222</v>
      </c>
      <c r="N261" s="1">
        <v>17668</v>
      </c>
      <c r="Q261" t="b">
        <v>0</v>
      </c>
      <c r="R261" s="1">
        <v>44931</v>
      </c>
      <c r="S261" t="b">
        <v>0</v>
      </c>
      <c r="U261" t="b">
        <v>0</v>
      </c>
      <c r="Y261" s="1">
        <v>44936.264537037037</v>
      </c>
      <c r="AB261">
        <v>75</v>
      </c>
      <c r="AC261" t="b">
        <v>0</v>
      </c>
      <c r="AD261" t="b">
        <v>0</v>
      </c>
      <c r="AF261" t="s">
        <v>2580</v>
      </c>
      <c r="AI261" t="b">
        <v>0</v>
      </c>
      <c r="AJ261" t="b">
        <v>0</v>
      </c>
      <c r="AK261" t="b">
        <v>0</v>
      </c>
      <c r="AL261" t="b">
        <v>1</v>
      </c>
      <c r="AM261" t="b">
        <v>0</v>
      </c>
      <c r="AN261" t="b">
        <v>0</v>
      </c>
      <c r="AO261" t="b">
        <v>0</v>
      </c>
      <c r="AP261" t="b">
        <v>0</v>
      </c>
      <c r="AQ261" t="b">
        <v>0</v>
      </c>
      <c r="AR261" t="b">
        <v>0</v>
      </c>
      <c r="AS261" t="b">
        <v>0</v>
      </c>
      <c r="AT261" t="b">
        <v>0</v>
      </c>
      <c r="AU261" t="b">
        <v>0</v>
      </c>
      <c r="AV261" t="b">
        <v>0</v>
      </c>
      <c r="AW261" t="b">
        <v>0</v>
      </c>
      <c r="AX261" t="b">
        <v>0</v>
      </c>
      <c r="AY261" t="b">
        <v>0</v>
      </c>
      <c r="AZ261" t="b">
        <v>0</v>
      </c>
      <c r="BA261" t="b">
        <v>0</v>
      </c>
      <c r="BB261" t="b">
        <v>0</v>
      </c>
      <c r="BC261" t="b">
        <v>0</v>
      </c>
      <c r="BD261" t="b">
        <v>0</v>
      </c>
      <c r="BE261" t="b">
        <v>0</v>
      </c>
      <c r="BF261" t="b">
        <v>0</v>
      </c>
      <c r="BG261" t="b">
        <v>0</v>
      </c>
      <c r="BH261" t="b">
        <v>0</v>
      </c>
      <c r="BI261" t="b">
        <v>0</v>
      </c>
      <c r="BJ261" t="b">
        <v>0</v>
      </c>
      <c r="BK261" t="b">
        <v>0</v>
      </c>
      <c r="BL261" t="b">
        <v>0</v>
      </c>
      <c r="BN261" t="b">
        <v>1</v>
      </c>
    </row>
    <row r="262" spans="1:66">
      <c r="A262" s="6">
        <v>299</v>
      </c>
      <c r="B262" t="s">
        <v>835</v>
      </c>
      <c r="C262" t="s">
        <v>661</v>
      </c>
      <c r="D262" t="s">
        <v>1253</v>
      </c>
      <c r="F262" t="s">
        <v>836</v>
      </c>
      <c r="G262" t="s">
        <v>16</v>
      </c>
      <c r="H262" t="s">
        <v>17</v>
      </c>
      <c r="I262" t="s">
        <v>1752</v>
      </c>
      <c r="J262" t="s">
        <v>837</v>
      </c>
      <c r="L262" t="s">
        <v>838</v>
      </c>
      <c r="M262" t="s">
        <v>1401</v>
      </c>
      <c r="N262" s="1">
        <v>16027</v>
      </c>
      <c r="P262" t="s">
        <v>1940</v>
      </c>
      <c r="Q262" t="b">
        <v>0</v>
      </c>
      <c r="R262" s="1">
        <v>37288</v>
      </c>
      <c r="S262" t="b">
        <v>0</v>
      </c>
      <c r="U262" t="b">
        <v>0</v>
      </c>
      <c r="AB262">
        <v>80</v>
      </c>
      <c r="AC262" t="b">
        <v>0</v>
      </c>
      <c r="AD262" t="b">
        <v>1</v>
      </c>
      <c r="AI262" t="b">
        <v>0</v>
      </c>
      <c r="AJ262" t="b">
        <v>0</v>
      </c>
      <c r="AK262" t="b">
        <v>0</v>
      </c>
      <c r="AL262" t="b">
        <v>0</v>
      </c>
      <c r="AM262" t="b">
        <v>0</v>
      </c>
      <c r="AN262" t="b">
        <v>0</v>
      </c>
      <c r="AO262" t="b">
        <v>0</v>
      </c>
      <c r="AP262" t="b">
        <v>0</v>
      </c>
      <c r="AQ262" t="b">
        <v>0</v>
      </c>
      <c r="AR262" t="b">
        <v>0</v>
      </c>
      <c r="AS262" t="b">
        <v>0</v>
      </c>
      <c r="AT262" t="b">
        <v>0</v>
      </c>
      <c r="AU262" t="b">
        <v>0</v>
      </c>
      <c r="AV262" t="b">
        <v>0</v>
      </c>
      <c r="AW262" t="b">
        <v>0</v>
      </c>
      <c r="AX262" t="b">
        <v>0</v>
      </c>
      <c r="AY262" t="b">
        <v>0</v>
      </c>
      <c r="AZ262" t="b">
        <v>0</v>
      </c>
      <c r="BA262" t="b">
        <v>0</v>
      </c>
      <c r="BB262" t="b">
        <v>0</v>
      </c>
      <c r="BC262" t="b">
        <v>0</v>
      </c>
      <c r="BD262" t="b">
        <v>0</v>
      </c>
      <c r="BE262" t="b">
        <v>0</v>
      </c>
      <c r="BF262" t="b">
        <v>0</v>
      </c>
      <c r="BG262" t="b">
        <v>0</v>
      </c>
      <c r="BH262" t="b">
        <v>0</v>
      </c>
      <c r="BI262" t="b">
        <v>0</v>
      </c>
      <c r="BJ262" t="b">
        <v>0</v>
      </c>
      <c r="BK262" t="b">
        <v>0</v>
      </c>
      <c r="BL262" t="b">
        <v>0</v>
      </c>
      <c r="BN262" t="b">
        <v>1</v>
      </c>
    </row>
    <row r="263" spans="1:66">
      <c r="A263" s="6">
        <v>970</v>
      </c>
      <c r="B263" t="s">
        <v>1070</v>
      </c>
      <c r="C263" t="s">
        <v>91</v>
      </c>
      <c r="D263" t="s">
        <v>1269</v>
      </c>
      <c r="E263" t="s">
        <v>65</v>
      </c>
      <c r="F263" t="s">
        <v>1442</v>
      </c>
      <c r="G263" t="s">
        <v>32</v>
      </c>
      <c r="H263" t="s">
        <v>17</v>
      </c>
      <c r="I263" t="s">
        <v>1756</v>
      </c>
      <c r="J263" t="s">
        <v>1443</v>
      </c>
      <c r="L263" t="s">
        <v>1444</v>
      </c>
      <c r="N263" s="1">
        <v>16493</v>
      </c>
      <c r="Q263" t="b">
        <v>0</v>
      </c>
      <c r="R263" s="1">
        <v>43749</v>
      </c>
      <c r="S263" t="b">
        <v>0</v>
      </c>
      <c r="U263" t="b">
        <v>0</v>
      </c>
      <c r="AB263">
        <v>78</v>
      </c>
      <c r="AC263" t="b">
        <v>0</v>
      </c>
      <c r="AD263" t="b">
        <v>1</v>
      </c>
      <c r="AI263" t="b">
        <v>0</v>
      </c>
      <c r="AJ263" t="b">
        <v>0</v>
      </c>
      <c r="AK263" t="b">
        <v>0</v>
      </c>
      <c r="AL263" t="b">
        <v>0</v>
      </c>
      <c r="AM263" t="b">
        <v>0</v>
      </c>
      <c r="AN263" t="b">
        <v>0</v>
      </c>
      <c r="AO263" t="b">
        <v>0</v>
      </c>
      <c r="AP263" t="b">
        <v>0</v>
      </c>
      <c r="AQ263" t="b">
        <v>0</v>
      </c>
      <c r="AR263" t="b">
        <v>0</v>
      </c>
      <c r="AS263" t="b">
        <v>0</v>
      </c>
      <c r="AT263" t="b">
        <v>0</v>
      </c>
      <c r="AU263" t="b">
        <v>0</v>
      </c>
      <c r="AV263" t="b">
        <v>0</v>
      </c>
      <c r="AW263" t="b">
        <v>0</v>
      </c>
      <c r="AX263" t="b">
        <v>0</v>
      </c>
      <c r="AY263" t="b">
        <v>0</v>
      </c>
      <c r="AZ263" t="b">
        <v>0</v>
      </c>
      <c r="BA263" t="b">
        <v>0</v>
      </c>
      <c r="BB263" t="b">
        <v>0</v>
      </c>
      <c r="BC263" t="b">
        <v>0</v>
      </c>
      <c r="BD263" t="b">
        <v>0</v>
      </c>
      <c r="BE263" t="b">
        <v>0</v>
      </c>
      <c r="BF263" t="b">
        <v>0</v>
      </c>
      <c r="BG263" t="b">
        <v>0</v>
      </c>
      <c r="BH263" t="b">
        <v>0</v>
      </c>
      <c r="BI263" t="b">
        <v>0</v>
      </c>
      <c r="BJ263" t="b">
        <v>0</v>
      </c>
      <c r="BK263" t="b">
        <v>0</v>
      </c>
      <c r="BL263" t="b">
        <v>0</v>
      </c>
      <c r="BN263" t="b">
        <v>1</v>
      </c>
    </row>
    <row r="264" spans="1:66">
      <c r="A264" s="6">
        <v>1009</v>
      </c>
      <c r="B264" t="s">
        <v>1480</v>
      </c>
      <c r="C264" t="s">
        <v>56</v>
      </c>
      <c r="E264" t="s">
        <v>23</v>
      </c>
      <c r="F264" t="s">
        <v>1481</v>
      </c>
      <c r="G264" t="s">
        <v>87</v>
      </c>
      <c r="H264" t="s">
        <v>17</v>
      </c>
      <c r="I264" t="s">
        <v>1778</v>
      </c>
      <c r="J264" t="s">
        <v>1482</v>
      </c>
      <c r="K264" t="s">
        <v>1483</v>
      </c>
      <c r="L264" t="s">
        <v>1484</v>
      </c>
      <c r="N264" s="1">
        <v>17153</v>
      </c>
      <c r="O264" t="s">
        <v>1083</v>
      </c>
      <c r="Q264" t="b">
        <v>0</v>
      </c>
      <c r="R264" s="1">
        <v>44373</v>
      </c>
      <c r="S264" t="b">
        <v>0</v>
      </c>
      <c r="U264" t="b">
        <v>0</v>
      </c>
      <c r="Y264" s="1">
        <v>44373</v>
      </c>
      <c r="AB264">
        <v>77</v>
      </c>
      <c r="AC264" t="b">
        <v>0</v>
      </c>
      <c r="AD264" t="b">
        <v>1</v>
      </c>
      <c r="AF264" t="s">
        <v>2258</v>
      </c>
      <c r="AI264" t="b">
        <v>0</v>
      </c>
      <c r="AJ264" t="b">
        <v>0</v>
      </c>
      <c r="AK264" t="b">
        <v>0</v>
      </c>
      <c r="AL264" t="b">
        <v>1</v>
      </c>
      <c r="AM264" t="b">
        <v>0</v>
      </c>
      <c r="AN264" t="b">
        <v>0</v>
      </c>
      <c r="AO264" t="b">
        <v>0</v>
      </c>
      <c r="AP264" t="b">
        <v>0</v>
      </c>
      <c r="AQ264" t="b">
        <v>0</v>
      </c>
      <c r="AR264" t="b">
        <v>0</v>
      </c>
      <c r="AS264" t="b">
        <v>0</v>
      </c>
      <c r="AT264" t="b">
        <v>0</v>
      </c>
      <c r="AU264" t="b">
        <v>0</v>
      </c>
      <c r="AV264" t="b">
        <v>0</v>
      </c>
      <c r="AW264" t="b">
        <v>0</v>
      </c>
      <c r="AX264" t="b">
        <v>0</v>
      </c>
      <c r="AY264" t="b">
        <v>0</v>
      </c>
      <c r="AZ264" t="b">
        <v>0</v>
      </c>
      <c r="BA264" t="b">
        <v>0</v>
      </c>
      <c r="BB264" t="b">
        <v>0</v>
      </c>
      <c r="BC264" t="b">
        <v>0</v>
      </c>
      <c r="BD264" t="b">
        <v>0</v>
      </c>
      <c r="BE264" t="b">
        <v>0</v>
      </c>
      <c r="BF264" t="b">
        <v>0</v>
      </c>
      <c r="BG264" t="b">
        <v>0</v>
      </c>
      <c r="BH264" t="b">
        <v>0</v>
      </c>
      <c r="BI264" t="b">
        <v>0</v>
      </c>
      <c r="BJ264" t="b">
        <v>0</v>
      </c>
      <c r="BK264" t="b">
        <v>0</v>
      </c>
      <c r="BL264" t="b">
        <v>0</v>
      </c>
      <c r="BN264" t="b">
        <v>1</v>
      </c>
    </row>
    <row r="265" spans="1:66">
      <c r="A265" s="6">
        <v>1116</v>
      </c>
      <c r="B265" t="s">
        <v>2650</v>
      </c>
      <c r="C265" t="s">
        <v>58</v>
      </c>
      <c r="D265" t="s">
        <v>2655</v>
      </c>
      <c r="E265" t="s">
        <v>2757</v>
      </c>
      <c r="F265" t="s">
        <v>2758</v>
      </c>
      <c r="G265" t="s">
        <v>1878</v>
      </c>
      <c r="H265" t="s">
        <v>17</v>
      </c>
      <c r="I265" t="s">
        <v>1854</v>
      </c>
      <c r="J265" t="s">
        <v>2651</v>
      </c>
      <c r="K265" t="s">
        <v>2759</v>
      </c>
      <c r="L265" t="s">
        <v>2760</v>
      </c>
      <c r="N265" s="1">
        <v>15325</v>
      </c>
      <c r="O265" t="s">
        <v>2662</v>
      </c>
      <c r="Q265" t="b">
        <v>0</v>
      </c>
      <c r="R265" s="1">
        <v>45263</v>
      </c>
      <c r="S265" t="b">
        <v>0</v>
      </c>
      <c r="U265" t="b">
        <v>0</v>
      </c>
      <c r="Y265" s="1">
        <v>45263.274340277778</v>
      </c>
      <c r="AB265">
        <v>82</v>
      </c>
      <c r="AC265" t="b">
        <v>0</v>
      </c>
      <c r="AD265" t="b">
        <v>1</v>
      </c>
      <c r="AI265" t="b">
        <v>0</v>
      </c>
      <c r="AJ265" t="b">
        <v>0</v>
      </c>
      <c r="AK265" t="b">
        <v>0</v>
      </c>
      <c r="AL265" t="b">
        <v>0</v>
      </c>
      <c r="AM265" t="b">
        <v>0</v>
      </c>
      <c r="AN265" t="b">
        <v>0</v>
      </c>
      <c r="AO265" t="b">
        <v>0</v>
      </c>
      <c r="AP265" t="b">
        <v>1</v>
      </c>
      <c r="AQ265" t="b">
        <v>0</v>
      </c>
      <c r="AR265" t="b">
        <v>1</v>
      </c>
      <c r="AS265" t="b">
        <v>0</v>
      </c>
      <c r="AT265" t="b">
        <v>0</v>
      </c>
      <c r="AU265" t="b">
        <v>1</v>
      </c>
      <c r="AV265" t="b">
        <v>0</v>
      </c>
      <c r="AW265" t="b">
        <v>0</v>
      </c>
      <c r="AX265" t="b">
        <v>0</v>
      </c>
      <c r="AY265" t="b">
        <v>0</v>
      </c>
      <c r="AZ265" t="b">
        <v>0</v>
      </c>
      <c r="BA265" t="b">
        <v>0</v>
      </c>
      <c r="BB265" t="b">
        <v>0</v>
      </c>
      <c r="BC265" t="b">
        <v>0</v>
      </c>
      <c r="BD265" t="b">
        <v>1</v>
      </c>
      <c r="BE265" t="b">
        <v>0</v>
      </c>
      <c r="BF265" t="b">
        <v>0</v>
      </c>
      <c r="BG265" t="b">
        <v>0</v>
      </c>
      <c r="BH265" t="b">
        <v>0</v>
      </c>
      <c r="BI265" t="b">
        <v>0</v>
      </c>
      <c r="BJ265" t="b">
        <v>0</v>
      </c>
      <c r="BK265" t="b">
        <v>0</v>
      </c>
      <c r="BL265" t="b">
        <v>0</v>
      </c>
      <c r="BN265" t="b">
        <v>1</v>
      </c>
    </row>
    <row r="266" spans="1:66">
      <c r="A266" s="6">
        <v>1108</v>
      </c>
      <c r="B266" t="s">
        <v>2300</v>
      </c>
      <c r="C266" t="s">
        <v>2038</v>
      </c>
      <c r="E266" t="s">
        <v>2358</v>
      </c>
      <c r="F266" t="s">
        <v>2359</v>
      </c>
      <c r="G266" t="s">
        <v>53</v>
      </c>
      <c r="H266" t="s">
        <v>17</v>
      </c>
      <c r="I266" t="s">
        <v>1761</v>
      </c>
      <c r="J266" t="s">
        <v>2360</v>
      </c>
      <c r="K266" t="s">
        <v>2361</v>
      </c>
      <c r="L266" t="s">
        <v>2362</v>
      </c>
      <c r="N266" s="1">
        <v>16750</v>
      </c>
      <c r="O266" t="s">
        <v>2363</v>
      </c>
      <c r="Q266" t="b">
        <v>0</v>
      </c>
      <c r="R266" s="1">
        <v>45175</v>
      </c>
      <c r="S266" t="b">
        <v>0</v>
      </c>
      <c r="U266" t="b">
        <v>0</v>
      </c>
      <c r="Y266" s="1">
        <v>45175.450775462959</v>
      </c>
      <c r="AB266">
        <v>78</v>
      </c>
      <c r="AC266" t="b">
        <v>0</v>
      </c>
      <c r="AD266" t="b">
        <v>0</v>
      </c>
      <c r="AF266" t="s">
        <v>2569</v>
      </c>
      <c r="AI266" t="b">
        <v>0</v>
      </c>
      <c r="AJ266" t="b">
        <v>0</v>
      </c>
      <c r="AK266" t="b">
        <v>0</v>
      </c>
      <c r="AL266" t="b">
        <v>0</v>
      </c>
      <c r="AM266" t="b">
        <v>0</v>
      </c>
      <c r="AN266" t="b">
        <v>0</v>
      </c>
      <c r="AO266" t="b">
        <v>1</v>
      </c>
      <c r="AP266" t="b">
        <v>0</v>
      </c>
      <c r="AQ266" t="b">
        <v>0</v>
      </c>
      <c r="AR266" t="b">
        <v>0</v>
      </c>
      <c r="AS266" t="b">
        <v>0</v>
      </c>
      <c r="AT266" t="b">
        <v>0</v>
      </c>
      <c r="AU266" t="b">
        <v>0</v>
      </c>
      <c r="AV266" t="b">
        <v>0</v>
      </c>
      <c r="AW266" t="b">
        <v>0</v>
      </c>
      <c r="AX266" t="b">
        <v>0</v>
      </c>
      <c r="AY266" t="b">
        <v>0</v>
      </c>
      <c r="AZ266" t="b">
        <v>0</v>
      </c>
      <c r="BA266" t="b">
        <v>0</v>
      </c>
      <c r="BB266" t="b">
        <v>1</v>
      </c>
      <c r="BC266" t="b">
        <v>0</v>
      </c>
      <c r="BD266" t="b">
        <v>0</v>
      </c>
      <c r="BE266" t="b">
        <v>0</v>
      </c>
      <c r="BF266" t="b">
        <v>0</v>
      </c>
      <c r="BG266" t="b">
        <v>1</v>
      </c>
      <c r="BH266" t="b">
        <v>0</v>
      </c>
      <c r="BI266" t="b">
        <v>0</v>
      </c>
      <c r="BJ266" t="b">
        <v>0</v>
      </c>
      <c r="BK266" t="b">
        <v>0</v>
      </c>
      <c r="BL266" t="b">
        <v>0</v>
      </c>
      <c r="BN266" t="b">
        <v>1</v>
      </c>
    </row>
    <row r="267" spans="1:66">
      <c r="A267" s="6">
        <v>693</v>
      </c>
      <c r="B267" t="s">
        <v>839</v>
      </c>
      <c r="C267" t="s">
        <v>748</v>
      </c>
      <c r="D267" t="s">
        <v>1084</v>
      </c>
      <c r="E267" t="s">
        <v>840</v>
      </c>
      <c r="F267" t="s">
        <v>841</v>
      </c>
      <c r="G267" t="s">
        <v>96</v>
      </c>
      <c r="H267" t="s">
        <v>17</v>
      </c>
      <c r="I267" t="s">
        <v>1822</v>
      </c>
      <c r="J267" t="s">
        <v>842</v>
      </c>
      <c r="L267" t="s">
        <v>843</v>
      </c>
      <c r="N267" s="1">
        <v>16742</v>
      </c>
      <c r="Q267" t="b">
        <v>0</v>
      </c>
      <c r="R267" s="1">
        <v>42206</v>
      </c>
      <c r="S267" t="b">
        <v>0</v>
      </c>
      <c r="U267" t="b">
        <v>0</v>
      </c>
      <c r="Y267" s="1">
        <v>44160</v>
      </c>
      <c r="AB267">
        <v>78</v>
      </c>
      <c r="AC267" t="b">
        <v>0</v>
      </c>
      <c r="AD267" t="b">
        <v>1</v>
      </c>
      <c r="AI267" t="b">
        <v>0</v>
      </c>
      <c r="AJ267" t="b">
        <v>0</v>
      </c>
      <c r="AK267" t="b">
        <v>0</v>
      </c>
      <c r="AL267" t="b">
        <v>1</v>
      </c>
      <c r="AM267" t="b">
        <v>0</v>
      </c>
      <c r="AN267" t="b">
        <v>0</v>
      </c>
      <c r="AO267" t="b">
        <v>0</v>
      </c>
      <c r="AP267" t="b">
        <v>0</v>
      </c>
      <c r="AQ267" t="b">
        <v>0</v>
      </c>
      <c r="AR267" t="b">
        <v>0</v>
      </c>
      <c r="AS267" t="b">
        <v>0</v>
      </c>
      <c r="AT267" t="b">
        <v>0</v>
      </c>
      <c r="AU267" t="b">
        <v>0</v>
      </c>
      <c r="AV267" t="b">
        <v>0</v>
      </c>
      <c r="AW267" t="b">
        <v>0</v>
      </c>
      <c r="AX267" t="b">
        <v>0</v>
      </c>
      <c r="AY267" t="b">
        <v>0</v>
      </c>
      <c r="AZ267" t="b">
        <v>0</v>
      </c>
      <c r="BA267" t="b">
        <v>0</v>
      </c>
      <c r="BB267" t="b">
        <v>0</v>
      </c>
      <c r="BC267" t="b">
        <v>0</v>
      </c>
      <c r="BD267" t="b">
        <v>0</v>
      </c>
      <c r="BE267" t="b">
        <v>0</v>
      </c>
      <c r="BF267" t="b">
        <v>0</v>
      </c>
      <c r="BG267" t="b">
        <v>0</v>
      </c>
      <c r="BH267" t="b">
        <v>0</v>
      </c>
      <c r="BI267" t="b">
        <v>0</v>
      </c>
      <c r="BJ267" t="b">
        <v>0</v>
      </c>
      <c r="BK267" t="b">
        <v>0</v>
      </c>
      <c r="BL267" t="b">
        <v>0</v>
      </c>
      <c r="BN267" t="b">
        <v>1</v>
      </c>
    </row>
    <row r="268" spans="1:66">
      <c r="A268" s="6">
        <v>769</v>
      </c>
      <c r="B268" t="s">
        <v>844</v>
      </c>
      <c r="C268" t="s">
        <v>19</v>
      </c>
      <c r="D268" t="s">
        <v>1161</v>
      </c>
      <c r="E268" t="s">
        <v>1162</v>
      </c>
      <c r="F268" t="s">
        <v>845</v>
      </c>
      <c r="G268" t="s">
        <v>213</v>
      </c>
      <c r="H268" t="s">
        <v>17</v>
      </c>
      <c r="I268" t="s">
        <v>1804</v>
      </c>
      <c r="J268" t="s">
        <v>846</v>
      </c>
      <c r="L268" t="s">
        <v>2081</v>
      </c>
      <c r="N268" s="1">
        <v>12963</v>
      </c>
      <c r="Q268" t="b">
        <v>0</v>
      </c>
      <c r="R268" s="1">
        <v>42381</v>
      </c>
      <c r="S268" t="b">
        <v>0</v>
      </c>
      <c r="U268" t="b">
        <v>0</v>
      </c>
      <c r="Y268" s="1">
        <v>44730</v>
      </c>
      <c r="AB268">
        <v>88</v>
      </c>
      <c r="AC268" t="b">
        <v>0</v>
      </c>
      <c r="AD268" t="b">
        <v>1</v>
      </c>
      <c r="AF268" t="s">
        <v>2521</v>
      </c>
      <c r="AI268" t="b">
        <v>0</v>
      </c>
      <c r="AJ268" t="b">
        <v>0</v>
      </c>
      <c r="AK268" t="b">
        <v>0</v>
      </c>
      <c r="AL268" t="b">
        <v>0</v>
      </c>
      <c r="AM268" t="b">
        <v>0</v>
      </c>
      <c r="AN268" t="b">
        <v>0</v>
      </c>
      <c r="AO268" t="b">
        <v>0</v>
      </c>
      <c r="AP268" t="b">
        <v>0</v>
      </c>
      <c r="AQ268" t="b">
        <v>0</v>
      </c>
      <c r="AR268" t="b">
        <v>0</v>
      </c>
      <c r="AS268" t="b">
        <v>0</v>
      </c>
      <c r="AT268" t="b">
        <v>0</v>
      </c>
      <c r="AU268" t="b">
        <v>1</v>
      </c>
      <c r="AV268" t="b">
        <v>0</v>
      </c>
      <c r="AW268" t="b">
        <v>0</v>
      </c>
      <c r="AX268" t="b">
        <v>0</v>
      </c>
      <c r="AY268" t="b">
        <v>0</v>
      </c>
      <c r="AZ268" t="b">
        <v>0</v>
      </c>
      <c r="BA268" t="b">
        <v>0</v>
      </c>
      <c r="BB268" t="b">
        <v>0</v>
      </c>
      <c r="BC268" t="b">
        <v>0</v>
      </c>
      <c r="BD268" t="b">
        <v>0</v>
      </c>
      <c r="BE268" t="b">
        <v>0</v>
      </c>
      <c r="BF268" t="b">
        <v>0</v>
      </c>
      <c r="BG268" t="b">
        <v>0</v>
      </c>
      <c r="BH268" t="b">
        <v>0</v>
      </c>
      <c r="BI268" t="b">
        <v>0</v>
      </c>
      <c r="BJ268" t="b">
        <v>0</v>
      </c>
      <c r="BK268" t="b">
        <v>0</v>
      </c>
      <c r="BL268" t="b">
        <v>0</v>
      </c>
      <c r="BN268" t="b">
        <v>1</v>
      </c>
    </row>
    <row r="269" spans="1:66">
      <c r="A269" s="6">
        <v>309</v>
      </c>
      <c r="B269" t="s">
        <v>847</v>
      </c>
      <c r="C269" t="s">
        <v>771</v>
      </c>
      <c r="D269" t="s">
        <v>1098</v>
      </c>
      <c r="E269" t="s">
        <v>30</v>
      </c>
      <c r="F269" t="s">
        <v>848</v>
      </c>
      <c r="G269" t="s">
        <v>849</v>
      </c>
      <c r="H269" t="s">
        <v>422</v>
      </c>
      <c r="I269" t="s">
        <v>1941</v>
      </c>
      <c r="J269" t="s">
        <v>850</v>
      </c>
      <c r="L269" t="s">
        <v>851</v>
      </c>
      <c r="N269" s="1">
        <v>10654</v>
      </c>
      <c r="P269" t="s">
        <v>1795</v>
      </c>
      <c r="Q269" t="b">
        <v>0</v>
      </c>
      <c r="R269" s="1">
        <v>35431</v>
      </c>
      <c r="S269" t="b">
        <v>0</v>
      </c>
      <c r="U269" t="b">
        <v>0</v>
      </c>
      <c r="Y269" s="1">
        <v>44277</v>
      </c>
      <c r="Z269" t="s">
        <v>2613</v>
      </c>
      <c r="AB269">
        <v>94</v>
      </c>
      <c r="AC269" t="b">
        <v>0</v>
      </c>
      <c r="AD269" t="b">
        <v>1</v>
      </c>
      <c r="AI269" t="b">
        <v>0</v>
      </c>
      <c r="AJ269" t="b">
        <v>0</v>
      </c>
      <c r="AK269" t="b">
        <v>0</v>
      </c>
      <c r="AL269" t="b">
        <v>0</v>
      </c>
      <c r="AM269" t="b">
        <v>0</v>
      </c>
      <c r="AN269" t="b">
        <v>0</v>
      </c>
      <c r="AO269" t="b">
        <v>0</v>
      </c>
      <c r="AP269" t="b">
        <v>0</v>
      </c>
      <c r="AQ269" t="b">
        <v>0</v>
      </c>
      <c r="AR269" t="b">
        <v>0</v>
      </c>
      <c r="AS269" t="b">
        <v>0</v>
      </c>
      <c r="AT269" t="b">
        <v>0</v>
      </c>
      <c r="AU269" t="b">
        <v>0</v>
      </c>
      <c r="AV269" t="b">
        <v>0</v>
      </c>
      <c r="AW269" t="b">
        <v>0</v>
      </c>
      <c r="AX269" t="b">
        <v>0</v>
      </c>
      <c r="AY269" t="b">
        <v>0</v>
      </c>
      <c r="AZ269" t="b">
        <v>0</v>
      </c>
      <c r="BA269" t="b">
        <v>0</v>
      </c>
      <c r="BB269" t="b">
        <v>0</v>
      </c>
      <c r="BC269" t="b">
        <v>0</v>
      </c>
      <c r="BD269" t="b">
        <v>0</v>
      </c>
      <c r="BE269" t="b">
        <v>0</v>
      </c>
      <c r="BF269" t="b">
        <v>0</v>
      </c>
      <c r="BG269" t="b">
        <v>0</v>
      </c>
      <c r="BH269" t="b">
        <v>0</v>
      </c>
      <c r="BI269" t="b">
        <v>0</v>
      </c>
      <c r="BJ269" t="b">
        <v>0</v>
      </c>
      <c r="BK269" t="b">
        <v>0</v>
      </c>
      <c r="BL269" t="b">
        <v>0</v>
      </c>
      <c r="BN269" t="b">
        <v>1</v>
      </c>
    </row>
    <row r="270" spans="1:66">
      <c r="A270" s="99">
        <v>1056</v>
      </c>
      <c r="B270" s="110" t="s">
        <v>1735</v>
      </c>
      <c r="C270" s="110" t="s">
        <v>2097</v>
      </c>
      <c r="D270" s="110" t="s">
        <v>1436</v>
      </c>
      <c r="E270" s="110" t="s">
        <v>118</v>
      </c>
      <c r="F270" s="110" t="s">
        <v>1942</v>
      </c>
      <c r="G270" s="110" t="s">
        <v>789</v>
      </c>
      <c r="H270" s="110" t="s">
        <v>17</v>
      </c>
      <c r="I270" s="110" t="s">
        <v>1798</v>
      </c>
      <c r="J270" s="110" t="s">
        <v>1943</v>
      </c>
      <c r="K270" s="110" t="s">
        <v>1943</v>
      </c>
      <c r="L270" s="110" t="s">
        <v>1944</v>
      </c>
      <c r="M270" t="s">
        <v>1945</v>
      </c>
      <c r="N270" s="1">
        <v>17728</v>
      </c>
      <c r="O270" t="s">
        <v>1387</v>
      </c>
      <c r="Q270" t="b">
        <v>0</v>
      </c>
      <c r="R270" s="1">
        <v>44588</v>
      </c>
      <c r="S270" t="b">
        <v>0</v>
      </c>
      <c r="U270" t="b">
        <v>0</v>
      </c>
      <c r="Y270" s="1">
        <v>44593</v>
      </c>
      <c r="AB270">
        <v>75</v>
      </c>
      <c r="AC270" t="b">
        <v>0</v>
      </c>
      <c r="AD270" t="b">
        <v>1</v>
      </c>
      <c r="AF270" t="s">
        <v>2571</v>
      </c>
      <c r="AI270" t="b">
        <v>0</v>
      </c>
      <c r="AJ270" t="b">
        <v>0</v>
      </c>
      <c r="AK270" t="b">
        <v>0</v>
      </c>
      <c r="AL270" t="b">
        <v>0</v>
      </c>
      <c r="AM270" t="b">
        <v>0</v>
      </c>
      <c r="AN270" t="b">
        <v>1</v>
      </c>
      <c r="AO270" t="b">
        <v>0</v>
      </c>
      <c r="AP270" t="b">
        <v>1</v>
      </c>
      <c r="AQ270" t="b">
        <v>1</v>
      </c>
      <c r="AR270" t="b">
        <v>1</v>
      </c>
      <c r="AS270" t="b">
        <v>0</v>
      </c>
      <c r="AT270" t="b">
        <v>0</v>
      </c>
      <c r="AU270" t="b">
        <v>0</v>
      </c>
      <c r="AV270" t="b">
        <v>0</v>
      </c>
      <c r="AW270" t="b">
        <v>1</v>
      </c>
      <c r="AX270" t="b">
        <v>0</v>
      </c>
      <c r="AY270" t="b">
        <v>0</v>
      </c>
      <c r="AZ270" t="b">
        <v>0</v>
      </c>
      <c r="BA270" t="b">
        <v>0</v>
      </c>
      <c r="BB270" t="b">
        <v>0</v>
      </c>
      <c r="BC270" t="b">
        <v>0</v>
      </c>
      <c r="BD270" t="b">
        <v>1</v>
      </c>
      <c r="BE270" t="b">
        <v>0</v>
      </c>
      <c r="BF270" t="b">
        <v>0</v>
      </c>
      <c r="BG270" t="b">
        <v>1</v>
      </c>
      <c r="BH270" t="b">
        <v>0</v>
      </c>
      <c r="BI270" t="b">
        <v>0</v>
      </c>
      <c r="BJ270" t="b">
        <v>0</v>
      </c>
      <c r="BK270" t="b">
        <v>0</v>
      </c>
      <c r="BL270" t="b">
        <v>0</v>
      </c>
      <c r="BN270" t="b">
        <v>1</v>
      </c>
    </row>
    <row r="271" spans="1:66">
      <c r="A271" s="6">
        <v>1032</v>
      </c>
      <c r="B271" t="s">
        <v>1192</v>
      </c>
      <c r="C271" t="s">
        <v>56</v>
      </c>
      <c r="E271" t="s">
        <v>77</v>
      </c>
      <c r="F271" t="s">
        <v>1193</v>
      </c>
      <c r="G271" t="s">
        <v>1194</v>
      </c>
      <c r="H271" t="s">
        <v>133</v>
      </c>
      <c r="I271" t="s">
        <v>1946</v>
      </c>
      <c r="J271" t="s">
        <v>1195</v>
      </c>
      <c r="K271" t="s">
        <v>1195</v>
      </c>
      <c r="L271" t="s">
        <v>1196</v>
      </c>
      <c r="N271" s="1">
        <v>13490</v>
      </c>
      <c r="O271" t="s">
        <v>1197</v>
      </c>
      <c r="Q271" t="b">
        <v>0</v>
      </c>
      <c r="R271" s="1">
        <v>44412</v>
      </c>
      <c r="S271" t="b">
        <v>0</v>
      </c>
      <c r="U271" t="b">
        <v>0</v>
      </c>
      <c r="Y271" s="1">
        <v>44412</v>
      </c>
      <c r="AB271">
        <v>87</v>
      </c>
      <c r="AC271" t="b">
        <v>0</v>
      </c>
      <c r="AD271" t="b">
        <v>1</v>
      </c>
      <c r="AF271" t="s">
        <v>2541</v>
      </c>
      <c r="AI271" t="b">
        <v>0</v>
      </c>
      <c r="AJ271" t="b">
        <v>0</v>
      </c>
      <c r="AK271" t="b">
        <v>0</v>
      </c>
      <c r="AL271" t="b">
        <v>0</v>
      </c>
      <c r="AM271" t="b">
        <v>0</v>
      </c>
      <c r="AN271" t="b">
        <v>0</v>
      </c>
      <c r="AO271" t="b">
        <v>0</v>
      </c>
      <c r="AP271" t="b">
        <v>0</v>
      </c>
      <c r="AQ271" t="b">
        <v>0</v>
      </c>
      <c r="AR271" t="b">
        <v>0</v>
      </c>
      <c r="AS271" t="b">
        <v>0</v>
      </c>
      <c r="AT271" t="b">
        <v>0</v>
      </c>
      <c r="AU271" t="b">
        <v>0</v>
      </c>
      <c r="AV271" t="b">
        <v>0</v>
      </c>
      <c r="AW271" t="b">
        <v>0</v>
      </c>
      <c r="AX271" t="b">
        <v>0</v>
      </c>
      <c r="AY271" t="b">
        <v>0</v>
      </c>
      <c r="AZ271" t="b">
        <v>0</v>
      </c>
      <c r="BA271" t="b">
        <v>0</v>
      </c>
      <c r="BB271" t="b">
        <v>0</v>
      </c>
      <c r="BC271" t="b">
        <v>0</v>
      </c>
      <c r="BD271" t="b">
        <v>0</v>
      </c>
      <c r="BE271" t="b">
        <v>0</v>
      </c>
      <c r="BF271" t="b">
        <v>0</v>
      </c>
      <c r="BG271" t="b">
        <v>0</v>
      </c>
      <c r="BH271" t="b">
        <v>0</v>
      </c>
      <c r="BI271" t="b">
        <v>0</v>
      </c>
      <c r="BJ271" t="b">
        <v>0</v>
      </c>
      <c r="BK271" t="b">
        <v>0</v>
      </c>
      <c r="BL271" t="b">
        <v>0</v>
      </c>
      <c r="BN271" t="b">
        <v>1</v>
      </c>
    </row>
    <row r="272" spans="1:66">
      <c r="A272" s="6">
        <v>526</v>
      </c>
      <c r="B272" t="s">
        <v>852</v>
      </c>
      <c r="C272" t="s">
        <v>64</v>
      </c>
      <c r="D272" t="s">
        <v>1104</v>
      </c>
      <c r="E272" t="s">
        <v>1231</v>
      </c>
      <c r="F272" t="s">
        <v>853</v>
      </c>
      <c r="G272" t="s">
        <v>25</v>
      </c>
      <c r="H272" t="s">
        <v>17</v>
      </c>
      <c r="I272" t="s">
        <v>1755</v>
      </c>
      <c r="J272" t="s">
        <v>854</v>
      </c>
      <c r="K272" t="s">
        <v>1232</v>
      </c>
      <c r="L272" t="s">
        <v>855</v>
      </c>
      <c r="M272" t="s">
        <v>1233</v>
      </c>
      <c r="N272" s="1">
        <v>13978</v>
      </c>
      <c r="O272" t="s">
        <v>1221</v>
      </c>
      <c r="Q272" t="b">
        <v>0</v>
      </c>
      <c r="R272" s="1">
        <v>41306</v>
      </c>
      <c r="S272" t="b">
        <v>0</v>
      </c>
      <c r="U272" t="b">
        <v>0</v>
      </c>
      <c r="Y272" s="1">
        <v>44160</v>
      </c>
      <c r="AB272">
        <v>85</v>
      </c>
      <c r="AC272" t="b">
        <v>0</v>
      </c>
      <c r="AD272" t="b">
        <v>1</v>
      </c>
      <c r="AF272" t="s">
        <v>2539</v>
      </c>
      <c r="AI272" t="b">
        <v>0</v>
      </c>
      <c r="AJ272" t="b">
        <v>0</v>
      </c>
      <c r="AK272" t="b">
        <v>0</v>
      </c>
      <c r="AL272" t="b">
        <v>0</v>
      </c>
      <c r="AM272" t="b">
        <v>0</v>
      </c>
      <c r="AN272" t="b">
        <v>0</v>
      </c>
      <c r="AO272" t="b">
        <v>0</v>
      </c>
      <c r="AP272" t="b">
        <v>0</v>
      </c>
      <c r="AQ272" t="b">
        <v>0</v>
      </c>
      <c r="AR272" t="b">
        <v>0</v>
      </c>
      <c r="AS272" t="b">
        <v>1</v>
      </c>
      <c r="AT272" t="b">
        <v>0</v>
      </c>
      <c r="AU272" t="b">
        <v>0</v>
      </c>
      <c r="AV272" t="b">
        <v>0</v>
      </c>
      <c r="AW272" t="b">
        <v>0</v>
      </c>
      <c r="AX272" t="b">
        <v>0</v>
      </c>
      <c r="AY272" t="b">
        <v>0</v>
      </c>
      <c r="AZ272" t="b">
        <v>0</v>
      </c>
      <c r="BA272" t="b">
        <v>0</v>
      </c>
      <c r="BB272" t="b">
        <v>0</v>
      </c>
      <c r="BC272" t="b">
        <v>0</v>
      </c>
      <c r="BD272" t="b">
        <v>0</v>
      </c>
      <c r="BE272" t="b">
        <v>0</v>
      </c>
      <c r="BF272" t="b">
        <v>0</v>
      </c>
      <c r="BG272" t="b">
        <v>0</v>
      </c>
      <c r="BH272" t="b">
        <v>0</v>
      </c>
      <c r="BI272" t="b">
        <v>0</v>
      </c>
      <c r="BJ272" t="b">
        <v>0</v>
      </c>
      <c r="BK272" t="b">
        <v>0</v>
      </c>
      <c r="BL272" t="b">
        <v>0</v>
      </c>
      <c r="BN272" t="b">
        <v>1</v>
      </c>
    </row>
    <row r="273" spans="1:66">
      <c r="A273" s="6">
        <v>943</v>
      </c>
      <c r="B273" t="s">
        <v>856</v>
      </c>
      <c r="C273" t="s">
        <v>2042</v>
      </c>
      <c r="D273" t="s">
        <v>1568</v>
      </c>
      <c r="E273" t="s">
        <v>36</v>
      </c>
      <c r="F273" t="s">
        <v>857</v>
      </c>
      <c r="G273" t="s">
        <v>32</v>
      </c>
      <c r="H273" t="s">
        <v>17</v>
      </c>
      <c r="I273" t="s">
        <v>1756</v>
      </c>
      <c r="J273" t="s">
        <v>858</v>
      </c>
      <c r="K273" t="s">
        <v>859</v>
      </c>
      <c r="L273" t="s">
        <v>860</v>
      </c>
      <c r="M273" t="s">
        <v>1947</v>
      </c>
      <c r="N273" s="1">
        <v>19036</v>
      </c>
      <c r="Q273" t="b">
        <v>0</v>
      </c>
      <c r="R273" s="1">
        <v>43508</v>
      </c>
      <c r="S273" t="b">
        <v>0</v>
      </c>
      <c r="U273" t="b">
        <v>0</v>
      </c>
      <c r="Y273" s="1">
        <v>44597</v>
      </c>
      <c r="AB273">
        <v>71</v>
      </c>
      <c r="AC273" t="b">
        <v>0</v>
      </c>
      <c r="AD273" t="b">
        <v>1</v>
      </c>
      <c r="AF273" t="s">
        <v>2611</v>
      </c>
      <c r="AI273" t="b">
        <v>0</v>
      </c>
      <c r="AJ273" t="b">
        <v>0</v>
      </c>
      <c r="AK273" t="b">
        <v>0</v>
      </c>
      <c r="AL273" t="b">
        <v>0</v>
      </c>
      <c r="AM273" t="b">
        <v>0</v>
      </c>
      <c r="AN273" t="b">
        <v>0</v>
      </c>
      <c r="AO273" t="b">
        <v>0</v>
      </c>
      <c r="AP273" t="b">
        <v>1</v>
      </c>
      <c r="AQ273" t="b">
        <v>0</v>
      </c>
      <c r="AR273" t="b">
        <v>0</v>
      </c>
      <c r="AS273" t="b">
        <v>0</v>
      </c>
      <c r="AT273" t="b">
        <v>0</v>
      </c>
      <c r="AU273" t="b">
        <v>1</v>
      </c>
      <c r="AV273" t="b">
        <v>1</v>
      </c>
      <c r="AW273" t="b">
        <v>0</v>
      </c>
      <c r="AX273" t="b">
        <v>0</v>
      </c>
      <c r="AY273" t="b">
        <v>0</v>
      </c>
      <c r="AZ273" t="b">
        <v>0</v>
      </c>
      <c r="BA273" t="b">
        <v>0</v>
      </c>
      <c r="BB273" t="b">
        <v>0</v>
      </c>
      <c r="BC273" t="b">
        <v>0</v>
      </c>
      <c r="BD273" t="b">
        <v>0</v>
      </c>
      <c r="BE273" t="b">
        <v>0</v>
      </c>
      <c r="BF273" t="b">
        <v>0</v>
      </c>
      <c r="BG273" t="b">
        <v>0</v>
      </c>
      <c r="BH273" t="b">
        <v>0</v>
      </c>
      <c r="BI273" t="b">
        <v>0</v>
      </c>
      <c r="BJ273" t="b">
        <v>0</v>
      </c>
      <c r="BK273" t="b">
        <v>0</v>
      </c>
      <c r="BL273" t="b">
        <v>0</v>
      </c>
      <c r="BN273" t="b">
        <v>1</v>
      </c>
    </row>
    <row r="274" spans="1:66">
      <c r="A274" s="6">
        <v>1088</v>
      </c>
      <c r="B274" t="s">
        <v>2113</v>
      </c>
      <c r="C274" t="s">
        <v>2114</v>
      </c>
      <c r="D274" t="s">
        <v>1084</v>
      </c>
      <c r="E274" t="s">
        <v>1220</v>
      </c>
      <c r="F274" t="s">
        <v>2169</v>
      </c>
      <c r="G274" t="s">
        <v>16</v>
      </c>
      <c r="H274" t="s">
        <v>17</v>
      </c>
      <c r="I274" t="s">
        <v>1752</v>
      </c>
      <c r="J274" t="s">
        <v>2170</v>
      </c>
      <c r="K274" t="s">
        <v>2170</v>
      </c>
      <c r="L274" t="s">
        <v>2171</v>
      </c>
      <c r="M274" t="s">
        <v>2172</v>
      </c>
      <c r="N274" s="1">
        <v>18057</v>
      </c>
      <c r="O274" t="s">
        <v>2173</v>
      </c>
      <c r="Q274" t="b">
        <v>0</v>
      </c>
      <c r="R274" s="1">
        <v>44912</v>
      </c>
      <c r="S274" t="b">
        <v>0</v>
      </c>
      <c r="U274" t="b">
        <v>0</v>
      </c>
      <c r="Y274" s="1">
        <v>44916.6643287037</v>
      </c>
      <c r="AB274">
        <v>74</v>
      </c>
      <c r="AC274" t="b">
        <v>0</v>
      </c>
      <c r="AD274" t="b">
        <v>1</v>
      </c>
      <c r="AF274" t="s">
        <v>2584</v>
      </c>
      <c r="AI274" t="b">
        <v>0</v>
      </c>
      <c r="AJ274" t="b">
        <v>0</v>
      </c>
      <c r="AK274" t="b">
        <v>0</v>
      </c>
      <c r="AL274" t="b">
        <v>0</v>
      </c>
      <c r="AM274" t="b">
        <v>0</v>
      </c>
      <c r="AN274" t="b">
        <v>0</v>
      </c>
      <c r="AO274" t="b">
        <v>0</v>
      </c>
      <c r="AP274" t="b">
        <v>1</v>
      </c>
      <c r="AQ274" t="b">
        <v>0</v>
      </c>
      <c r="AR274" t="b">
        <v>0</v>
      </c>
      <c r="AS274" t="b">
        <v>0</v>
      </c>
      <c r="AT274" t="b">
        <v>0</v>
      </c>
      <c r="AU274" t="b">
        <v>1</v>
      </c>
      <c r="AV274" t="b">
        <v>1</v>
      </c>
      <c r="AW274" t="b">
        <v>0</v>
      </c>
      <c r="AX274" t="b">
        <v>0</v>
      </c>
      <c r="AY274" t="b">
        <v>0</v>
      </c>
      <c r="AZ274" t="b">
        <v>0</v>
      </c>
      <c r="BA274" t="b">
        <v>0</v>
      </c>
      <c r="BB274" t="b">
        <v>0</v>
      </c>
      <c r="BC274" t="b">
        <v>0</v>
      </c>
      <c r="BD274" t="b">
        <v>0</v>
      </c>
      <c r="BE274" t="b">
        <v>0</v>
      </c>
      <c r="BF274" t="b">
        <v>0</v>
      </c>
      <c r="BG274" t="b">
        <v>0</v>
      </c>
      <c r="BH274" t="b">
        <v>0</v>
      </c>
      <c r="BI274" t="b">
        <v>0</v>
      </c>
      <c r="BJ274" t="b">
        <v>0</v>
      </c>
      <c r="BK274" t="b">
        <v>0</v>
      </c>
      <c r="BL274" t="b">
        <v>0</v>
      </c>
      <c r="BN274" t="b">
        <v>1</v>
      </c>
    </row>
    <row r="275" spans="1:66">
      <c r="A275" s="6">
        <v>552</v>
      </c>
      <c r="B275" t="s">
        <v>862</v>
      </c>
      <c r="C275" t="s">
        <v>202</v>
      </c>
      <c r="D275" t="s">
        <v>1099</v>
      </c>
      <c r="E275" t="s">
        <v>168</v>
      </c>
      <c r="F275" t="s">
        <v>863</v>
      </c>
      <c r="G275" t="s">
        <v>25</v>
      </c>
      <c r="H275" t="s">
        <v>17</v>
      </c>
      <c r="I275" t="s">
        <v>1755</v>
      </c>
      <c r="J275" t="s">
        <v>1413</v>
      </c>
      <c r="L275" t="s">
        <v>864</v>
      </c>
      <c r="N275" s="1">
        <v>16148</v>
      </c>
      <c r="O275" t="s">
        <v>1414</v>
      </c>
      <c r="P275" t="s">
        <v>1948</v>
      </c>
      <c r="Q275" t="b">
        <v>0</v>
      </c>
      <c r="R275" s="1">
        <v>41534</v>
      </c>
      <c r="S275" t="b">
        <v>0</v>
      </c>
      <c r="U275" t="b">
        <v>0</v>
      </c>
      <c r="AB275">
        <v>79</v>
      </c>
      <c r="AC275" t="b">
        <v>0</v>
      </c>
      <c r="AD275" t="b">
        <v>1</v>
      </c>
      <c r="AF275" t="s">
        <v>2521</v>
      </c>
      <c r="AI275" t="b">
        <v>0</v>
      </c>
      <c r="AJ275" t="b">
        <v>0</v>
      </c>
      <c r="AK275" t="b">
        <v>0</v>
      </c>
      <c r="AL275" t="b">
        <v>0</v>
      </c>
      <c r="AM275" t="b">
        <v>0</v>
      </c>
      <c r="AN275" t="b">
        <v>0</v>
      </c>
      <c r="AO275" t="b">
        <v>0</v>
      </c>
      <c r="AP275" t="b">
        <v>1</v>
      </c>
      <c r="AQ275" t="b">
        <v>0</v>
      </c>
      <c r="AR275" t="b">
        <v>0</v>
      </c>
      <c r="AS275" t="b">
        <v>0</v>
      </c>
      <c r="AT275" t="b">
        <v>0</v>
      </c>
      <c r="AU275" t="b">
        <v>1</v>
      </c>
      <c r="AV275" t="b">
        <v>1</v>
      </c>
      <c r="AW275" t="b">
        <v>0</v>
      </c>
      <c r="AX275" t="b">
        <v>0</v>
      </c>
      <c r="AY275" t="b">
        <v>0</v>
      </c>
      <c r="AZ275" t="b">
        <v>0</v>
      </c>
      <c r="BA275" t="b">
        <v>0</v>
      </c>
      <c r="BB275" t="b">
        <v>0</v>
      </c>
      <c r="BC275" t="b">
        <v>0</v>
      </c>
      <c r="BD275" t="b">
        <v>0</v>
      </c>
      <c r="BE275" t="b">
        <v>0</v>
      </c>
      <c r="BF275" t="b">
        <v>0</v>
      </c>
      <c r="BG275" t="b">
        <v>0</v>
      </c>
      <c r="BH275" t="b">
        <v>0</v>
      </c>
      <c r="BI275" t="b">
        <v>0</v>
      </c>
      <c r="BJ275" t="b">
        <v>0</v>
      </c>
      <c r="BK275" t="b">
        <v>0</v>
      </c>
      <c r="BL275" t="b">
        <v>0</v>
      </c>
      <c r="BN275" t="b">
        <v>1</v>
      </c>
    </row>
    <row r="276" spans="1:66">
      <c r="A276" s="6">
        <v>612</v>
      </c>
      <c r="B276" t="s">
        <v>865</v>
      </c>
      <c r="C276" t="s">
        <v>13</v>
      </c>
      <c r="D276" t="s">
        <v>1269</v>
      </c>
      <c r="E276" t="s">
        <v>2614</v>
      </c>
      <c r="F276" t="s">
        <v>867</v>
      </c>
      <c r="G276" t="s">
        <v>87</v>
      </c>
      <c r="H276" t="s">
        <v>17</v>
      </c>
      <c r="I276" t="s">
        <v>1778</v>
      </c>
      <c r="J276" t="s">
        <v>868</v>
      </c>
      <c r="L276" t="s">
        <v>869</v>
      </c>
      <c r="N276" s="1">
        <v>15751</v>
      </c>
      <c r="O276" t="s">
        <v>1384</v>
      </c>
      <c r="P276" t="s">
        <v>2303</v>
      </c>
      <c r="Q276" t="b">
        <v>0</v>
      </c>
      <c r="R276" s="1">
        <v>41842</v>
      </c>
      <c r="S276" t="b">
        <v>0</v>
      </c>
      <c r="U276" t="b">
        <v>0</v>
      </c>
      <c r="AB276">
        <v>80</v>
      </c>
      <c r="AC276" t="b">
        <v>0</v>
      </c>
      <c r="AD276" t="b">
        <v>1</v>
      </c>
      <c r="AI276" t="b">
        <v>0</v>
      </c>
      <c r="AJ276" t="b">
        <v>0</v>
      </c>
      <c r="AK276" t="b">
        <v>0</v>
      </c>
      <c r="AL276" t="b">
        <v>0</v>
      </c>
      <c r="AM276" t="b">
        <v>0</v>
      </c>
      <c r="AN276" t="b">
        <v>0</v>
      </c>
      <c r="AO276" t="b">
        <v>0</v>
      </c>
      <c r="AP276" t="b">
        <v>0</v>
      </c>
      <c r="AQ276" t="b">
        <v>0</v>
      </c>
      <c r="AR276" t="b">
        <v>0</v>
      </c>
      <c r="AS276" t="b">
        <v>0</v>
      </c>
      <c r="AT276" t="b">
        <v>0</v>
      </c>
      <c r="AU276" t="b">
        <v>0</v>
      </c>
      <c r="AV276" t="b">
        <v>0</v>
      </c>
      <c r="AW276" t="b">
        <v>0</v>
      </c>
      <c r="AX276" t="b">
        <v>0</v>
      </c>
      <c r="AY276" t="b">
        <v>0</v>
      </c>
      <c r="AZ276" t="b">
        <v>0</v>
      </c>
      <c r="BA276" t="b">
        <v>0</v>
      </c>
      <c r="BB276" t="b">
        <v>0</v>
      </c>
      <c r="BC276" t="b">
        <v>0</v>
      </c>
      <c r="BD276" t="b">
        <v>0</v>
      </c>
      <c r="BE276" t="b">
        <v>0</v>
      </c>
      <c r="BF276" t="b">
        <v>0</v>
      </c>
      <c r="BG276" t="b">
        <v>0</v>
      </c>
      <c r="BH276" t="b">
        <v>0</v>
      </c>
      <c r="BI276" t="b">
        <v>0</v>
      </c>
      <c r="BJ276" t="b">
        <v>0</v>
      </c>
      <c r="BK276" t="b">
        <v>0</v>
      </c>
      <c r="BL276" t="b">
        <v>0</v>
      </c>
      <c r="BN276" t="b">
        <v>1</v>
      </c>
    </row>
    <row r="277" spans="1:66">
      <c r="A277" s="6">
        <v>571</v>
      </c>
      <c r="B277" t="s">
        <v>870</v>
      </c>
      <c r="C277" t="s">
        <v>861</v>
      </c>
      <c r="D277" t="s">
        <v>1214</v>
      </c>
      <c r="E277" t="s">
        <v>36</v>
      </c>
      <c r="F277" t="s">
        <v>871</v>
      </c>
      <c r="G277" t="s">
        <v>67</v>
      </c>
      <c r="H277" t="s">
        <v>17</v>
      </c>
      <c r="I277" t="s">
        <v>1776</v>
      </c>
      <c r="J277" t="s">
        <v>872</v>
      </c>
      <c r="L277" t="s">
        <v>873</v>
      </c>
      <c r="M277" t="s">
        <v>1319</v>
      </c>
      <c r="N277" s="1">
        <v>15037</v>
      </c>
      <c r="O277" t="s">
        <v>1164</v>
      </c>
      <c r="Q277" t="b">
        <v>0</v>
      </c>
      <c r="R277" s="1">
        <v>41628</v>
      </c>
      <c r="S277" t="b">
        <v>0</v>
      </c>
      <c r="U277" t="b">
        <v>0</v>
      </c>
      <c r="AB277">
        <v>82</v>
      </c>
      <c r="AC277" t="b">
        <v>0</v>
      </c>
      <c r="AD277" t="b">
        <v>1</v>
      </c>
      <c r="AI277" t="b">
        <v>0</v>
      </c>
      <c r="AJ277" t="b">
        <v>0</v>
      </c>
      <c r="AK277" t="b">
        <v>0</v>
      </c>
      <c r="AL277" t="b">
        <v>0</v>
      </c>
      <c r="AM277" t="b">
        <v>0</v>
      </c>
      <c r="AN277" t="b">
        <v>0</v>
      </c>
      <c r="AO277" t="b">
        <v>0</v>
      </c>
      <c r="AP277" t="b">
        <v>1</v>
      </c>
      <c r="AQ277" t="b">
        <v>0</v>
      </c>
      <c r="AR277" t="b">
        <v>0</v>
      </c>
      <c r="AS277" t="b">
        <v>0</v>
      </c>
      <c r="AT277" t="b">
        <v>0</v>
      </c>
      <c r="AU277" t="b">
        <v>1</v>
      </c>
      <c r="AV277" t="b">
        <v>0</v>
      </c>
      <c r="AW277" t="b">
        <v>1</v>
      </c>
      <c r="AX277" t="b">
        <v>0</v>
      </c>
      <c r="AY277" t="b">
        <v>0</v>
      </c>
      <c r="AZ277" t="b">
        <v>0</v>
      </c>
      <c r="BA277" t="b">
        <v>0</v>
      </c>
      <c r="BB277" t="b">
        <v>0</v>
      </c>
      <c r="BC277" t="b">
        <v>0</v>
      </c>
      <c r="BD277" t="b">
        <v>0</v>
      </c>
      <c r="BE277" t="b">
        <v>0</v>
      </c>
      <c r="BF277" t="b">
        <v>0</v>
      </c>
      <c r="BG277" t="b">
        <v>0</v>
      </c>
      <c r="BH277" t="b">
        <v>0</v>
      </c>
      <c r="BI277" t="b">
        <v>0</v>
      </c>
      <c r="BJ277" t="b">
        <v>0</v>
      </c>
      <c r="BK277" t="b">
        <v>0</v>
      </c>
      <c r="BL277" t="b">
        <v>0</v>
      </c>
      <c r="BN277" t="b">
        <v>1</v>
      </c>
    </row>
    <row r="278" spans="1:66">
      <c r="A278" s="6">
        <v>573</v>
      </c>
      <c r="B278" t="s">
        <v>874</v>
      </c>
      <c r="C278" t="s">
        <v>547</v>
      </c>
      <c r="D278" t="s">
        <v>1067</v>
      </c>
      <c r="E278" t="s">
        <v>51</v>
      </c>
      <c r="F278" t="s">
        <v>1949</v>
      </c>
      <c r="G278" t="s">
        <v>1950</v>
      </c>
      <c r="H278" t="s">
        <v>875</v>
      </c>
      <c r="I278" t="s">
        <v>1951</v>
      </c>
      <c r="J278" t="s">
        <v>1450</v>
      </c>
      <c r="K278" t="s">
        <v>876</v>
      </c>
      <c r="L278" t="s">
        <v>877</v>
      </c>
      <c r="N278" s="1">
        <v>16648</v>
      </c>
      <c r="O278" t="s">
        <v>1451</v>
      </c>
      <c r="P278" t="s">
        <v>1751</v>
      </c>
      <c r="Q278" t="b">
        <v>1</v>
      </c>
      <c r="R278" s="1">
        <v>41567</v>
      </c>
      <c r="S278" t="b">
        <v>0</v>
      </c>
      <c r="U278" t="b">
        <v>0</v>
      </c>
      <c r="Y278" s="1">
        <v>45231</v>
      </c>
      <c r="AB278">
        <v>78</v>
      </c>
      <c r="AC278" t="b">
        <v>0</v>
      </c>
      <c r="AD278" t="b">
        <v>1</v>
      </c>
      <c r="AI278" t="b">
        <v>0</v>
      </c>
      <c r="AJ278" t="b">
        <v>0</v>
      </c>
      <c r="AK278" t="b">
        <v>0</v>
      </c>
      <c r="AL278" t="b">
        <v>0</v>
      </c>
      <c r="AM278" t="b">
        <v>0</v>
      </c>
      <c r="AN278" t="b">
        <v>0</v>
      </c>
      <c r="AO278" t="b">
        <v>0</v>
      </c>
      <c r="AP278" t="b">
        <v>0</v>
      </c>
      <c r="AQ278" t="b">
        <v>0</v>
      </c>
      <c r="AR278" t="b">
        <v>0</v>
      </c>
      <c r="AS278" t="b">
        <v>1</v>
      </c>
      <c r="AT278" t="b">
        <v>0</v>
      </c>
      <c r="AU278" t="b">
        <v>0</v>
      </c>
      <c r="AV278" t="b">
        <v>0</v>
      </c>
      <c r="AW278" t="b">
        <v>0</v>
      </c>
      <c r="AX278" t="b">
        <v>0</v>
      </c>
      <c r="AY278" t="b">
        <v>0</v>
      </c>
      <c r="AZ278" t="b">
        <v>0</v>
      </c>
      <c r="BA278" t="b">
        <v>0</v>
      </c>
      <c r="BB278" t="b">
        <v>0</v>
      </c>
      <c r="BC278" t="b">
        <v>0</v>
      </c>
      <c r="BD278" t="b">
        <v>0</v>
      </c>
      <c r="BE278" t="b">
        <v>0</v>
      </c>
      <c r="BF278" t="b">
        <v>0</v>
      </c>
      <c r="BG278" t="b">
        <v>0</v>
      </c>
      <c r="BH278" t="b">
        <v>0</v>
      </c>
      <c r="BI278" t="b">
        <v>0</v>
      </c>
      <c r="BJ278" t="b">
        <v>0</v>
      </c>
      <c r="BK278" t="b">
        <v>0</v>
      </c>
      <c r="BL278" t="b">
        <v>0</v>
      </c>
      <c r="BN278" t="b">
        <v>1</v>
      </c>
    </row>
    <row r="279" spans="1:66">
      <c r="A279" s="6">
        <v>586</v>
      </c>
      <c r="B279" t="s">
        <v>878</v>
      </c>
      <c r="C279" t="s">
        <v>879</v>
      </c>
      <c r="D279" t="s">
        <v>1214</v>
      </c>
      <c r="E279" t="s">
        <v>1338</v>
      </c>
      <c r="F279" t="s">
        <v>880</v>
      </c>
      <c r="G279" t="s">
        <v>42</v>
      </c>
      <c r="H279" t="s">
        <v>17</v>
      </c>
      <c r="I279" t="s">
        <v>1758</v>
      </c>
      <c r="J279" t="s">
        <v>881</v>
      </c>
      <c r="L279" t="s">
        <v>882</v>
      </c>
      <c r="N279" s="1">
        <v>17554</v>
      </c>
      <c r="O279" t="s">
        <v>1306</v>
      </c>
      <c r="Q279" t="b">
        <v>0</v>
      </c>
      <c r="R279" s="1">
        <v>41681</v>
      </c>
      <c r="S279" t="b">
        <v>0</v>
      </c>
      <c r="U279" t="b">
        <v>0</v>
      </c>
      <c r="AB279">
        <v>75</v>
      </c>
      <c r="AC279" t="b">
        <v>0</v>
      </c>
      <c r="AD279" t="b">
        <v>1</v>
      </c>
      <c r="AI279" t="b">
        <v>0</v>
      </c>
      <c r="AJ279" t="b">
        <v>0</v>
      </c>
      <c r="AK279" t="b">
        <v>0</v>
      </c>
      <c r="AL279" t="b">
        <v>0</v>
      </c>
      <c r="AM279" t="b">
        <v>0</v>
      </c>
      <c r="AN279" t="b">
        <v>0</v>
      </c>
      <c r="AO279" t="b">
        <v>0</v>
      </c>
      <c r="AP279" t="b">
        <v>0</v>
      </c>
      <c r="AQ279" t="b">
        <v>0</v>
      </c>
      <c r="AR279" t="b">
        <v>0</v>
      </c>
      <c r="AS279" t="b">
        <v>0</v>
      </c>
      <c r="AT279" t="b">
        <v>0</v>
      </c>
      <c r="AU279" t="b">
        <v>0</v>
      </c>
      <c r="AV279" t="b">
        <v>0</v>
      </c>
      <c r="AW279" t="b">
        <v>0</v>
      </c>
      <c r="AX279" t="b">
        <v>0</v>
      </c>
      <c r="AY279" t="b">
        <v>0</v>
      </c>
      <c r="AZ279" t="b">
        <v>0</v>
      </c>
      <c r="BA279" t="b">
        <v>0</v>
      </c>
      <c r="BB279" t="b">
        <v>0</v>
      </c>
      <c r="BC279" t="b">
        <v>0</v>
      </c>
      <c r="BD279" t="b">
        <v>0</v>
      </c>
      <c r="BE279" t="b">
        <v>0</v>
      </c>
      <c r="BF279" t="b">
        <v>0</v>
      </c>
      <c r="BG279" t="b">
        <v>0</v>
      </c>
      <c r="BH279" t="b">
        <v>0</v>
      </c>
      <c r="BI279" t="b">
        <v>0</v>
      </c>
      <c r="BJ279" t="b">
        <v>0</v>
      </c>
      <c r="BK279" t="b">
        <v>0</v>
      </c>
      <c r="BL279" t="b">
        <v>0</v>
      </c>
      <c r="BN279" t="b">
        <v>1</v>
      </c>
    </row>
    <row r="280" spans="1:66">
      <c r="A280" s="6">
        <v>906</v>
      </c>
      <c r="B280" t="s">
        <v>883</v>
      </c>
      <c r="C280" t="s">
        <v>13</v>
      </c>
      <c r="D280" t="s">
        <v>1214</v>
      </c>
      <c r="E280" t="s">
        <v>884</v>
      </c>
      <c r="F280" t="s">
        <v>885</v>
      </c>
      <c r="G280" t="s">
        <v>306</v>
      </c>
      <c r="H280" t="s">
        <v>17</v>
      </c>
      <c r="I280" t="s">
        <v>1827</v>
      </c>
      <c r="J280" t="s">
        <v>2174</v>
      </c>
      <c r="K280" t="s">
        <v>886</v>
      </c>
      <c r="L280" t="s">
        <v>1215</v>
      </c>
      <c r="N280" s="1">
        <v>13629</v>
      </c>
      <c r="Q280" t="b">
        <v>0</v>
      </c>
      <c r="R280" s="1">
        <v>43081</v>
      </c>
      <c r="S280" t="b">
        <v>0</v>
      </c>
      <c r="U280" t="b">
        <v>0</v>
      </c>
      <c r="Y280" s="1">
        <v>44860</v>
      </c>
      <c r="AB280">
        <v>86</v>
      </c>
      <c r="AC280" t="b">
        <v>0</v>
      </c>
      <c r="AD280" t="b">
        <v>1</v>
      </c>
      <c r="AF280" t="s">
        <v>2534</v>
      </c>
      <c r="AI280" t="b">
        <v>0</v>
      </c>
      <c r="AJ280" t="b">
        <v>0</v>
      </c>
      <c r="AK280" t="b">
        <v>0</v>
      </c>
      <c r="AL280" t="b">
        <v>0</v>
      </c>
      <c r="AM280" t="b">
        <v>0</v>
      </c>
      <c r="AN280" t="b">
        <v>0</v>
      </c>
      <c r="AO280" t="b">
        <v>0</v>
      </c>
      <c r="AP280" t="b">
        <v>0</v>
      </c>
      <c r="AQ280" t="b">
        <v>0</v>
      </c>
      <c r="AR280" t="b">
        <v>0</v>
      </c>
      <c r="AS280" t="b">
        <v>0</v>
      </c>
      <c r="AT280" t="b">
        <v>0</v>
      </c>
      <c r="AU280" t="b">
        <v>1</v>
      </c>
      <c r="AV280" t="b">
        <v>0</v>
      </c>
      <c r="AW280" t="b">
        <v>0</v>
      </c>
      <c r="AX280" t="b">
        <v>0</v>
      </c>
      <c r="AY280" t="b">
        <v>0</v>
      </c>
      <c r="AZ280" t="b">
        <v>0</v>
      </c>
      <c r="BA280" t="b">
        <v>0</v>
      </c>
      <c r="BB280" t="b">
        <v>0</v>
      </c>
      <c r="BC280" t="b">
        <v>0</v>
      </c>
      <c r="BD280" t="b">
        <v>0</v>
      </c>
      <c r="BE280" t="b">
        <v>0</v>
      </c>
      <c r="BF280" t="b">
        <v>0</v>
      </c>
      <c r="BG280" t="b">
        <v>0</v>
      </c>
      <c r="BH280" t="b">
        <v>0</v>
      </c>
      <c r="BI280" t="b">
        <v>0</v>
      </c>
      <c r="BJ280" t="b">
        <v>0</v>
      </c>
      <c r="BK280" t="b">
        <v>0</v>
      </c>
      <c r="BL280" t="b">
        <v>0</v>
      </c>
      <c r="BN280" t="b">
        <v>1</v>
      </c>
    </row>
    <row r="281" spans="1:66">
      <c r="A281" s="6">
        <v>320</v>
      </c>
      <c r="B281" t="s">
        <v>891</v>
      </c>
      <c r="C281" t="s">
        <v>892</v>
      </c>
      <c r="D281" t="s">
        <v>1101</v>
      </c>
      <c r="E281" t="s">
        <v>51</v>
      </c>
      <c r="F281" t="s">
        <v>893</v>
      </c>
      <c r="G281" t="s">
        <v>16</v>
      </c>
      <c r="H281" t="s">
        <v>17</v>
      </c>
      <c r="I281" t="s">
        <v>1752</v>
      </c>
      <c r="L281" t="s">
        <v>894</v>
      </c>
      <c r="N281" s="1">
        <v>10828</v>
      </c>
      <c r="P281" t="s">
        <v>1953</v>
      </c>
      <c r="Q281" t="b">
        <v>0</v>
      </c>
      <c r="R281" s="1">
        <v>35339</v>
      </c>
      <c r="S281" t="b">
        <v>0</v>
      </c>
      <c r="U281" t="b">
        <v>0</v>
      </c>
      <c r="AB281">
        <v>94</v>
      </c>
      <c r="AC281" t="b">
        <v>0</v>
      </c>
      <c r="AD281" t="b">
        <v>1</v>
      </c>
      <c r="AI281" t="b">
        <v>0</v>
      </c>
      <c r="AJ281" t="b">
        <v>0</v>
      </c>
      <c r="AK281" t="b">
        <v>0</v>
      </c>
      <c r="AL281" t="b">
        <v>0</v>
      </c>
      <c r="AM281" t="b">
        <v>0</v>
      </c>
      <c r="AN281" t="b">
        <v>0</v>
      </c>
      <c r="AO281" t="b">
        <v>0</v>
      </c>
      <c r="AP281" t="b">
        <v>0</v>
      </c>
      <c r="AQ281" t="b">
        <v>0</v>
      </c>
      <c r="AR281" t="b">
        <v>0</v>
      </c>
      <c r="AS281" t="b">
        <v>0</v>
      </c>
      <c r="AT281" t="b">
        <v>0</v>
      </c>
      <c r="AU281" t="b">
        <v>0</v>
      </c>
      <c r="AV281" t="b">
        <v>0</v>
      </c>
      <c r="AW281" t="b">
        <v>0</v>
      </c>
      <c r="AX281" t="b">
        <v>0</v>
      </c>
      <c r="AY281" t="b">
        <v>0</v>
      </c>
      <c r="AZ281" t="b">
        <v>0</v>
      </c>
      <c r="BA281" t="b">
        <v>0</v>
      </c>
      <c r="BB281" t="b">
        <v>0</v>
      </c>
      <c r="BC281" t="b">
        <v>0</v>
      </c>
      <c r="BD281" t="b">
        <v>0</v>
      </c>
      <c r="BE281" t="b">
        <v>0</v>
      </c>
      <c r="BF281" t="b">
        <v>0</v>
      </c>
      <c r="BG281" t="b">
        <v>0</v>
      </c>
      <c r="BH281" t="b">
        <v>0</v>
      </c>
      <c r="BI281" t="b">
        <v>0</v>
      </c>
      <c r="BJ281" t="b">
        <v>0</v>
      </c>
      <c r="BK281" t="b">
        <v>0</v>
      </c>
      <c r="BL281" t="b">
        <v>0</v>
      </c>
      <c r="BN281" t="b">
        <v>1</v>
      </c>
    </row>
    <row r="282" spans="1:66">
      <c r="A282" s="6">
        <v>1059</v>
      </c>
      <c r="B282" t="s">
        <v>1654</v>
      </c>
      <c r="C282" t="s">
        <v>2095</v>
      </c>
      <c r="D282" t="s">
        <v>1954</v>
      </c>
      <c r="E282" t="s">
        <v>51</v>
      </c>
      <c r="F282" t="s">
        <v>1730</v>
      </c>
      <c r="G282" t="s">
        <v>1955</v>
      </c>
      <c r="H282" t="s">
        <v>133</v>
      </c>
      <c r="I282" t="s">
        <v>1956</v>
      </c>
      <c r="J282" t="s">
        <v>1957</v>
      </c>
      <c r="L282" t="s">
        <v>1958</v>
      </c>
      <c r="M282" t="s">
        <v>1958</v>
      </c>
      <c r="N282" s="1">
        <v>16284</v>
      </c>
      <c r="O282" t="s">
        <v>1478</v>
      </c>
      <c r="Q282" t="b">
        <v>0</v>
      </c>
      <c r="R282" s="1">
        <v>44197</v>
      </c>
      <c r="S282" t="b">
        <v>0</v>
      </c>
      <c r="U282" t="b">
        <v>0</v>
      </c>
      <c r="Y282" s="1">
        <v>44614</v>
      </c>
      <c r="AB282">
        <v>79</v>
      </c>
      <c r="AC282" t="b">
        <v>0</v>
      </c>
      <c r="AD282" t="b">
        <v>1</v>
      </c>
      <c r="AF282" t="s">
        <v>2529</v>
      </c>
      <c r="AI282" t="b">
        <v>1</v>
      </c>
      <c r="AJ282" t="b">
        <v>0</v>
      </c>
      <c r="AK282" t="b">
        <v>0</v>
      </c>
      <c r="AL282" t="b">
        <v>0</v>
      </c>
      <c r="AM282" t="b">
        <v>0</v>
      </c>
      <c r="AN282" t="b">
        <v>0</v>
      </c>
      <c r="AO282" t="b">
        <v>0</v>
      </c>
      <c r="AP282" t="b">
        <v>0</v>
      </c>
      <c r="AQ282" t="b">
        <v>0</v>
      </c>
      <c r="AR282" t="b">
        <v>0</v>
      </c>
      <c r="AS282" t="b">
        <v>0</v>
      </c>
      <c r="AT282" t="b">
        <v>0</v>
      </c>
      <c r="AU282" t="b">
        <v>0</v>
      </c>
      <c r="AV282" t="b">
        <v>0</v>
      </c>
      <c r="AW282" t="b">
        <v>0</v>
      </c>
      <c r="AX282" t="b">
        <v>0</v>
      </c>
      <c r="AY282" t="b">
        <v>0</v>
      </c>
      <c r="AZ282" t="b">
        <v>0</v>
      </c>
      <c r="BA282" t="b">
        <v>0</v>
      </c>
      <c r="BB282" t="b">
        <v>0</v>
      </c>
      <c r="BC282" t="b">
        <v>0</v>
      </c>
      <c r="BD282" t="b">
        <v>0</v>
      </c>
      <c r="BE282" t="b">
        <v>0</v>
      </c>
      <c r="BF282" t="b">
        <v>0</v>
      </c>
      <c r="BG282" t="b">
        <v>0</v>
      </c>
      <c r="BH282" t="b">
        <v>0</v>
      </c>
      <c r="BI282" t="b">
        <v>0</v>
      </c>
      <c r="BJ282" t="b">
        <v>0</v>
      </c>
      <c r="BK282" t="b">
        <v>0</v>
      </c>
      <c r="BL282" t="b">
        <v>0</v>
      </c>
      <c r="BN282" t="b">
        <v>1</v>
      </c>
    </row>
    <row r="283" spans="1:66">
      <c r="A283" s="6">
        <v>1064</v>
      </c>
      <c r="B283" t="s">
        <v>1745</v>
      </c>
      <c r="C283" t="s">
        <v>104</v>
      </c>
      <c r="D283" t="s">
        <v>1084</v>
      </c>
      <c r="E283" t="s">
        <v>124</v>
      </c>
      <c r="F283" t="s">
        <v>1959</v>
      </c>
      <c r="G283" t="s">
        <v>42</v>
      </c>
      <c r="H283" t="s">
        <v>17</v>
      </c>
      <c r="I283" t="s">
        <v>1758</v>
      </c>
      <c r="J283" t="s">
        <v>1960</v>
      </c>
      <c r="K283" t="s">
        <v>1960</v>
      </c>
      <c r="L283" t="s">
        <v>1961</v>
      </c>
      <c r="M283" t="s">
        <v>1962</v>
      </c>
      <c r="N283" s="1">
        <v>20226</v>
      </c>
      <c r="O283" t="s">
        <v>1963</v>
      </c>
      <c r="Q283" t="b">
        <v>0</v>
      </c>
      <c r="R283" s="1">
        <v>44665</v>
      </c>
      <c r="S283" t="b">
        <v>0</v>
      </c>
      <c r="U283" t="b">
        <v>0</v>
      </c>
      <c r="AB283">
        <v>68</v>
      </c>
      <c r="AC283" t="b">
        <v>0</v>
      </c>
      <c r="AD283" t="b">
        <v>1</v>
      </c>
      <c r="AI283" t="b">
        <v>0</v>
      </c>
      <c r="AJ283" t="b">
        <v>0</v>
      </c>
      <c r="AK283" t="b">
        <v>0</v>
      </c>
      <c r="AL283" t="b">
        <v>0</v>
      </c>
      <c r="AM283" t="b">
        <v>0</v>
      </c>
      <c r="AN283" t="b">
        <v>0</v>
      </c>
      <c r="AO283" t="b">
        <v>0</v>
      </c>
      <c r="AP283" t="b">
        <v>0</v>
      </c>
      <c r="AQ283" t="b">
        <v>0</v>
      </c>
      <c r="AR283" t="b">
        <v>0</v>
      </c>
      <c r="AS283" t="b">
        <v>0</v>
      </c>
      <c r="AT283" t="b">
        <v>0</v>
      </c>
      <c r="AU283" t="b">
        <v>0</v>
      </c>
      <c r="AV283" t="b">
        <v>0</v>
      </c>
      <c r="AW283" t="b">
        <v>0</v>
      </c>
      <c r="AX283" t="b">
        <v>0</v>
      </c>
      <c r="AY283" t="b">
        <v>0</v>
      </c>
      <c r="AZ283" t="b">
        <v>0</v>
      </c>
      <c r="BA283" t="b">
        <v>0</v>
      </c>
      <c r="BB283" t="b">
        <v>0</v>
      </c>
      <c r="BC283" t="b">
        <v>0</v>
      </c>
      <c r="BD283" t="b">
        <v>0</v>
      </c>
      <c r="BE283" t="b">
        <v>0</v>
      </c>
      <c r="BF283" t="b">
        <v>0</v>
      </c>
      <c r="BG283" t="b">
        <v>0</v>
      </c>
      <c r="BH283" t="b">
        <v>0</v>
      </c>
      <c r="BI283" t="b">
        <v>0</v>
      </c>
      <c r="BJ283" t="b">
        <v>0</v>
      </c>
      <c r="BK283" t="b">
        <v>0</v>
      </c>
      <c r="BL283" t="b">
        <v>0</v>
      </c>
      <c r="BN283" t="b">
        <v>1</v>
      </c>
    </row>
    <row r="284" spans="1:66">
      <c r="A284" s="6">
        <v>475</v>
      </c>
      <c r="B284" t="s">
        <v>895</v>
      </c>
      <c r="C284" t="s">
        <v>1630</v>
      </c>
      <c r="D284" t="s">
        <v>1125</v>
      </c>
      <c r="E284" t="s">
        <v>40</v>
      </c>
      <c r="F284" t="s">
        <v>896</v>
      </c>
      <c r="G284" t="s">
        <v>25</v>
      </c>
      <c r="H284" t="s">
        <v>17</v>
      </c>
      <c r="I284" t="s">
        <v>1755</v>
      </c>
      <c r="J284" t="s">
        <v>897</v>
      </c>
      <c r="L284" t="s">
        <v>898</v>
      </c>
      <c r="M284" t="s">
        <v>1251</v>
      </c>
      <c r="N284" s="1">
        <v>14190</v>
      </c>
      <c r="O284" t="s">
        <v>1252</v>
      </c>
      <c r="Q284" t="b">
        <v>0</v>
      </c>
      <c r="R284" s="1">
        <v>40787</v>
      </c>
      <c r="S284" t="b">
        <v>0</v>
      </c>
      <c r="U284" t="b">
        <v>0</v>
      </c>
      <c r="AB284">
        <v>85</v>
      </c>
      <c r="AC284" t="b">
        <v>0</v>
      </c>
      <c r="AD284" t="b">
        <v>1</v>
      </c>
      <c r="AF284" t="s">
        <v>2517</v>
      </c>
      <c r="AI284" t="b">
        <v>0</v>
      </c>
      <c r="AJ284" t="b">
        <v>0</v>
      </c>
      <c r="AK284" t="b">
        <v>0</v>
      </c>
      <c r="AL284" t="b">
        <v>1</v>
      </c>
      <c r="AM284" t="b">
        <v>0</v>
      </c>
      <c r="AN284" t="b">
        <v>0</v>
      </c>
      <c r="AO284" t="b">
        <v>0</v>
      </c>
      <c r="AP284" t="b">
        <v>0</v>
      </c>
      <c r="AQ284" t="b">
        <v>0</v>
      </c>
      <c r="AR284" t="b">
        <v>0</v>
      </c>
      <c r="AS284" t="b">
        <v>0</v>
      </c>
      <c r="AT284" t="b">
        <v>0</v>
      </c>
      <c r="AU284" t="b">
        <v>0</v>
      </c>
      <c r="AV284" t="b">
        <v>0</v>
      </c>
      <c r="AW284" t="b">
        <v>0</v>
      </c>
      <c r="AX284" t="b">
        <v>0</v>
      </c>
      <c r="AY284" t="b">
        <v>0</v>
      </c>
      <c r="AZ284" t="b">
        <v>0</v>
      </c>
      <c r="BA284" t="b">
        <v>0</v>
      </c>
      <c r="BB284" t="b">
        <v>0</v>
      </c>
      <c r="BC284" t="b">
        <v>0</v>
      </c>
      <c r="BD284" t="b">
        <v>0</v>
      </c>
      <c r="BE284" t="b">
        <v>0</v>
      </c>
      <c r="BF284" t="b">
        <v>0</v>
      </c>
      <c r="BG284" t="b">
        <v>0</v>
      </c>
      <c r="BH284" t="b">
        <v>0</v>
      </c>
      <c r="BI284" t="b">
        <v>0</v>
      </c>
      <c r="BJ284" t="b">
        <v>0</v>
      </c>
      <c r="BK284" t="b">
        <v>0</v>
      </c>
      <c r="BL284" t="b">
        <v>0</v>
      </c>
      <c r="BN284" t="b">
        <v>1</v>
      </c>
    </row>
    <row r="285" spans="1:66">
      <c r="A285" s="6">
        <v>531</v>
      </c>
      <c r="B285" t="s">
        <v>899</v>
      </c>
      <c r="C285" t="s">
        <v>900</v>
      </c>
      <c r="D285" t="s">
        <v>1323</v>
      </c>
      <c r="E285" t="s">
        <v>1501</v>
      </c>
      <c r="F285" t="s">
        <v>901</v>
      </c>
      <c r="G285" t="s">
        <v>306</v>
      </c>
      <c r="H285" t="s">
        <v>17</v>
      </c>
      <c r="I285" t="s">
        <v>1827</v>
      </c>
      <c r="J285" t="s">
        <v>902</v>
      </c>
      <c r="K285" t="s">
        <v>1502</v>
      </c>
      <c r="L285" t="s">
        <v>903</v>
      </c>
      <c r="N285" s="1">
        <v>17416</v>
      </c>
      <c r="O285" t="s">
        <v>1503</v>
      </c>
      <c r="Q285" t="b">
        <v>0</v>
      </c>
      <c r="R285" s="1">
        <v>41345</v>
      </c>
      <c r="S285" t="b">
        <v>0</v>
      </c>
      <c r="U285" t="b">
        <v>0</v>
      </c>
      <c r="Y285" s="1">
        <v>44160</v>
      </c>
      <c r="AB285">
        <v>76</v>
      </c>
      <c r="AC285" t="b">
        <v>0</v>
      </c>
      <c r="AD285" t="b">
        <v>1</v>
      </c>
      <c r="AI285" t="b">
        <v>0</v>
      </c>
      <c r="AJ285" t="b">
        <v>0</v>
      </c>
      <c r="AK285" t="b">
        <v>0</v>
      </c>
      <c r="AL285" t="b">
        <v>0</v>
      </c>
      <c r="AM285" t="b">
        <v>0</v>
      </c>
      <c r="AN285" t="b">
        <v>1</v>
      </c>
      <c r="AO285" t="b">
        <v>0</v>
      </c>
      <c r="AP285" t="b">
        <v>0</v>
      </c>
      <c r="AQ285" t="b">
        <v>1</v>
      </c>
      <c r="AR285" t="b">
        <v>0</v>
      </c>
      <c r="AS285" t="b">
        <v>1</v>
      </c>
      <c r="AT285" t="b">
        <v>0</v>
      </c>
      <c r="AU285" t="b">
        <v>1</v>
      </c>
      <c r="AV285" t="b">
        <v>0</v>
      </c>
      <c r="AW285" t="b">
        <v>1</v>
      </c>
      <c r="AX285" t="b">
        <v>0</v>
      </c>
      <c r="AY285" t="b">
        <v>0</v>
      </c>
      <c r="AZ285" t="b">
        <v>0</v>
      </c>
      <c r="BA285" t="b">
        <v>0</v>
      </c>
      <c r="BB285" t="b">
        <v>0</v>
      </c>
      <c r="BC285" t="b">
        <v>0</v>
      </c>
      <c r="BD285" t="b">
        <v>0</v>
      </c>
      <c r="BE285" t="b">
        <v>0</v>
      </c>
      <c r="BF285" t="b">
        <v>0</v>
      </c>
      <c r="BG285" t="b">
        <v>0</v>
      </c>
      <c r="BH285" t="b">
        <v>0</v>
      </c>
      <c r="BI285" t="b">
        <v>0</v>
      </c>
      <c r="BJ285" t="b">
        <v>1</v>
      </c>
      <c r="BK285" t="b">
        <v>0</v>
      </c>
      <c r="BL285" t="b">
        <v>0</v>
      </c>
      <c r="BN285" t="b">
        <v>1</v>
      </c>
    </row>
    <row r="286" spans="1:66">
      <c r="A286" s="6">
        <v>1039</v>
      </c>
      <c r="B286" t="s">
        <v>1634</v>
      </c>
      <c r="C286" t="s">
        <v>56</v>
      </c>
      <c r="E286" t="s">
        <v>1964</v>
      </c>
      <c r="F286" t="s">
        <v>1965</v>
      </c>
      <c r="G286" t="s">
        <v>357</v>
      </c>
      <c r="H286" t="s">
        <v>17</v>
      </c>
      <c r="I286" t="s">
        <v>1834</v>
      </c>
      <c r="J286" t="s">
        <v>1706</v>
      </c>
      <c r="K286" t="s">
        <v>1706</v>
      </c>
      <c r="L286" t="s">
        <v>1707</v>
      </c>
      <c r="N286" s="1">
        <v>16037</v>
      </c>
      <c r="O286" t="s">
        <v>1966</v>
      </c>
      <c r="Q286" t="b">
        <v>0</v>
      </c>
      <c r="R286" s="1">
        <v>44509</v>
      </c>
      <c r="S286" t="b">
        <v>0</v>
      </c>
      <c r="U286" t="b">
        <v>0</v>
      </c>
      <c r="Y286" s="1">
        <v>44509</v>
      </c>
      <c r="AB286">
        <v>80</v>
      </c>
      <c r="AC286" t="b">
        <v>0</v>
      </c>
      <c r="AD286" t="b">
        <v>1</v>
      </c>
      <c r="AF286" t="s">
        <v>2541</v>
      </c>
      <c r="AI286" t="b">
        <v>0</v>
      </c>
      <c r="AJ286" t="b">
        <v>0</v>
      </c>
      <c r="AK286" t="b">
        <v>0</v>
      </c>
      <c r="AL286" t="b">
        <v>0</v>
      </c>
      <c r="AM286" t="b">
        <v>0</v>
      </c>
      <c r="AN286" t="b">
        <v>1</v>
      </c>
      <c r="AO286" t="b">
        <v>0</v>
      </c>
      <c r="AP286" t="b">
        <v>1</v>
      </c>
      <c r="AQ286" t="b">
        <v>0</v>
      </c>
      <c r="AR286" t="b">
        <v>0</v>
      </c>
      <c r="AS286" t="b">
        <v>0</v>
      </c>
      <c r="AT286" t="b">
        <v>0</v>
      </c>
      <c r="AU286" t="b">
        <v>1</v>
      </c>
      <c r="AV286" t="b">
        <v>0</v>
      </c>
      <c r="AW286" t="b">
        <v>0</v>
      </c>
      <c r="AX286" t="b">
        <v>0</v>
      </c>
      <c r="AY286" t="b">
        <v>0</v>
      </c>
      <c r="AZ286" t="b">
        <v>0</v>
      </c>
      <c r="BA286" t="b">
        <v>0</v>
      </c>
      <c r="BB286" t="b">
        <v>0</v>
      </c>
      <c r="BC286" t="b">
        <v>0</v>
      </c>
      <c r="BD286" t="b">
        <v>0</v>
      </c>
      <c r="BE286" t="b">
        <v>0</v>
      </c>
      <c r="BF286" t="b">
        <v>0</v>
      </c>
      <c r="BG286" t="b">
        <v>0</v>
      </c>
      <c r="BH286" t="b">
        <v>0</v>
      </c>
      <c r="BI286" t="b">
        <v>0</v>
      </c>
      <c r="BJ286" t="b">
        <v>0</v>
      </c>
      <c r="BK286" t="b">
        <v>0</v>
      </c>
      <c r="BL286" t="b">
        <v>0</v>
      </c>
      <c r="BN286" t="b">
        <v>1</v>
      </c>
    </row>
    <row r="287" spans="1:66">
      <c r="A287" s="6">
        <v>950</v>
      </c>
      <c r="B287" t="s">
        <v>904</v>
      </c>
      <c r="C287" t="s">
        <v>707</v>
      </c>
      <c r="D287" t="s">
        <v>1170</v>
      </c>
      <c r="F287" t="s">
        <v>905</v>
      </c>
      <c r="G287" t="s">
        <v>16</v>
      </c>
      <c r="H287" t="s">
        <v>17</v>
      </c>
      <c r="I287" t="s">
        <v>1752</v>
      </c>
      <c r="J287" t="s">
        <v>906</v>
      </c>
      <c r="K287" t="s">
        <v>907</v>
      </c>
      <c r="L287" t="s">
        <v>908</v>
      </c>
      <c r="N287" s="1">
        <v>16877</v>
      </c>
      <c r="O287" t="s">
        <v>1464</v>
      </c>
      <c r="Q287" t="b">
        <v>0</v>
      </c>
      <c r="R287" s="1">
        <v>43536</v>
      </c>
      <c r="S287" t="b">
        <v>0</v>
      </c>
      <c r="U287" t="b">
        <v>0</v>
      </c>
      <c r="AB287">
        <v>77</v>
      </c>
      <c r="AC287" t="b">
        <v>0</v>
      </c>
      <c r="AD287" t="b">
        <v>1</v>
      </c>
      <c r="AI287" t="b">
        <v>0</v>
      </c>
      <c r="AJ287" t="b">
        <v>0</v>
      </c>
      <c r="AK287" t="b">
        <v>0</v>
      </c>
      <c r="AL287" t="b">
        <v>0</v>
      </c>
      <c r="AM287" t="b">
        <v>0</v>
      </c>
      <c r="AN287" t="b">
        <v>0</v>
      </c>
      <c r="AO287" t="b">
        <v>0</v>
      </c>
      <c r="AP287" t="b">
        <v>0</v>
      </c>
      <c r="AQ287" t="b">
        <v>0</v>
      </c>
      <c r="AR287" t="b">
        <v>0</v>
      </c>
      <c r="AS287" t="b">
        <v>1</v>
      </c>
      <c r="AT287" t="b">
        <v>0</v>
      </c>
      <c r="AU287" t="b">
        <v>0</v>
      </c>
      <c r="AV287" t="b">
        <v>0</v>
      </c>
      <c r="AW287" t="b">
        <v>0</v>
      </c>
      <c r="AX287" t="b">
        <v>0</v>
      </c>
      <c r="AY287" t="b">
        <v>0</v>
      </c>
      <c r="AZ287" t="b">
        <v>0</v>
      </c>
      <c r="BA287" t="b">
        <v>0</v>
      </c>
      <c r="BB287" t="b">
        <v>0</v>
      </c>
      <c r="BC287" t="b">
        <v>0</v>
      </c>
      <c r="BD287" t="b">
        <v>0</v>
      </c>
      <c r="BE287" t="b">
        <v>0</v>
      </c>
      <c r="BF287" t="b">
        <v>0</v>
      </c>
      <c r="BG287" t="b">
        <v>0</v>
      </c>
      <c r="BH287" t="b">
        <v>0</v>
      </c>
      <c r="BI287" t="b">
        <v>0</v>
      </c>
      <c r="BJ287" t="b">
        <v>0</v>
      </c>
      <c r="BK287" t="b">
        <v>0</v>
      </c>
      <c r="BL287" t="b">
        <v>0</v>
      </c>
      <c r="BN287" t="b">
        <v>1</v>
      </c>
    </row>
    <row r="288" spans="1:66">
      <c r="A288" s="6">
        <v>1083</v>
      </c>
      <c r="B288" t="s">
        <v>2101</v>
      </c>
      <c r="C288" t="s">
        <v>1641</v>
      </c>
      <c r="D288" t="s">
        <v>1211</v>
      </c>
      <c r="E288" t="s">
        <v>2175</v>
      </c>
      <c r="F288" t="s">
        <v>2176</v>
      </c>
      <c r="G288" t="s">
        <v>25</v>
      </c>
      <c r="H288" t="s">
        <v>17</v>
      </c>
      <c r="I288" t="s">
        <v>1755</v>
      </c>
      <c r="J288" t="s">
        <v>2177</v>
      </c>
      <c r="K288" t="s">
        <v>2177</v>
      </c>
      <c r="L288" t="s">
        <v>2178</v>
      </c>
      <c r="N288" s="1">
        <v>17119</v>
      </c>
      <c r="O288" t="s">
        <v>2179</v>
      </c>
      <c r="P288" t="s">
        <v>2180</v>
      </c>
      <c r="Q288" t="b">
        <v>0</v>
      </c>
      <c r="R288" s="1">
        <v>44877</v>
      </c>
      <c r="S288" t="b">
        <v>0</v>
      </c>
      <c r="U288" t="b">
        <v>0</v>
      </c>
      <c r="AB288">
        <v>77</v>
      </c>
      <c r="AC288" t="b">
        <v>0</v>
      </c>
      <c r="AD288" t="b">
        <v>0</v>
      </c>
      <c r="AI288" t="b">
        <v>0</v>
      </c>
      <c r="AJ288" t="b">
        <v>0</v>
      </c>
      <c r="AK288" t="b">
        <v>0</v>
      </c>
      <c r="AL288" t="b">
        <v>0</v>
      </c>
      <c r="AM288" t="b">
        <v>0</v>
      </c>
      <c r="AN288" t="b">
        <v>1</v>
      </c>
      <c r="AO288" t="b">
        <v>0</v>
      </c>
      <c r="AP288" t="b">
        <v>1</v>
      </c>
      <c r="AQ288" t="b">
        <v>0</v>
      </c>
      <c r="AR288" t="b">
        <v>1</v>
      </c>
      <c r="AS288" t="b">
        <v>0</v>
      </c>
      <c r="AT288" t="b">
        <v>0</v>
      </c>
      <c r="AU288" t="b">
        <v>1</v>
      </c>
      <c r="AV288" t="b">
        <v>1</v>
      </c>
      <c r="AW288" t="b">
        <v>0</v>
      </c>
      <c r="AX288" t="b">
        <v>0</v>
      </c>
      <c r="AY288" t="b">
        <v>0</v>
      </c>
      <c r="AZ288" t="b">
        <v>0</v>
      </c>
      <c r="BA288" t="b">
        <v>0</v>
      </c>
      <c r="BB288" t="b">
        <v>0</v>
      </c>
      <c r="BC288" t="b">
        <v>0</v>
      </c>
      <c r="BD288" t="b">
        <v>0</v>
      </c>
      <c r="BE288" t="b">
        <v>0</v>
      </c>
      <c r="BF288" t="b">
        <v>0</v>
      </c>
      <c r="BG288" t="b">
        <v>0</v>
      </c>
      <c r="BH288" t="b">
        <v>0</v>
      </c>
      <c r="BI288" t="b">
        <v>0</v>
      </c>
      <c r="BJ288" t="b">
        <v>0</v>
      </c>
      <c r="BK288" t="b">
        <v>0</v>
      </c>
      <c r="BL288" t="b">
        <v>0</v>
      </c>
      <c r="BN288" t="b">
        <v>1</v>
      </c>
    </row>
    <row r="289" spans="1:66">
      <c r="A289" s="6">
        <v>527</v>
      </c>
      <c r="B289" t="s">
        <v>909</v>
      </c>
      <c r="C289" t="s">
        <v>13</v>
      </c>
      <c r="D289" t="s">
        <v>1228</v>
      </c>
      <c r="E289" t="s">
        <v>51</v>
      </c>
      <c r="F289" t="s">
        <v>1967</v>
      </c>
      <c r="G289" t="s">
        <v>16</v>
      </c>
      <c r="H289" t="s">
        <v>17</v>
      </c>
      <c r="I289" t="s">
        <v>1752</v>
      </c>
      <c r="J289" t="s">
        <v>910</v>
      </c>
      <c r="L289" t="s">
        <v>1229</v>
      </c>
      <c r="N289" s="1">
        <v>13925</v>
      </c>
      <c r="O289" t="s">
        <v>1228</v>
      </c>
      <c r="Q289" t="b">
        <v>0</v>
      </c>
      <c r="R289" s="1">
        <v>41306</v>
      </c>
      <c r="S289" t="b">
        <v>0</v>
      </c>
      <c r="U289" t="b">
        <v>0</v>
      </c>
      <c r="Y289" s="1">
        <v>44146</v>
      </c>
      <c r="AB289">
        <v>85</v>
      </c>
      <c r="AC289" t="b">
        <v>0</v>
      </c>
      <c r="AD289" t="b">
        <v>1</v>
      </c>
      <c r="AF289" t="s">
        <v>2571</v>
      </c>
      <c r="AI289" t="b">
        <v>0</v>
      </c>
      <c r="AJ289" t="b">
        <v>0</v>
      </c>
      <c r="AK289" t="b">
        <v>0</v>
      </c>
      <c r="AL289" t="b">
        <v>0</v>
      </c>
      <c r="AM289" t="b">
        <v>0</v>
      </c>
      <c r="AN289" t="b">
        <v>0</v>
      </c>
      <c r="AO289" t="b">
        <v>0</v>
      </c>
      <c r="AP289" t="b">
        <v>1</v>
      </c>
      <c r="AQ289" t="b">
        <v>1</v>
      </c>
      <c r="AR289" t="b">
        <v>0</v>
      </c>
      <c r="AS289" t="b">
        <v>0</v>
      </c>
      <c r="AT289" t="b">
        <v>0</v>
      </c>
      <c r="AU289" t="b">
        <v>1</v>
      </c>
      <c r="AV289" t="b">
        <v>0</v>
      </c>
      <c r="AW289" t="b">
        <v>1</v>
      </c>
      <c r="AX289" t="b">
        <v>0</v>
      </c>
      <c r="AY289" t="b">
        <v>0</v>
      </c>
      <c r="AZ289" t="b">
        <v>0</v>
      </c>
      <c r="BA289" t="b">
        <v>0</v>
      </c>
      <c r="BB289" t="b">
        <v>0</v>
      </c>
      <c r="BC289" t="b">
        <v>0</v>
      </c>
      <c r="BD289" t="b">
        <v>0</v>
      </c>
      <c r="BE289" t="b">
        <v>0</v>
      </c>
      <c r="BF289" t="b">
        <v>0</v>
      </c>
      <c r="BG289" t="b">
        <v>0</v>
      </c>
      <c r="BH289" t="b">
        <v>0</v>
      </c>
      <c r="BI289" t="b">
        <v>0</v>
      </c>
      <c r="BJ289" t="b">
        <v>0</v>
      </c>
      <c r="BK289" t="b">
        <v>0</v>
      </c>
      <c r="BL289" t="b">
        <v>0</v>
      </c>
      <c r="BN289" t="b">
        <v>1</v>
      </c>
    </row>
    <row r="290" spans="1:66">
      <c r="A290" s="6">
        <v>331</v>
      </c>
      <c r="B290" t="s">
        <v>911</v>
      </c>
      <c r="C290" t="s">
        <v>411</v>
      </c>
      <c r="D290" t="s">
        <v>1118</v>
      </c>
      <c r="F290" t="s">
        <v>2181</v>
      </c>
      <c r="G290" t="s">
        <v>25</v>
      </c>
      <c r="H290" t="s">
        <v>17</v>
      </c>
      <c r="I290" t="s">
        <v>1755</v>
      </c>
      <c r="L290" t="s">
        <v>912</v>
      </c>
      <c r="M290" t="s">
        <v>1119</v>
      </c>
      <c r="N290" s="1">
        <v>11903</v>
      </c>
      <c r="P290" t="s">
        <v>1968</v>
      </c>
      <c r="Q290" t="b">
        <v>0</v>
      </c>
      <c r="R290" s="1">
        <v>33970</v>
      </c>
      <c r="S290" t="b">
        <v>0</v>
      </c>
      <c r="U290" t="b">
        <v>0</v>
      </c>
      <c r="AB290">
        <v>91</v>
      </c>
      <c r="AC290" t="b">
        <v>0</v>
      </c>
      <c r="AD290" t="b">
        <v>1</v>
      </c>
      <c r="AI290" t="b">
        <v>0</v>
      </c>
      <c r="AJ290" t="b">
        <v>0</v>
      </c>
      <c r="AK290" t="b">
        <v>0</v>
      </c>
      <c r="AL290" t="b">
        <v>0</v>
      </c>
      <c r="AM290" t="b">
        <v>0</v>
      </c>
      <c r="AN290" t="b">
        <v>0</v>
      </c>
      <c r="AO290" t="b">
        <v>0</v>
      </c>
      <c r="AP290" t="b">
        <v>1</v>
      </c>
      <c r="AQ290" t="b">
        <v>0</v>
      </c>
      <c r="AR290" t="b">
        <v>1</v>
      </c>
      <c r="AS290" t="b">
        <v>0</v>
      </c>
      <c r="AT290" t="b">
        <v>0</v>
      </c>
      <c r="AU290" t="b">
        <v>0</v>
      </c>
      <c r="AV290" t="b">
        <v>0</v>
      </c>
      <c r="AW290" t="b">
        <v>0</v>
      </c>
      <c r="AX290" t="b">
        <v>0</v>
      </c>
      <c r="AY290" t="b">
        <v>0</v>
      </c>
      <c r="AZ290" t="b">
        <v>0</v>
      </c>
      <c r="BA290" t="b">
        <v>0</v>
      </c>
      <c r="BB290" t="b">
        <v>0</v>
      </c>
      <c r="BC290" t="b">
        <v>0</v>
      </c>
      <c r="BD290" t="b">
        <v>0</v>
      </c>
      <c r="BE290" t="b">
        <v>0</v>
      </c>
      <c r="BF290" t="b">
        <v>0</v>
      </c>
      <c r="BG290" t="b">
        <v>0</v>
      </c>
      <c r="BH290" t="b">
        <v>0</v>
      </c>
      <c r="BI290" t="b">
        <v>0</v>
      </c>
      <c r="BJ290" t="b">
        <v>0</v>
      </c>
      <c r="BK290" t="b">
        <v>0</v>
      </c>
      <c r="BL290" t="b">
        <v>0</v>
      </c>
      <c r="BN290" t="b">
        <v>1</v>
      </c>
    </row>
    <row r="291" spans="1:66">
      <c r="A291" s="6">
        <v>948</v>
      </c>
      <c r="B291" t="s">
        <v>913</v>
      </c>
      <c r="C291" t="s">
        <v>1646</v>
      </c>
      <c r="D291" t="s">
        <v>1125</v>
      </c>
      <c r="E291" t="s">
        <v>72</v>
      </c>
      <c r="F291" t="s">
        <v>1969</v>
      </c>
      <c r="G291" t="s">
        <v>25</v>
      </c>
      <c r="H291" t="s">
        <v>17</v>
      </c>
      <c r="I291" t="s">
        <v>1755</v>
      </c>
      <c r="J291" t="s">
        <v>914</v>
      </c>
      <c r="K291" t="s">
        <v>915</v>
      </c>
      <c r="L291" t="s">
        <v>916</v>
      </c>
      <c r="N291" s="1">
        <v>12026</v>
      </c>
      <c r="Q291" t="b">
        <v>0</v>
      </c>
      <c r="R291" s="1">
        <v>43536</v>
      </c>
      <c r="S291" t="b">
        <v>1</v>
      </c>
      <c r="U291" t="b">
        <v>0</v>
      </c>
      <c r="AB291">
        <v>91</v>
      </c>
      <c r="AC291" t="b">
        <v>0</v>
      </c>
      <c r="AD291" t="b">
        <v>1</v>
      </c>
      <c r="AI291" t="b">
        <v>0</v>
      </c>
      <c r="AJ291" t="b">
        <v>0</v>
      </c>
      <c r="AK291" t="b">
        <v>0</v>
      </c>
      <c r="AL291" t="b">
        <v>0</v>
      </c>
      <c r="AM291" t="b">
        <v>0</v>
      </c>
      <c r="AN291" t="b">
        <v>0</v>
      </c>
      <c r="AO291" t="b">
        <v>0</v>
      </c>
      <c r="AP291" t="b">
        <v>1</v>
      </c>
      <c r="AQ291" t="b">
        <v>0</v>
      </c>
      <c r="AR291" t="b">
        <v>0</v>
      </c>
      <c r="AS291" t="b">
        <v>0</v>
      </c>
      <c r="AT291" t="b">
        <v>0</v>
      </c>
      <c r="AU291" t="b">
        <v>1</v>
      </c>
      <c r="AV291" t="b">
        <v>0</v>
      </c>
      <c r="AW291" t="b">
        <v>0</v>
      </c>
      <c r="AX291" t="b">
        <v>0</v>
      </c>
      <c r="AY291" t="b">
        <v>0</v>
      </c>
      <c r="AZ291" t="b">
        <v>0</v>
      </c>
      <c r="BA291" t="b">
        <v>0</v>
      </c>
      <c r="BB291" t="b">
        <v>0</v>
      </c>
      <c r="BC291" t="b">
        <v>0</v>
      </c>
      <c r="BD291" t="b">
        <v>0</v>
      </c>
      <c r="BE291" t="b">
        <v>0</v>
      </c>
      <c r="BF291" t="b">
        <v>0</v>
      </c>
      <c r="BG291" t="b">
        <v>0</v>
      </c>
      <c r="BH291" t="b">
        <v>0</v>
      </c>
      <c r="BI291" t="b">
        <v>0</v>
      </c>
      <c r="BJ291" t="b">
        <v>0</v>
      </c>
      <c r="BK291" t="b">
        <v>0</v>
      </c>
      <c r="BL291" t="b">
        <v>0</v>
      </c>
      <c r="BN291" t="b">
        <v>1</v>
      </c>
    </row>
    <row r="292" spans="1:66">
      <c r="A292" s="6">
        <v>1051</v>
      </c>
      <c r="B292" t="s">
        <v>1655</v>
      </c>
      <c r="C292" t="s">
        <v>2225</v>
      </c>
      <c r="D292" t="s">
        <v>1110</v>
      </c>
      <c r="E292" t="s">
        <v>2597</v>
      </c>
      <c r="F292" t="s">
        <v>1970</v>
      </c>
      <c r="G292" t="s">
        <v>518</v>
      </c>
      <c r="H292" t="s">
        <v>17</v>
      </c>
      <c r="I292" t="s">
        <v>1882</v>
      </c>
      <c r="J292" t="s">
        <v>1708</v>
      </c>
      <c r="K292" t="s">
        <v>1709</v>
      </c>
      <c r="L292" t="s">
        <v>1710</v>
      </c>
      <c r="M292" t="s">
        <v>1971</v>
      </c>
      <c r="N292" s="1">
        <v>18072</v>
      </c>
      <c r="O292" t="s">
        <v>1267</v>
      </c>
      <c r="Q292" t="b">
        <v>0</v>
      </c>
      <c r="R292" s="1">
        <v>44531</v>
      </c>
      <c r="S292" t="b">
        <v>0</v>
      </c>
      <c r="U292" t="b">
        <v>0</v>
      </c>
      <c r="Y292" s="1">
        <v>44533</v>
      </c>
      <c r="AB292">
        <v>74</v>
      </c>
      <c r="AC292" t="b">
        <v>0</v>
      </c>
      <c r="AD292" t="b">
        <v>0</v>
      </c>
      <c r="AF292" t="s">
        <v>2524</v>
      </c>
      <c r="AI292" t="b">
        <v>0</v>
      </c>
      <c r="AJ292" t="b">
        <v>0</v>
      </c>
      <c r="AK292" t="b">
        <v>0</v>
      </c>
      <c r="AL292" t="b">
        <v>0</v>
      </c>
      <c r="AM292" t="b">
        <v>0</v>
      </c>
      <c r="AN292" t="b">
        <v>0</v>
      </c>
      <c r="AO292" t="b">
        <v>0</v>
      </c>
      <c r="AP292" t="b">
        <v>0</v>
      </c>
      <c r="AQ292" t="b">
        <v>0</v>
      </c>
      <c r="AR292" t="b">
        <v>0</v>
      </c>
      <c r="AS292" t="b">
        <v>0</v>
      </c>
      <c r="AT292" t="b">
        <v>0</v>
      </c>
      <c r="AU292" t="b">
        <v>0</v>
      </c>
      <c r="AV292" t="b">
        <v>0</v>
      </c>
      <c r="AW292" t="b">
        <v>0</v>
      </c>
      <c r="AX292" t="b">
        <v>0</v>
      </c>
      <c r="AY292" t="b">
        <v>0</v>
      </c>
      <c r="AZ292" t="b">
        <v>0</v>
      </c>
      <c r="BA292" t="b">
        <v>0</v>
      </c>
      <c r="BB292" t="b">
        <v>0</v>
      </c>
      <c r="BC292" t="b">
        <v>0</v>
      </c>
      <c r="BD292" t="b">
        <v>0</v>
      </c>
      <c r="BE292" t="b">
        <v>0</v>
      </c>
      <c r="BF292" t="b">
        <v>0</v>
      </c>
      <c r="BG292" t="b">
        <v>0</v>
      </c>
      <c r="BH292" t="b">
        <v>0</v>
      </c>
      <c r="BI292" t="b">
        <v>0</v>
      </c>
      <c r="BJ292" t="b">
        <v>0</v>
      </c>
      <c r="BK292" t="b">
        <v>0</v>
      </c>
      <c r="BL292" t="b">
        <v>0</v>
      </c>
      <c r="BN292" t="b">
        <v>1</v>
      </c>
    </row>
    <row r="293" spans="1:66">
      <c r="A293" s="6">
        <v>993</v>
      </c>
      <c r="B293" t="s">
        <v>1257</v>
      </c>
      <c r="C293" t="s">
        <v>598</v>
      </c>
      <c r="D293" t="s">
        <v>1258</v>
      </c>
      <c r="E293" t="s">
        <v>168</v>
      </c>
      <c r="F293" t="s">
        <v>1259</v>
      </c>
      <c r="G293" t="s">
        <v>32</v>
      </c>
      <c r="H293" t="s">
        <v>17</v>
      </c>
      <c r="I293" t="s">
        <v>1756</v>
      </c>
      <c r="J293" t="s">
        <v>1260</v>
      </c>
      <c r="K293" t="s">
        <v>1261</v>
      </c>
      <c r="L293" t="s">
        <v>1262</v>
      </c>
      <c r="N293" s="1">
        <v>14355</v>
      </c>
      <c r="P293" t="s">
        <v>1972</v>
      </c>
      <c r="Q293" t="b">
        <v>0</v>
      </c>
      <c r="R293" s="1">
        <v>44209</v>
      </c>
      <c r="S293" t="b">
        <v>0</v>
      </c>
      <c r="U293" t="b">
        <v>0</v>
      </c>
      <c r="Y293" s="1">
        <v>44237</v>
      </c>
      <c r="AB293">
        <v>84</v>
      </c>
      <c r="AC293" t="b">
        <v>0</v>
      </c>
      <c r="AD293" t="b">
        <v>1</v>
      </c>
      <c r="AI293" t="b">
        <v>0</v>
      </c>
      <c r="AJ293" t="b">
        <v>1</v>
      </c>
      <c r="AK293" t="b">
        <v>0</v>
      </c>
      <c r="AL293" t="b">
        <v>0</v>
      </c>
      <c r="AM293" t="b">
        <v>0</v>
      </c>
      <c r="AN293" t="b">
        <v>0</v>
      </c>
      <c r="AO293" t="b">
        <v>0</v>
      </c>
      <c r="AP293" t="b">
        <v>1</v>
      </c>
      <c r="AQ293" t="b">
        <v>0</v>
      </c>
      <c r="AR293" t="b">
        <v>0</v>
      </c>
      <c r="AS293" t="b">
        <v>0</v>
      </c>
      <c r="AT293" t="b">
        <v>0</v>
      </c>
      <c r="AU293" t="b">
        <v>0</v>
      </c>
      <c r="AV293" t="b">
        <v>0</v>
      </c>
      <c r="AW293" t="b">
        <v>1</v>
      </c>
      <c r="AX293" t="b">
        <v>0</v>
      </c>
      <c r="AY293" t="b">
        <v>0</v>
      </c>
      <c r="AZ293" t="b">
        <v>0</v>
      </c>
      <c r="BA293" t="b">
        <v>0</v>
      </c>
      <c r="BB293" t="b">
        <v>0</v>
      </c>
      <c r="BC293" t="b">
        <v>0</v>
      </c>
      <c r="BD293" t="b">
        <v>0</v>
      </c>
      <c r="BE293" t="b">
        <v>0</v>
      </c>
      <c r="BF293" t="b">
        <v>0</v>
      </c>
      <c r="BG293" t="b">
        <v>0</v>
      </c>
      <c r="BH293" t="b">
        <v>0</v>
      </c>
      <c r="BI293" t="b">
        <v>0</v>
      </c>
      <c r="BJ293" t="b">
        <v>0</v>
      </c>
      <c r="BK293" t="b">
        <v>0</v>
      </c>
      <c r="BL293" t="b">
        <v>0</v>
      </c>
      <c r="BN293" t="b">
        <v>1</v>
      </c>
    </row>
    <row r="294" spans="1:66">
      <c r="A294" s="6">
        <v>1066</v>
      </c>
      <c r="B294" t="s">
        <v>1257</v>
      </c>
      <c r="C294" t="s">
        <v>1741</v>
      </c>
      <c r="D294" t="s">
        <v>1268</v>
      </c>
      <c r="E294" t="s">
        <v>129</v>
      </c>
      <c r="F294" t="s">
        <v>1973</v>
      </c>
      <c r="G294" t="s">
        <v>149</v>
      </c>
      <c r="H294" t="s">
        <v>17</v>
      </c>
      <c r="I294" t="s">
        <v>1759</v>
      </c>
      <c r="J294" t="s">
        <v>1974</v>
      </c>
      <c r="K294" t="s">
        <v>1975</v>
      </c>
      <c r="L294" t="s">
        <v>1976</v>
      </c>
      <c r="M294" t="s">
        <v>1977</v>
      </c>
      <c r="N294" s="1">
        <v>16720</v>
      </c>
      <c r="O294" t="s">
        <v>1978</v>
      </c>
      <c r="P294" t="s">
        <v>2082</v>
      </c>
      <c r="Q294" t="b">
        <v>0</v>
      </c>
      <c r="R294" s="1">
        <v>44676</v>
      </c>
      <c r="S294" t="b">
        <v>0</v>
      </c>
      <c r="U294" t="b">
        <v>0</v>
      </c>
      <c r="AB294">
        <v>78</v>
      </c>
      <c r="AC294" t="b">
        <v>0</v>
      </c>
      <c r="AD294" t="b">
        <v>0</v>
      </c>
      <c r="AI294" t="b">
        <v>0</v>
      </c>
      <c r="AJ294" t="b">
        <v>0</v>
      </c>
      <c r="AK294" t="b">
        <v>0</v>
      </c>
      <c r="AL294" t="b">
        <v>0</v>
      </c>
      <c r="AM294" t="b">
        <v>0</v>
      </c>
      <c r="AN294" t="b">
        <v>1</v>
      </c>
      <c r="AO294" t="b">
        <v>0</v>
      </c>
      <c r="AP294" t="b">
        <v>0</v>
      </c>
      <c r="AQ294" t="b">
        <v>0</v>
      </c>
      <c r="AR294" t="b">
        <v>0</v>
      </c>
      <c r="AS294" t="b">
        <v>0</v>
      </c>
      <c r="AT294" t="b">
        <v>0</v>
      </c>
      <c r="AU294" t="b">
        <v>1</v>
      </c>
      <c r="AV294" t="b">
        <v>0</v>
      </c>
      <c r="AW294" t="b">
        <v>0</v>
      </c>
      <c r="AX294" t="b">
        <v>0</v>
      </c>
      <c r="AY294" t="b">
        <v>0</v>
      </c>
      <c r="AZ294" t="b">
        <v>0</v>
      </c>
      <c r="BA294" t="b">
        <v>0</v>
      </c>
      <c r="BB294" t="b">
        <v>0</v>
      </c>
      <c r="BC294" t="b">
        <v>0</v>
      </c>
      <c r="BD294" t="b">
        <v>0</v>
      </c>
      <c r="BE294" t="b">
        <v>0</v>
      </c>
      <c r="BF294" t="b">
        <v>0</v>
      </c>
      <c r="BG294" t="b">
        <v>0</v>
      </c>
      <c r="BH294" t="b">
        <v>0</v>
      </c>
      <c r="BI294" t="b">
        <v>0</v>
      </c>
      <c r="BJ294" t="b">
        <v>0</v>
      </c>
      <c r="BK294" t="b">
        <v>0</v>
      </c>
      <c r="BL294" t="b">
        <v>0</v>
      </c>
      <c r="BN294" t="b">
        <v>1</v>
      </c>
    </row>
    <row r="295" spans="1:66">
      <c r="A295" s="6">
        <v>666</v>
      </c>
      <c r="B295" t="s">
        <v>917</v>
      </c>
      <c r="C295" t="s">
        <v>723</v>
      </c>
      <c r="D295" t="s">
        <v>1432</v>
      </c>
      <c r="E295" t="s">
        <v>36</v>
      </c>
      <c r="F295" t="s">
        <v>918</v>
      </c>
      <c r="G295" t="s">
        <v>42</v>
      </c>
      <c r="H295" t="s">
        <v>17</v>
      </c>
      <c r="I295" t="s">
        <v>1758</v>
      </c>
      <c r="J295" t="s">
        <v>919</v>
      </c>
      <c r="K295" t="s">
        <v>920</v>
      </c>
      <c r="L295" t="s">
        <v>921</v>
      </c>
      <c r="M295" t="s">
        <v>1433</v>
      </c>
      <c r="N295" s="1">
        <v>16425</v>
      </c>
      <c r="O295" t="s">
        <v>1306</v>
      </c>
      <c r="Q295" t="b">
        <v>0</v>
      </c>
      <c r="R295" s="1">
        <v>42044</v>
      </c>
      <c r="S295" t="b">
        <v>0</v>
      </c>
      <c r="U295" t="b">
        <v>0</v>
      </c>
      <c r="Y295" s="1">
        <v>44160</v>
      </c>
      <c r="AB295">
        <v>79</v>
      </c>
      <c r="AC295" t="b">
        <v>0</v>
      </c>
      <c r="AD295" t="b">
        <v>1</v>
      </c>
      <c r="AF295" t="s">
        <v>2575</v>
      </c>
      <c r="AI295" t="b">
        <v>0</v>
      </c>
      <c r="AJ295" t="b">
        <v>0</v>
      </c>
      <c r="AK295" t="b">
        <v>0</v>
      </c>
      <c r="AL295" t="b">
        <v>0</v>
      </c>
      <c r="AM295" t="b">
        <v>0</v>
      </c>
      <c r="AN295" t="b">
        <v>1</v>
      </c>
      <c r="AO295" t="b">
        <v>1</v>
      </c>
      <c r="AP295" t="b">
        <v>0</v>
      </c>
      <c r="AQ295" t="b">
        <v>0</v>
      </c>
      <c r="AR295" t="b">
        <v>0</v>
      </c>
      <c r="AS295" t="b">
        <v>1</v>
      </c>
      <c r="AT295" t="b">
        <v>0</v>
      </c>
      <c r="AU295" t="b">
        <v>0</v>
      </c>
      <c r="AV295" t="b">
        <v>1</v>
      </c>
      <c r="AW295" t="b">
        <v>1</v>
      </c>
      <c r="AX295" t="b">
        <v>0</v>
      </c>
      <c r="AY295" t="b">
        <v>0</v>
      </c>
      <c r="AZ295" t="b">
        <v>1</v>
      </c>
      <c r="BA295" t="b">
        <v>0</v>
      </c>
      <c r="BB295" t="b">
        <v>0</v>
      </c>
      <c r="BC295" t="b">
        <v>0</v>
      </c>
      <c r="BD295" t="b">
        <v>0</v>
      </c>
      <c r="BE295" t="b">
        <v>0</v>
      </c>
      <c r="BF295" t="b">
        <v>0</v>
      </c>
      <c r="BG295" t="b">
        <v>0</v>
      </c>
      <c r="BH295" t="b">
        <v>0</v>
      </c>
      <c r="BI295" t="b">
        <v>0</v>
      </c>
      <c r="BJ295" t="b">
        <v>0</v>
      </c>
      <c r="BK295" t="b">
        <v>0</v>
      </c>
      <c r="BL295" t="b">
        <v>0</v>
      </c>
      <c r="BN295" t="b">
        <v>1</v>
      </c>
    </row>
    <row r="296" spans="1:66">
      <c r="A296" s="6">
        <v>638</v>
      </c>
      <c r="B296" t="s">
        <v>1636</v>
      </c>
      <c r="C296" t="s">
        <v>144</v>
      </c>
      <c r="E296" t="s">
        <v>30</v>
      </c>
      <c r="F296" t="s">
        <v>1979</v>
      </c>
      <c r="G296" t="s">
        <v>32</v>
      </c>
      <c r="H296" t="s">
        <v>17</v>
      </c>
      <c r="I296" t="s">
        <v>1756</v>
      </c>
      <c r="J296" t="s">
        <v>1711</v>
      </c>
      <c r="K296" t="s">
        <v>1712</v>
      </c>
      <c r="L296" t="s">
        <v>1713</v>
      </c>
      <c r="N296" s="1">
        <v>12356</v>
      </c>
      <c r="O296" t="s">
        <v>1512</v>
      </c>
      <c r="Q296" t="b">
        <v>0</v>
      </c>
      <c r="R296" s="1">
        <v>42017</v>
      </c>
      <c r="S296" t="b">
        <v>0</v>
      </c>
      <c r="U296" t="b">
        <v>0</v>
      </c>
      <c r="Y296" s="1">
        <v>44639</v>
      </c>
      <c r="AB296">
        <v>90</v>
      </c>
      <c r="AC296" t="b">
        <v>0</v>
      </c>
      <c r="AD296" t="b">
        <v>0</v>
      </c>
      <c r="AF296" t="s">
        <v>2525</v>
      </c>
      <c r="AI296" t="b">
        <v>0</v>
      </c>
      <c r="AJ296" t="b">
        <v>0</v>
      </c>
      <c r="AK296" t="b">
        <v>0</v>
      </c>
      <c r="AL296" t="b">
        <v>0</v>
      </c>
      <c r="AM296" t="b">
        <v>0</v>
      </c>
      <c r="AN296" t="b">
        <v>0</v>
      </c>
      <c r="AO296" t="b">
        <v>0</v>
      </c>
      <c r="AP296" t="b">
        <v>1</v>
      </c>
      <c r="AQ296" t="b">
        <v>0</v>
      </c>
      <c r="AR296" t="b">
        <v>0</v>
      </c>
      <c r="AS296" t="b">
        <v>0</v>
      </c>
      <c r="AT296" t="b">
        <v>0</v>
      </c>
      <c r="AU296" t="b">
        <v>0</v>
      </c>
      <c r="AV296" t="b">
        <v>0</v>
      </c>
      <c r="AW296" t="b">
        <v>0</v>
      </c>
      <c r="AX296" t="b">
        <v>0</v>
      </c>
      <c r="AY296" t="b">
        <v>0</v>
      </c>
      <c r="AZ296" t="b">
        <v>0</v>
      </c>
      <c r="BA296" t="b">
        <v>0</v>
      </c>
      <c r="BB296" t="b">
        <v>0</v>
      </c>
      <c r="BC296" t="b">
        <v>0</v>
      </c>
      <c r="BD296" t="b">
        <v>0</v>
      </c>
      <c r="BE296" t="b">
        <v>0</v>
      </c>
      <c r="BF296" t="b">
        <v>0</v>
      </c>
      <c r="BG296" t="b">
        <v>0</v>
      </c>
      <c r="BH296" t="b">
        <v>0</v>
      </c>
      <c r="BI296" t="b">
        <v>0</v>
      </c>
      <c r="BJ296" t="b">
        <v>0</v>
      </c>
      <c r="BK296" t="b">
        <v>0</v>
      </c>
      <c r="BL296" t="b">
        <v>0</v>
      </c>
      <c r="BN296" t="b">
        <v>1</v>
      </c>
    </row>
    <row r="297" spans="1:66">
      <c r="A297" s="6">
        <v>335</v>
      </c>
      <c r="B297" t="s">
        <v>922</v>
      </c>
      <c r="C297" t="s">
        <v>1656</v>
      </c>
      <c r="D297" t="s">
        <v>1101</v>
      </c>
      <c r="E297" t="s">
        <v>1980</v>
      </c>
      <c r="F297" t="s">
        <v>1981</v>
      </c>
      <c r="G297" t="s">
        <v>83</v>
      </c>
      <c r="H297" t="s">
        <v>17</v>
      </c>
      <c r="I297" t="s">
        <v>1772</v>
      </c>
      <c r="J297" t="s">
        <v>923</v>
      </c>
      <c r="L297" t="s">
        <v>924</v>
      </c>
      <c r="N297" s="1">
        <v>15243</v>
      </c>
      <c r="P297" t="s">
        <v>1982</v>
      </c>
      <c r="Q297" t="b">
        <v>0</v>
      </c>
      <c r="R297" s="1">
        <v>36699</v>
      </c>
      <c r="S297" t="b">
        <v>0</v>
      </c>
      <c r="U297" t="b">
        <v>0</v>
      </c>
      <c r="AB297">
        <v>82</v>
      </c>
      <c r="AC297" t="b">
        <v>0</v>
      </c>
      <c r="AD297" t="b">
        <v>1</v>
      </c>
      <c r="AI297" t="b">
        <v>0</v>
      </c>
      <c r="AJ297" t="b">
        <v>0</v>
      </c>
      <c r="AK297" t="b">
        <v>0</v>
      </c>
      <c r="AL297" t="b">
        <v>0</v>
      </c>
      <c r="AM297" t="b">
        <v>0</v>
      </c>
      <c r="AN297" t="b">
        <v>0</v>
      </c>
      <c r="AO297" t="b">
        <v>0</v>
      </c>
      <c r="AP297" t="b">
        <v>0</v>
      </c>
      <c r="AQ297" t="b">
        <v>0</v>
      </c>
      <c r="AR297" t="b">
        <v>0</v>
      </c>
      <c r="AS297" t="b">
        <v>1</v>
      </c>
      <c r="AT297" t="b">
        <v>0</v>
      </c>
      <c r="AU297" t="b">
        <v>1</v>
      </c>
      <c r="AV297" t="b">
        <v>1</v>
      </c>
      <c r="AW297" t="b">
        <v>0</v>
      </c>
      <c r="AX297" t="b">
        <v>0</v>
      </c>
      <c r="AY297" t="b">
        <v>0</v>
      </c>
      <c r="AZ297" t="b">
        <v>0</v>
      </c>
      <c r="BA297" t="b">
        <v>0</v>
      </c>
      <c r="BB297" t="b">
        <v>0</v>
      </c>
      <c r="BC297" t="b">
        <v>0</v>
      </c>
      <c r="BD297" t="b">
        <v>0</v>
      </c>
      <c r="BE297" t="b">
        <v>0</v>
      </c>
      <c r="BF297" t="b">
        <v>0</v>
      </c>
      <c r="BG297" t="b">
        <v>0</v>
      </c>
      <c r="BH297" t="b">
        <v>0</v>
      </c>
      <c r="BI297" t="b">
        <v>0</v>
      </c>
      <c r="BJ297" t="b">
        <v>0</v>
      </c>
      <c r="BK297" t="b">
        <v>0</v>
      </c>
      <c r="BL297" t="b">
        <v>0</v>
      </c>
      <c r="BN297" t="b">
        <v>1</v>
      </c>
    </row>
    <row r="298" spans="1:66">
      <c r="A298" s="6">
        <v>700</v>
      </c>
      <c r="B298" t="s">
        <v>925</v>
      </c>
      <c r="C298" t="s">
        <v>861</v>
      </c>
      <c r="D298" t="s">
        <v>1163</v>
      </c>
      <c r="E298" t="s">
        <v>92</v>
      </c>
      <c r="F298" t="s">
        <v>926</v>
      </c>
      <c r="G298" t="s">
        <v>16</v>
      </c>
      <c r="H298" t="s">
        <v>17</v>
      </c>
      <c r="I298" t="s">
        <v>1752</v>
      </c>
      <c r="J298" t="s">
        <v>1394</v>
      </c>
      <c r="K298" t="s">
        <v>927</v>
      </c>
      <c r="L298" t="s">
        <v>928</v>
      </c>
      <c r="M298" t="s">
        <v>1395</v>
      </c>
      <c r="N298" s="1">
        <v>15863</v>
      </c>
      <c r="O298" t="s">
        <v>1396</v>
      </c>
      <c r="Q298" t="b">
        <v>0</v>
      </c>
      <c r="R298" s="1">
        <v>42206</v>
      </c>
      <c r="S298" t="b">
        <v>0</v>
      </c>
      <c r="U298" t="b">
        <v>0</v>
      </c>
      <c r="Y298" s="1">
        <v>44160</v>
      </c>
      <c r="AB298">
        <v>80</v>
      </c>
      <c r="AC298" t="b">
        <v>0</v>
      </c>
      <c r="AD298" t="b">
        <v>1</v>
      </c>
      <c r="AF298" t="s">
        <v>2534</v>
      </c>
      <c r="AI298" t="b">
        <v>0</v>
      </c>
      <c r="AJ298" t="b">
        <v>0</v>
      </c>
      <c r="AK298" t="b">
        <v>0</v>
      </c>
      <c r="AL298" t="b">
        <v>0</v>
      </c>
      <c r="AM298" t="b">
        <v>0</v>
      </c>
      <c r="AN298" t="b">
        <v>0</v>
      </c>
      <c r="AO298" t="b">
        <v>0</v>
      </c>
      <c r="AP298" t="b">
        <v>0</v>
      </c>
      <c r="AQ298" t="b">
        <v>0</v>
      </c>
      <c r="AR298" t="b">
        <v>1</v>
      </c>
      <c r="AS298" t="b">
        <v>0</v>
      </c>
      <c r="AT298" t="b">
        <v>0</v>
      </c>
      <c r="AU298" t="b">
        <v>0</v>
      </c>
      <c r="AV298" t="b">
        <v>0</v>
      </c>
      <c r="AW298" t="b">
        <v>0</v>
      </c>
      <c r="AX298" t="b">
        <v>0</v>
      </c>
      <c r="AY298" t="b">
        <v>0</v>
      </c>
      <c r="AZ298" t="b">
        <v>0</v>
      </c>
      <c r="BA298" t="b">
        <v>0</v>
      </c>
      <c r="BB298" t="b">
        <v>0</v>
      </c>
      <c r="BC298" t="b">
        <v>0</v>
      </c>
      <c r="BD298" t="b">
        <v>0</v>
      </c>
      <c r="BE298" t="b">
        <v>0</v>
      </c>
      <c r="BF298" t="b">
        <v>0</v>
      </c>
      <c r="BG298" t="b">
        <v>0</v>
      </c>
      <c r="BH298" t="b">
        <v>0</v>
      </c>
      <c r="BI298" t="b">
        <v>0</v>
      </c>
      <c r="BJ298" t="b">
        <v>0</v>
      </c>
      <c r="BK298" t="b">
        <v>0</v>
      </c>
      <c r="BL298" t="b">
        <v>0</v>
      </c>
      <c r="BN298" t="b">
        <v>1</v>
      </c>
    </row>
    <row r="299" spans="1:66">
      <c r="A299" s="6">
        <v>925</v>
      </c>
      <c r="B299" t="s">
        <v>929</v>
      </c>
      <c r="C299" t="s">
        <v>2096</v>
      </c>
      <c r="D299" t="s">
        <v>1430</v>
      </c>
      <c r="E299" t="s">
        <v>14</v>
      </c>
      <c r="F299" t="s">
        <v>930</v>
      </c>
      <c r="G299" t="s">
        <v>25</v>
      </c>
      <c r="H299" t="s">
        <v>17</v>
      </c>
      <c r="I299" t="s">
        <v>1755</v>
      </c>
      <c r="J299" t="s">
        <v>931</v>
      </c>
      <c r="K299" t="s">
        <v>932</v>
      </c>
      <c r="L299" t="s">
        <v>933</v>
      </c>
      <c r="N299" s="1">
        <v>16372</v>
      </c>
      <c r="Q299" t="b">
        <v>0</v>
      </c>
      <c r="R299" s="1">
        <v>43298</v>
      </c>
      <c r="S299" t="b">
        <v>0</v>
      </c>
      <c r="U299" t="b">
        <v>0</v>
      </c>
      <c r="AB299">
        <v>79</v>
      </c>
      <c r="AC299" t="b">
        <v>0</v>
      </c>
      <c r="AD299" t="b">
        <v>1</v>
      </c>
      <c r="AF299" t="s">
        <v>2517</v>
      </c>
      <c r="AI299" t="b">
        <v>0</v>
      </c>
      <c r="AJ299" t="b">
        <v>0</v>
      </c>
      <c r="AK299" t="b">
        <v>0</v>
      </c>
      <c r="AL299" t="b">
        <v>0</v>
      </c>
      <c r="AM299" t="b">
        <v>0</v>
      </c>
      <c r="AN299" t="b">
        <v>0</v>
      </c>
      <c r="AO299" t="b">
        <v>0</v>
      </c>
      <c r="AP299" t="b">
        <v>0</v>
      </c>
      <c r="AQ299" t="b">
        <v>0</v>
      </c>
      <c r="AR299" t="b">
        <v>0</v>
      </c>
      <c r="AS299" t="b">
        <v>0</v>
      </c>
      <c r="AT299" t="b">
        <v>0</v>
      </c>
      <c r="AU299" t="b">
        <v>0</v>
      </c>
      <c r="AV299" t="b">
        <v>0</v>
      </c>
      <c r="AW299" t="b">
        <v>0</v>
      </c>
      <c r="AX299" t="b">
        <v>0</v>
      </c>
      <c r="AY299" t="b">
        <v>0</v>
      </c>
      <c r="AZ299" t="b">
        <v>0</v>
      </c>
      <c r="BA299" t="b">
        <v>0</v>
      </c>
      <c r="BB299" t="b">
        <v>0</v>
      </c>
      <c r="BC299" t="b">
        <v>0</v>
      </c>
      <c r="BD299" t="b">
        <v>0</v>
      </c>
      <c r="BE299" t="b">
        <v>0</v>
      </c>
      <c r="BF299" t="b">
        <v>0</v>
      </c>
      <c r="BG299" t="b">
        <v>0</v>
      </c>
      <c r="BH299" t="b">
        <v>0</v>
      </c>
      <c r="BI299" t="b">
        <v>0</v>
      </c>
      <c r="BJ299" t="b">
        <v>0</v>
      </c>
      <c r="BK299" t="b">
        <v>0</v>
      </c>
      <c r="BL299" t="b">
        <v>0</v>
      </c>
      <c r="BN299" t="b">
        <v>1</v>
      </c>
    </row>
    <row r="300" spans="1:66">
      <c r="A300" s="6">
        <v>494</v>
      </c>
      <c r="B300" t="s">
        <v>934</v>
      </c>
      <c r="C300" t="s">
        <v>724</v>
      </c>
      <c r="D300" t="s">
        <v>1558</v>
      </c>
      <c r="E300" t="s">
        <v>601</v>
      </c>
      <c r="F300" t="s">
        <v>935</v>
      </c>
      <c r="G300" t="s">
        <v>67</v>
      </c>
      <c r="H300" t="s">
        <v>17</v>
      </c>
      <c r="I300" t="s">
        <v>1776</v>
      </c>
      <c r="J300" t="s">
        <v>936</v>
      </c>
      <c r="K300" t="s">
        <v>1559</v>
      </c>
      <c r="L300" t="s">
        <v>1983</v>
      </c>
      <c r="M300" t="s">
        <v>1560</v>
      </c>
      <c r="N300" s="1">
        <v>18455</v>
      </c>
      <c r="O300" t="s">
        <v>1561</v>
      </c>
      <c r="Q300" t="b">
        <v>0</v>
      </c>
      <c r="R300" s="1">
        <v>40940</v>
      </c>
      <c r="S300" t="b">
        <v>0</v>
      </c>
      <c r="U300" t="b">
        <v>0</v>
      </c>
      <c r="X300" t="s">
        <v>2615</v>
      </c>
      <c r="Y300" s="1">
        <v>44277</v>
      </c>
      <c r="AA300" t="s">
        <v>2616</v>
      </c>
      <c r="AB300">
        <v>73</v>
      </c>
      <c r="AC300" t="b">
        <v>0</v>
      </c>
      <c r="AD300" t="b">
        <v>1</v>
      </c>
      <c r="AF300" t="s">
        <v>2541</v>
      </c>
      <c r="AI300" t="b">
        <v>0</v>
      </c>
      <c r="AJ300" t="b">
        <v>1</v>
      </c>
      <c r="AK300" t="b">
        <v>0</v>
      </c>
      <c r="AL300" t="b">
        <v>0</v>
      </c>
      <c r="AM300" t="b">
        <v>0</v>
      </c>
      <c r="AN300" t="b">
        <v>1</v>
      </c>
      <c r="AO300" t="b">
        <v>1</v>
      </c>
      <c r="AP300" t="b">
        <v>1</v>
      </c>
      <c r="AQ300" t="b">
        <v>1</v>
      </c>
      <c r="AR300" t="b">
        <v>0</v>
      </c>
      <c r="AS300" t="b">
        <v>1</v>
      </c>
      <c r="AT300" t="b">
        <v>0</v>
      </c>
      <c r="AU300" t="b">
        <v>1</v>
      </c>
      <c r="AV300" t="b">
        <v>1</v>
      </c>
      <c r="AW300" t="b">
        <v>1</v>
      </c>
      <c r="AX300" t="b">
        <v>0</v>
      </c>
      <c r="AY300" t="b">
        <v>0</v>
      </c>
      <c r="AZ300" t="b">
        <v>1</v>
      </c>
      <c r="BA300" t="b">
        <v>0</v>
      </c>
      <c r="BB300" t="b">
        <v>0</v>
      </c>
      <c r="BC300" t="b">
        <v>0</v>
      </c>
      <c r="BD300" t="b">
        <v>0</v>
      </c>
      <c r="BE300" t="b">
        <v>1</v>
      </c>
      <c r="BF300" t="b">
        <v>1</v>
      </c>
      <c r="BG300" t="b">
        <v>0</v>
      </c>
      <c r="BH300" t="b">
        <v>0</v>
      </c>
      <c r="BI300" t="b">
        <v>0</v>
      </c>
      <c r="BJ300" t="b">
        <v>0</v>
      </c>
      <c r="BK300" t="b">
        <v>0</v>
      </c>
      <c r="BL300" t="b">
        <v>0</v>
      </c>
      <c r="BN300" t="b">
        <v>1</v>
      </c>
    </row>
    <row r="301" spans="1:66">
      <c r="A301" s="73">
        <v>1119</v>
      </c>
      <c r="B301" s="75" t="s">
        <v>2731</v>
      </c>
      <c r="C301" s="75" t="s">
        <v>2732</v>
      </c>
      <c r="D301" t="s">
        <v>1099</v>
      </c>
      <c r="E301" t="s">
        <v>2761</v>
      </c>
      <c r="F301" t="s">
        <v>2762</v>
      </c>
      <c r="G301" t="s">
        <v>83</v>
      </c>
      <c r="H301" t="s">
        <v>17</v>
      </c>
      <c r="I301" t="s">
        <v>1772</v>
      </c>
      <c r="J301" t="s">
        <v>2763</v>
      </c>
      <c r="K301" t="s">
        <v>2764</v>
      </c>
      <c r="L301" t="s">
        <v>2765</v>
      </c>
      <c r="M301" t="s">
        <v>2766</v>
      </c>
      <c r="N301" s="1">
        <v>17839</v>
      </c>
      <c r="O301" t="s">
        <v>2767</v>
      </c>
      <c r="Q301" t="b">
        <v>0</v>
      </c>
      <c r="R301" s="1">
        <v>45287</v>
      </c>
      <c r="S301" t="b">
        <v>0</v>
      </c>
      <c r="U301" t="b">
        <v>0</v>
      </c>
      <c r="Y301" s="1">
        <v>45289.317962962959</v>
      </c>
      <c r="AB301">
        <v>75</v>
      </c>
      <c r="AC301" t="b">
        <v>0</v>
      </c>
      <c r="AD301" t="b">
        <v>1</v>
      </c>
      <c r="AI301" t="b">
        <v>0</v>
      </c>
      <c r="AJ301" t="b">
        <v>0</v>
      </c>
      <c r="AK301" t="b">
        <v>0</v>
      </c>
      <c r="AL301" t="b">
        <v>0</v>
      </c>
      <c r="AM301" t="b">
        <v>0</v>
      </c>
      <c r="AN301" t="b">
        <v>0</v>
      </c>
      <c r="AO301" t="b">
        <v>0</v>
      </c>
      <c r="AP301" t="b">
        <v>1</v>
      </c>
      <c r="AQ301" t="b">
        <v>0</v>
      </c>
      <c r="AR301" t="b">
        <v>0</v>
      </c>
      <c r="AS301" t="b">
        <v>0</v>
      </c>
      <c r="AT301" t="b">
        <v>0</v>
      </c>
      <c r="AU301" t="b">
        <v>1</v>
      </c>
      <c r="AV301" t="b">
        <v>0</v>
      </c>
      <c r="AW301" t="b">
        <v>0</v>
      </c>
      <c r="AX301" t="b">
        <v>0</v>
      </c>
      <c r="AY301" t="b">
        <v>0</v>
      </c>
      <c r="AZ301" t="b">
        <v>0</v>
      </c>
      <c r="BA301" t="b">
        <v>0</v>
      </c>
      <c r="BB301" t="b">
        <v>0</v>
      </c>
      <c r="BC301" t="b">
        <v>0</v>
      </c>
      <c r="BD301" t="b">
        <v>1</v>
      </c>
      <c r="BE301" t="b">
        <v>0</v>
      </c>
      <c r="BF301" t="b">
        <v>0</v>
      </c>
      <c r="BG301" t="b">
        <v>0</v>
      </c>
      <c r="BH301" t="b">
        <v>0</v>
      </c>
      <c r="BI301" t="b">
        <v>0</v>
      </c>
      <c r="BJ301" t="b">
        <v>0</v>
      </c>
      <c r="BK301" t="b">
        <v>0</v>
      </c>
      <c r="BL301" t="b">
        <v>0</v>
      </c>
      <c r="BN301" t="b">
        <v>1</v>
      </c>
    </row>
    <row r="302" spans="1:66">
      <c r="A302" s="6">
        <v>425</v>
      </c>
      <c r="B302" t="s">
        <v>937</v>
      </c>
      <c r="C302" t="s">
        <v>692</v>
      </c>
      <c r="E302" t="s">
        <v>168</v>
      </c>
      <c r="F302" t="s">
        <v>1302</v>
      </c>
      <c r="G302" t="s">
        <v>16</v>
      </c>
      <c r="H302" t="s">
        <v>17</v>
      </c>
      <c r="I302" t="s">
        <v>1752</v>
      </c>
      <c r="J302" t="s">
        <v>938</v>
      </c>
      <c r="L302" t="s">
        <v>939</v>
      </c>
      <c r="N302" s="1">
        <v>14864</v>
      </c>
      <c r="O302" t="s">
        <v>1303</v>
      </c>
      <c r="Q302" t="b">
        <v>0</v>
      </c>
      <c r="R302" s="1">
        <v>40190</v>
      </c>
      <c r="S302" t="b">
        <v>0</v>
      </c>
      <c r="U302" t="b">
        <v>0</v>
      </c>
      <c r="AB302">
        <v>83</v>
      </c>
      <c r="AC302" t="b">
        <v>0</v>
      </c>
      <c r="AD302" t="b">
        <v>1</v>
      </c>
      <c r="AI302" t="b">
        <v>0</v>
      </c>
      <c r="AJ302" t="b">
        <v>0</v>
      </c>
      <c r="AK302" t="b">
        <v>0</v>
      </c>
      <c r="AL302" t="b">
        <v>0</v>
      </c>
      <c r="AM302" t="b">
        <v>0</v>
      </c>
      <c r="AN302" t="b">
        <v>0</v>
      </c>
      <c r="AO302" t="b">
        <v>0</v>
      </c>
      <c r="AP302" t="b">
        <v>0</v>
      </c>
      <c r="AQ302" t="b">
        <v>0</v>
      </c>
      <c r="AR302" t="b">
        <v>0</v>
      </c>
      <c r="AS302" t="b">
        <v>0</v>
      </c>
      <c r="AT302" t="b">
        <v>0</v>
      </c>
      <c r="AU302" t="b">
        <v>0</v>
      </c>
      <c r="AV302" t="b">
        <v>0</v>
      </c>
      <c r="AW302" t="b">
        <v>0</v>
      </c>
      <c r="AX302" t="b">
        <v>0</v>
      </c>
      <c r="AY302" t="b">
        <v>0</v>
      </c>
      <c r="AZ302" t="b">
        <v>0</v>
      </c>
      <c r="BA302" t="b">
        <v>0</v>
      </c>
      <c r="BB302" t="b">
        <v>0</v>
      </c>
      <c r="BC302" t="b">
        <v>0</v>
      </c>
      <c r="BD302" t="b">
        <v>0</v>
      </c>
      <c r="BE302" t="b">
        <v>0</v>
      </c>
      <c r="BF302" t="b">
        <v>0</v>
      </c>
      <c r="BG302" t="b">
        <v>0</v>
      </c>
      <c r="BH302" t="b">
        <v>0</v>
      </c>
      <c r="BI302" t="b">
        <v>0</v>
      </c>
      <c r="BJ302" t="b">
        <v>0</v>
      </c>
      <c r="BK302" t="b">
        <v>0</v>
      </c>
      <c r="BL302" t="b">
        <v>0</v>
      </c>
      <c r="BN302" t="b">
        <v>1</v>
      </c>
    </row>
    <row r="303" spans="1:66">
      <c r="A303" s="6">
        <v>537</v>
      </c>
      <c r="B303" t="s">
        <v>940</v>
      </c>
      <c r="C303" t="s">
        <v>471</v>
      </c>
      <c r="E303" t="s">
        <v>941</v>
      </c>
      <c r="F303" t="s">
        <v>942</v>
      </c>
      <c r="G303" t="s">
        <v>25</v>
      </c>
      <c r="H303" t="s">
        <v>17</v>
      </c>
      <c r="I303" t="s">
        <v>1755</v>
      </c>
      <c r="J303" t="s">
        <v>943</v>
      </c>
      <c r="K303" t="s">
        <v>1152</v>
      </c>
      <c r="L303" t="s">
        <v>944</v>
      </c>
      <c r="N303" s="1">
        <v>14383</v>
      </c>
      <c r="O303" t="s">
        <v>1078</v>
      </c>
      <c r="Q303" t="b">
        <v>0</v>
      </c>
      <c r="R303" s="1">
        <v>41395</v>
      </c>
      <c r="S303" t="b">
        <v>0</v>
      </c>
      <c r="U303" t="b">
        <v>0</v>
      </c>
      <c r="X303" t="s">
        <v>2617</v>
      </c>
      <c r="Y303" s="1">
        <v>44160</v>
      </c>
      <c r="AB303">
        <v>84</v>
      </c>
      <c r="AC303" t="b">
        <v>0</v>
      </c>
      <c r="AD303" t="b">
        <v>1</v>
      </c>
      <c r="AI303" t="b">
        <v>0</v>
      </c>
      <c r="AJ303" t="b">
        <v>1</v>
      </c>
      <c r="AK303" t="b">
        <v>0</v>
      </c>
      <c r="AL303" t="b">
        <v>0</v>
      </c>
      <c r="AM303" t="b">
        <v>0</v>
      </c>
      <c r="AN303" t="b">
        <v>0</v>
      </c>
      <c r="AO303" t="b">
        <v>0</v>
      </c>
      <c r="AP303" t="b">
        <v>1</v>
      </c>
      <c r="AQ303" t="b">
        <v>0</v>
      </c>
      <c r="AR303" t="b">
        <v>0</v>
      </c>
      <c r="AS303" t="b">
        <v>0</v>
      </c>
      <c r="AT303" t="b">
        <v>0</v>
      </c>
      <c r="AU303" t="b">
        <v>1</v>
      </c>
      <c r="AV303" t="b">
        <v>0</v>
      </c>
      <c r="AW303" t="b">
        <v>0</v>
      </c>
      <c r="AX303" t="b">
        <v>0</v>
      </c>
      <c r="AY303" t="b">
        <v>0</v>
      </c>
      <c r="AZ303" t="b">
        <v>0</v>
      </c>
      <c r="BA303" t="b">
        <v>0</v>
      </c>
      <c r="BB303" t="b">
        <v>0</v>
      </c>
      <c r="BC303" t="b">
        <v>0</v>
      </c>
      <c r="BD303" t="b">
        <v>0</v>
      </c>
      <c r="BE303" t="b">
        <v>0</v>
      </c>
      <c r="BF303" t="b">
        <v>0</v>
      </c>
      <c r="BG303" t="b">
        <v>0</v>
      </c>
      <c r="BH303" t="b">
        <v>0</v>
      </c>
      <c r="BI303" t="b">
        <v>0</v>
      </c>
      <c r="BJ303" t="b">
        <v>0</v>
      </c>
      <c r="BK303" t="b">
        <v>0</v>
      </c>
      <c r="BL303" t="b">
        <v>0</v>
      </c>
      <c r="BN303" t="b">
        <v>1</v>
      </c>
    </row>
    <row r="304" spans="1:66">
      <c r="A304" s="6">
        <v>994</v>
      </c>
      <c r="B304" t="s">
        <v>1579</v>
      </c>
      <c r="C304" t="s">
        <v>13</v>
      </c>
      <c r="E304" t="s">
        <v>85</v>
      </c>
      <c r="F304" t="s">
        <v>1580</v>
      </c>
      <c r="G304" t="s">
        <v>306</v>
      </c>
      <c r="H304" t="s">
        <v>17</v>
      </c>
      <c r="I304" t="s">
        <v>1827</v>
      </c>
      <c r="J304" t="s">
        <v>1581</v>
      </c>
      <c r="L304" t="s">
        <v>1582</v>
      </c>
      <c r="N304" s="1">
        <v>19274</v>
      </c>
      <c r="O304" t="s">
        <v>1583</v>
      </c>
      <c r="Q304" t="b">
        <v>0</v>
      </c>
      <c r="R304" s="1">
        <v>44267</v>
      </c>
      <c r="S304" t="b">
        <v>0</v>
      </c>
      <c r="U304" t="b">
        <v>0</v>
      </c>
      <c r="Y304" s="1">
        <v>44267</v>
      </c>
      <c r="AB304">
        <v>71</v>
      </c>
      <c r="AC304" t="b">
        <v>0</v>
      </c>
      <c r="AD304" t="b">
        <v>1</v>
      </c>
      <c r="AF304" t="s">
        <v>2525</v>
      </c>
      <c r="AI304" t="b">
        <v>0</v>
      </c>
      <c r="AJ304" t="b">
        <v>1</v>
      </c>
      <c r="AK304" t="b">
        <v>0</v>
      </c>
      <c r="AL304" t="b">
        <v>0</v>
      </c>
      <c r="AM304" t="b">
        <v>0</v>
      </c>
      <c r="AN304" t="b">
        <v>0</v>
      </c>
      <c r="AO304" t="b">
        <v>0</v>
      </c>
      <c r="AP304" t="b">
        <v>0</v>
      </c>
      <c r="AQ304" t="b">
        <v>0</v>
      </c>
      <c r="AR304" t="b">
        <v>0</v>
      </c>
      <c r="AS304" t="b">
        <v>1</v>
      </c>
      <c r="AT304" t="b">
        <v>0</v>
      </c>
      <c r="AU304" t="b">
        <v>0</v>
      </c>
      <c r="AV304" t="b">
        <v>0</v>
      </c>
      <c r="AW304" t="b">
        <v>1</v>
      </c>
      <c r="AX304" t="b">
        <v>0</v>
      </c>
      <c r="AY304" t="b">
        <v>0</v>
      </c>
      <c r="AZ304" t="b">
        <v>0</v>
      </c>
      <c r="BA304" t="b">
        <v>0</v>
      </c>
      <c r="BB304" t="b">
        <v>0</v>
      </c>
      <c r="BC304" t="b">
        <v>0</v>
      </c>
      <c r="BD304" t="b">
        <v>0</v>
      </c>
      <c r="BE304" t="b">
        <v>1</v>
      </c>
      <c r="BF304" t="b">
        <v>1</v>
      </c>
      <c r="BG304" t="b">
        <v>0</v>
      </c>
      <c r="BH304" t="b">
        <v>0</v>
      </c>
      <c r="BI304" t="b">
        <v>0</v>
      </c>
      <c r="BJ304" t="b">
        <v>0</v>
      </c>
      <c r="BK304" t="b">
        <v>0</v>
      </c>
      <c r="BL304" t="b">
        <v>0</v>
      </c>
      <c r="BN304" t="b">
        <v>1</v>
      </c>
    </row>
    <row r="305" spans="1:66">
      <c r="A305" s="6">
        <v>617</v>
      </c>
      <c r="B305" t="s">
        <v>945</v>
      </c>
      <c r="C305" t="s">
        <v>1647</v>
      </c>
      <c r="D305" t="s">
        <v>1283</v>
      </c>
      <c r="E305" t="s">
        <v>30</v>
      </c>
      <c r="F305" t="s">
        <v>946</v>
      </c>
      <c r="G305" t="s">
        <v>25</v>
      </c>
      <c r="H305" t="s">
        <v>17</v>
      </c>
      <c r="I305" t="s">
        <v>1755</v>
      </c>
      <c r="J305" t="s">
        <v>947</v>
      </c>
      <c r="K305" t="s">
        <v>1411</v>
      </c>
      <c r="L305" t="s">
        <v>948</v>
      </c>
      <c r="N305" s="1">
        <v>16119</v>
      </c>
      <c r="Q305" t="b">
        <v>0</v>
      </c>
      <c r="R305" s="1">
        <v>41898</v>
      </c>
      <c r="S305" t="b">
        <v>0</v>
      </c>
      <c r="U305" t="b">
        <v>0</v>
      </c>
      <c r="X305" t="s">
        <v>2618</v>
      </c>
      <c r="Y305" s="1">
        <v>44160</v>
      </c>
      <c r="AB305">
        <v>79</v>
      </c>
      <c r="AC305" t="b">
        <v>0</v>
      </c>
      <c r="AD305" t="b">
        <v>1</v>
      </c>
      <c r="AI305" t="b">
        <v>0</v>
      </c>
      <c r="AJ305" t="b">
        <v>0</v>
      </c>
      <c r="AK305" t="b">
        <v>0</v>
      </c>
      <c r="AL305" t="b">
        <v>0</v>
      </c>
      <c r="AM305" t="b">
        <v>0</v>
      </c>
      <c r="AN305" t="b">
        <v>0</v>
      </c>
      <c r="AO305" t="b">
        <v>0</v>
      </c>
      <c r="AP305" t="b">
        <v>0</v>
      </c>
      <c r="AQ305" t="b">
        <v>1</v>
      </c>
      <c r="AR305" t="b">
        <v>0</v>
      </c>
      <c r="AS305" t="b">
        <v>1</v>
      </c>
      <c r="AT305" t="b">
        <v>0</v>
      </c>
      <c r="AU305" t="b">
        <v>1</v>
      </c>
      <c r="AV305" t="b">
        <v>0</v>
      </c>
      <c r="AW305" t="b">
        <v>0</v>
      </c>
      <c r="AX305" t="b">
        <v>0</v>
      </c>
      <c r="AY305" t="b">
        <v>0</v>
      </c>
      <c r="AZ305" t="b">
        <v>1</v>
      </c>
      <c r="BA305" t="b">
        <v>0</v>
      </c>
      <c r="BB305" t="b">
        <v>1</v>
      </c>
      <c r="BC305" t="b">
        <v>0</v>
      </c>
      <c r="BD305" t="b">
        <v>0</v>
      </c>
      <c r="BE305" t="b">
        <v>1</v>
      </c>
      <c r="BF305" t="b">
        <v>1</v>
      </c>
      <c r="BG305" t="b">
        <v>0</v>
      </c>
      <c r="BH305" t="b">
        <v>0</v>
      </c>
      <c r="BI305" t="b">
        <v>0</v>
      </c>
      <c r="BJ305" t="b">
        <v>0</v>
      </c>
      <c r="BK305" t="b">
        <v>0</v>
      </c>
      <c r="BL305" t="b">
        <v>0</v>
      </c>
      <c r="BN305" t="b">
        <v>1</v>
      </c>
    </row>
    <row r="306" spans="1:66">
      <c r="A306" s="6">
        <v>823</v>
      </c>
      <c r="B306" t="s">
        <v>949</v>
      </c>
      <c r="C306" t="s">
        <v>56</v>
      </c>
      <c r="D306" t="s">
        <v>1576</v>
      </c>
      <c r="E306" t="s">
        <v>124</v>
      </c>
      <c r="F306" t="s">
        <v>1984</v>
      </c>
      <c r="G306" t="s">
        <v>25</v>
      </c>
      <c r="H306" t="s">
        <v>17</v>
      </c>
      <c r="I306" t="s">
        <v>1755</v>
      </c>
      <c r="J306" t="s">
        <v>950</v>
      </c>
      <c r="K306" t="s">
        <v>951</v>
      </c>
      <c r="L306" t="s">
        <v>952</v>
      </c>
      <c r="N306" s="1">
        <v>19177</v>
      </c>
      <c r="Q306" t="b">
        <v>0</v>
      </c>
      <c r="R306" s="1">
        <v>42626</v>
      </c>
      <c r="S306" t="b">
        <v>0</v>
      </c>
      <c r="U306" t="b">
        <v>0</v>
      </c>
      <c r="AB306">
        <v>71</v>
      </c>
      <c r="AC306" t="b">
        <v>0</v>
      </c>
      <c r="AD306" t="b">
        <v>1</v>
      </c>
      <c r="AF306" t="s">
        <v>2554</v>
      </c>
      <c r="AI306" t="b">
        <v>0</v>
      </c>
      <c r="AJ306" t="b">
        <v>0</v>
      </c>
      <c r="AK306" t="b">
        <v>0</v>
      </c>
      <c r="AL306" t="b">
        <v>0</v>
      </c>
      <c r="AM306" t="b">
        <v>0</v>
      </c>
      <c r="AN306" t="b">
        <v>0</v>
      </c>
      <c r="AO306" t="b">
        <v>0</v>
      </c>
      <c r="AP306" t="b">
        <v>0</v>
      </c>
      <c r="AQ306" t="b">
        <v>0</v>
      </c>
      <c r="AR306" t="b">
        <v>0</v>
      </c>
      <c r="AS306" t="b">
        <v>0</v>
      </c>
      <c r="AT306" t="b">
        <v>0</v>
      </c>
      <c r="AU306" t="b">
        <v>0</v>
      </c>
      <c r="AV306" t="b">
        <v>0</v>
      </c>
      <c r="AW306" t="b">
        <v>0</v>
      </c>
      <c r="AX306" t="b">
        <v>0</v>
      </c>
      <c r="AY306" t="b">
        <v>0</v>
      </c>
      <c r="AZ306" t="b">
        <v>0</v>
      </c>
      <c r="BA306" t="b">
        <v>0</v>
      </c>
      <c r="BB306" t="b">
        <v>0</v>
      </c>
      <c r="BC306" t="b">
        <v>0</v>
      </c>
      <c r="BD306" t="b">
        <v>0</v>
      </c>
      <c r="BE306" t="b">
        <v>0</v>
      </c>
      <c r="BF306" t="b">
        <v>0</v>
      </c>
      <c r="BG306" t="b">
        <v>1</v>
      </c>
      <c r="BH306" t="b">
        <v>0</v>
      </c>
      <c r="BI306" t="b">
        <v>0</v>
      </c>
      <c r="BJ306" t="b">
        <v>0</v>
      </c>
      <c r="BK306" t="b">
        <v>0</v>
      </c>
      <c r="BL306" t="b">
        <v>0</v>
      </c>
      <c r="BN306" t="b">
        <v>1</v>
      </c>
    </row>
    <row r="307" spans="1:66" ht="31">
      <c r="A307" s="221">
        <v>616</v>
      </c>
      <c r="B307" s="598" t="s">
        <v>953</v>
      </c>
      <c r="C307" s="598" t="s">
        <v>1067</v>
      </c>
      <c r="D307" t="s">
        <v>1281</v>
      </c>
      <c r="E307" s="523" t="s">
        <v>2879</v>
      </c>
      <c r="F307" t="s">
        <v>954</v>
      </c>
      <c r="G307" t="s">
        <v>32</v>
      </c>
      <c r="H307" t="s">
        <v>17</v>
      </c>
      <c r="I307" t="s">
        <v>1756</v>
      </c>
      <c r="J307" t="s">
        <v>955</v>
      </c>
      <c r="K307" t="s">
        <v>956</v>
      </c>
      <c r="L307" t="s">
        <v>957</v>
      </c>
      <c r="M307" s="599" t="s">
        <v>2957</v>
      </c>
      <c r="N307" s="1">
        <v>14622</v>
      </c>
      <c r="O307" t="s">
        <v>1255</v>
      </c>
      <c r="Q307" t="b">
        <v>0</v>
      </c>
      <c r="R307" s="1">
        <v>41897</v>
      </c>
      <c r="S307" t="b">
        <v>0</v>
      </c>
      <c r="U307" t="b">
        <v>0</v>
      </c>
      <c r="AB307">
        <v>83</v>
      </c>
      <c r="AC307" t="b">
        <v>0</v>
      </c>
      <c r="AD307" t="b">
        <v>1</v>
      </c>
      <c r="AF307" t="s">
        <v>2525</v>
      </c>
      <c r="AI307" t="b">
        <v>0</v>
      </c>
      <c r="AJ307" t="b">
        <v>0</v>
      </c>
      <c r="AK307" t="b">
        <v>0</v>
      </c>
      <c r="AL307" t="b">
        <v>0</v>
      </c>
      <c r="AM307" t="b">
        <v>0</v>
      </c>
      <c r="AN307" t="b">
        <v>0</v>
      </c>
      <c r="AO307" t="b">
        <v>0</v>
      </c>
      <c r="AP307" t="b">
        <v>0</v>
      </c>
      <c r="AQ307" t="b">
        <v>0</v>
      </c>
      <c r="AR307" t="b">
        <v>0</v>
      </c>
      <c r="AS307" t="b">
        <v>0</v>
      </c>
      <c r="AT307" t="b">
        <v>0</v>
      </c>
      <c r="AU307" t="b">
        <v>0</v>
      </c>
      <c r="AV307" t="b">
        <v>0</v>
      </c>
      <c r="AW307" t="b">
        <v>0</v>
      </c>
      <c r="AX307" t="b">
        <v>0</v>
      </c>
      <c r="AY307" t="b">
        <v>0</v>
      </c>
      <c r="AZ307" t="b">
        <v>0</v>
      </c>
      <c r="BA307" t="b">
        <v>0</v>
      </c>
      <c r="BB307" t="b">
        <v>0</v>
      </c>
      <c r="BC307" t="b">
        <v>0</v>
      </c>
      <c r="BD307" t="b">
        <v>0</v>
      </c>
      <c r="BE307" t="b">
        <v>0</v>
      </c>
      <c r="BF307" t="b">
        <v>0</v>
      </c>
      <c r="BG307" t="b">
        <v>0</v>
      </c>
      <c r="BH307" t="b">
        <v>0</v>
      </c>
      <c r="BI307" t="b">
        <v>0</v>
      </c>
      <c r="BJ307" t="b">
        <v>0</v>
      </c>
      <c r="BK307" t="b">
        <v>0</v>
      </c>
      <c r="BL307" t="b">
        <v>0</v>
      </c>
      <c r="BN307" t="b">
        <v>1</v>
      </c>
    </row>
    <row r="308" spans="1:66">
      <c r="A308" s="6">
        <v>346</v>
      </c>
      <c r="B308" t="s">
        <v>958</v>
      </c>
      <c r="C308" t="s">
        <v>98</v>
      </c>
      <c r="D308" t="s">
        <v>1169</v>
      </c>
      <c r="E308" t="s">
        <v>51</v>
      </c>
      <c r="F308" t="s">
        <v>959</v>
      </c>
      <c r="G308" t="s">
        <v>96</v>
      </c>
      <c r="H308" t="s">
        <v>17</v>
      </c>
      <c r="I308" t="s">
        <v>1822</v>
      </c>
      <c r="J308" t="s">
        <v>960</v>
      </c>
      <c r="L308" t="s">
        <v>961</v>
      </c>
      <c r="N308" s="1">
        <v>13280</v>
      </c>
      <c r="Q308" t="b">
        <v>0</v>
      </c>
      <c r="R308" s="1">
        <v>34973</v>
      </c>
      <c r="S308" t="b">
        <v>0</v>
      </c>
      <c r="U308" t="b">
        <v>0</v>
      </c>
      <c r="AB308">
        <v>87</v>
      </c>
      <c r="AC308" t="b">
        <v>0</v>
      </c>
      <c r="AD308" t="b">
        <v>1</v>
      </c>
      <c r="AI308" t="b">
        <v>0</v>
      </c>
      <c r="AJ308" t="b">
        <v>0</v>
      </c>
      <c r="AK308" t="b">
        <v>0</v>
      </c>
      <c r="AL308" t="b">
        <v>0</v>
      </c>
      <c r="AM308" t="b">
        <v>0</v>
      </c>
      <c r="AN308" t="b">
        <v>0</v>
      </c>
      <c r="AO308" t="b">
        <v>0</v>
      </c>
      <c r="AP308" t="b">
        <v>0</v>
      </c>
      <c r="AQ308" t="b">
        <v>0</v>
      </c>
      <c r="AR308" t="b">
        <v>0</v>
      </c>
      <c r="AS308" t="b">
        <v>0</v>
      </c>
      <c r="AT308" t="b">
        <v>0</v>
      </c>
      <c r="AU308" t="b">
        <v>0</v>
      </c>
      <c r="AV308" t="b">
        <v>0</v>
      </c>
      <c r="AW308" t="b">
        <v>0</v>
      </c>
      <c r="AX308" t="b">
        <v>0</v>
      </c>
      <c r="AY308" t="b">
        <v>0</v>
      </c>
      <c r="AZ308" t="b">
        <v>1</v>
      </c>
      <c r="BA308" t="b">
        <v>0</v>
      </c>
      <c r="BB308" t="b">
        <v>0</v>
      </c>
      <c r="BC308" t="b">
        <v>0</v>
      </c>
      <c r="BD308" t="b">
        <v>0</v>
      </c>
      <c r="BE308" t="b">
        <v>0</v>
      </c>
      <c r="BF308" t="b">
        <v>0</v>
      </c>
      <c r="BG308" t="b">
        <v>0</v>
      </c>
      <c r="BH308" t="b">
        <v>0</v>
      </c>
      <c r="BI308" t="b">
        <v>0</v>
      </c>
      <c r="BJ308" t="b">
        <v>0</v>
      </c>
      <c r="BK308" t="b">
        <v>0</v>
      </c>
      <c r="BL308" t="b">
        <v>0</v>
      </c>
      <c r="BN308" t="b">
        <v>1</v>
      </c>
    </row>
    <row r="309" spans="1:66">
      <c r="A309" s="6">
        <v>1079</v>
      </c>
      <c r="B309" t="s">
        <v>2034</v>
      </c>
      <c r="C309" t="s">
        <v>56</v>
      </c>
      <c r="D309" t="s">
        <v>2083</v>
      </c>
      <c r="E309" t="s">
        <v>2084</v>
      </c>
      <c r="F309" t="s">
        <v>2085</v>
      </c>
      <c r="G309" t="s">
        <v>2086</v>
      </c>
      <c r="H309" t="s">
        <v>133</v>
      </c>
      <c r="I309" t="s">
        <v>1810</v>
      </c>
      <c r="J309" t="s">
        <v>2087</v>
      </c>
      <c r="K309" t="s">
        <v>2088</v>
      </c>
      <c r="L309" t="s">
        <v>2089</v>
      </c>
      <c r="M309" t="s">
        <v>2090</v>
      </c>
      <c r="N309" s="1">
        <v>16964</v>
      </c>
      <c r="Q309" t="b">
        <v>0</v>
      </c>
      <c r="R309" s="1">
        <v>44817</v>
      </c>
      <c r="S309" t="b">
        <v>0</v>
      </c>
      <c r="U309" t="b">
        <v>0</v>
      </c>
      <c r="AB309">
        <v>77</v>
      </c>
      <c r="AC309" t="b">
        <v>0</v>
      </c>
      <c r="AD309" t="b">
        <v>1</v>
      </c>
      <c r="AI309" t="b">
        <v>0</v>
      </c>
      <c r="AJ309" t="b">
        <v>0</v>
      </c>
      <c r="AK309" t="b">
        <v>0</v>
      </c>
      <c r="AL309" t="b">
        <v>0</v>
      </c>
      <c r="AM309" t="b">
        <v>0</v>
      </c>
      <c r="AN309" t="b">
        <v>0</v>
      </c>
      <c r="AO309" t="b">
        <v>0</v>
      </c>
      <c r="AP309" t="b">
        <v>0</v>
      </c>
      <c r="AQ309" t="b">
        <v>0</v>
      </c>
      <c r="AR309" t="b">
        <v>0</v>
      </c>
      <c r="AS309" t="b">
        <v>0</v>
      </c>
      <c r="AT309" t="b">
        <v>0</v>
      </c>
      <c r="AU309" t="b">
        <v>0</v>
      </c>
      <c r="AV309" t="b">
        <v>0</v>
      </c>
      <c r="AW309" t="b">
        <v>1</v>
      </c>
      <c r="AX309" t="b">
        <v>0</v>
      </c>
      <c r="AY309" t="b">
        <v>0</v>
      </c>
      <c r="AZ309" t="b">
        <v>0</v>
      </c>
      <c r="BA309" t="b">
        <v>0</v>
      </c>
      <c r="BB309" t="b">
        <v>0</v>
      </c>
      <c r="BC309" t="b">
        <v>0</v>
      </c>
      <c r="BD309" t="b">
        <v>0</v>
      </c>
      <c r="BE309" t="b">
        <v>0</v>
      </c>
      <c r="BF309" t="b">
        <v>0</v>
      </c>
      <c r="BG309" t="b">
        <v>0</v>
      </c>
      <c r="BH309" t="b">
        <v>0</v>
      </c>
      <c r="BI309" t="b">
        <v>1</v>
      </c>
      <c r="BJ309" t="b">
        <v>0</v>
      </c>
      <c r="BK309" t="b">
        <v>0</v>
      </c>
      <c r="BL309" t="b">
        <v>0</v>
      </c>
      <c r="BN309" t="b">
        <v>1</v>
      </c>
    </row>
    <row r="310" spans="1:66">
      <c r="A310" s="6">
        <v>913</v>
      </c>
      <c r="B310" t="s">
        <v>962</v>
      </c>
      <c r="C310" t="s">
        <v>710</v>
      </c>
      <c r="D310" t="s">
        <v>1463</v>
      </c>
      <c r="E310" t="s">
        <v>246</v>
      </c>
      <c r="F310" t="s">
        <v>963</v>
      </c>
      <c r="G310" t="s">
        <v>964</v>
      </c>
      <c r="H310" t="s">
        <v>17</v>
      </c>
      <c r="I310" t="s">
        <v>1985</v>
      </c>
      <c r="J310" t="s">
        <v>965</v>
      </c>
      <c r="K310" t="s">
        <v>966</v>
      </c>
      <c r="L310" t="s">
        <v>967</v>
      </c>
      <c r="M310" t="s">
        <v>1986</v>
      </c>
      <c r="N310" s="1">
        <v>16836</v>
      </c>
      <c r="Q310" t="b">
        <v>0</v>
      </c>
      <c r="R310" s="1">
        <v>43169</v>
      </c>
      <c r="S310" t="b">
        <v>0</v>
      </c>
      <c r="U310" t="b">
        <v>0</v>
      </c>
      <c r="X310" t="s">
        <v>2619</v>
      </c>
      <c r="Y310" s="1">
        <v>44561</v>
      </c>
      <c r="AB310">
        <v>77</v>
      </c>
      <c r="AC310" t="b">
        <v>0</v>
      </c>
      <c r="AD310" t="b">
        <v>1</v>
      </c>
      <c r="AI310" t="b">
        <v>0</v>
      </c>
      <c r="AJ310" t="b">
        <v>1</v>
      </c>
      <c r="AK310" t="b">
        <v>0</v>
      </c>
      <c r="AL310" t="b">
        <v>0</v>
      </c>
      <c r="AM310" t="b">
        <v>0</v>
      </c>
      <c r="AN310" t="b">
        <v>1</v>
      </c>
      <c r="AO310" t="b">
        <v>0</v>
      </c>
      <c r="AP310" t="b">
        <v>1</v>
      </c>
      <c r="AQ310" t="b">
        <v>0</v>
      </c>
      <c r="AR310" t="b">
        <v>0</v>
      </c>
      <c r="AS310" t="b">
        <v>0</v>
      </c>
      <c r="AT310" t="b">
        <v>0</v>
      </c>
      <c r="AU310" t="b">
        <v>1</v>
      </c>
      <c r="AV310" t="b">
        <v>1</v>
      </c>
      <c r="AW310" t="b">
        <v>1</v>
      </c>
      <c r="AX310" t="b">
        <v>0</v>
      </c>
      <c r="AY310" t="b">
        <v>0</v>
      </c>
      <c r="AZ310" t="b">
        <v>0</v>
      </c>
      <c r="BA310" t="b">
        <v>0</v>
      </c>
      <c r="BB310" t="b">
        <v>0</v>
      </c>
      <c r="BC310" t="b">
        <v>0</v>
      </c>
      <c r="BD310" t="b">
        <v>1</v>
      </c>
      <c r="BE310" t="b">
        <v>0</v>
      </c>
      <c r="BF310" t="b">
        <v>0</v>
      </c>
      <c r="BG310" t="b">
        <v>0</v>
      </c>
      <c r="BH310" t="b">
        <v>0</v>
      </c>
      <c r="BI310" t="b">
        <v>0</v>
      </c>
      <c r="BJ310" t="b">
        <v>0</v>
      </c>
      <c r="BK310" t="b">
        <v>1</v>
      </c>
      <c r="BL310" t="b">
        <v>0</v>
      </c>
      <c r="BN310" t="b">
        <v>1</v>
      </c>
    </row>
    <row r="311" spans="1:66">
      <c r="A311" s="6">
        <v>1000</v>
      </c>
      <c r="B311" t="s">
        <v>1599</v>
      </c>
      <c r="C311" t="s">
        <v>1600</v>
      </c>
      <c r="D311" t="s">
        <v>1601</v>
      </c>
      <c r="E311" t="s">
        <v>311</v>
      </c>
      <c r="F311" t="s">
        <v>1602</v>
      </c>
      <c r="G311" t="s">
        <v>1878</v>
      </c>
      <c r="H311" t="s">
        <v>17</v>
      </c>
      <c r="I311" t="s">
        <v>1854</v>
      </c>
      <c r="K311" t="s">
        <v>1603</v>
      </c>
      <c r="L311" t="s">
        <v>1604</v>
      </c>
      <c r="N311" s="1">
        <v>19519</v>
      </c>
      <c r="O311" t="s">
        <v>1605</v>
      </c>
      <c r="Q311" t="b">
        <v>0</v>
      </c>
      <c r="R311" s="1">
        <v>44342</v>
      </c>
      <c r="S311" t="b">
        <v>0</v>
      </c>
      <c r="U311" t="b">
        <v>0</v>
      </c>
      <c r="Y311" s="1">
        <v>44342</v>
      </c>
      <c r="AB311">
        <v>70</v>
      </c>
      <c r="AC311" t="b">
        <v>0</v>
      </c>
      <c r="AD311" t="b">
        <v>1</v>
      </c>
      <c r="AI311" t="b">
        <v>0</v>
      </c>
      <c r="AJ311" t="b">
        <v>0</v>
      </c>
      <c r="AK311" t="b">
        <v>0</v>
      </c>
      <c r="AL311" t="b">
        <v>0</v>
      </c>
      <c r="AM311" t="b">
        <v>0</v>
      </c>
      <c r="AN311" t="b">
        <v>0</v>
      </c>
      <c r="AO311" t="b">
        <v>0</v>
      </c>
      <c r="AP311" t="b">
        <v>0</v>
      </c>
      <c r="AQ311" t="b">
        <v>0</v>
      </c>
      <c r="AR311" t="b">
        <v>0</v>
      </c>
      <c r="AS311" t="b">
        <v>0</v>
      </c>
      <c r="AT311" t="b">
        <v>0</v>
      </c>
      <c r="AU311" t="b">
        <v>0</v>
      </c>
      <c r="AV311" t="b">
        <v>0</v>
      </c>
      <c r="AW311" t="b">
        <v>0</v>
      </c>
      <c r="AX311" t="b">
        <v>0</v>
      </c>
      <c r="AY311" t="b">
        <v>0</v>
      </c>
      <c r="AZ311" t="b">
        <v>0</v>
      </c>
      <c r="BA311" t="b">
        <v>0</v>
      </c>
      <c r="BB311" t="b">
        <v>0</v>
      </c>
      <c r="BC311" t="b">
        <v>0</v>
      </c>
      <c r="BD311" t="b">
        <v>0</v>
      </c>
      <c r="BE311" t="b">
        <v>0</v>
      </c>
      <c r="BF311" t="b">
        <v>0</v>
      </c>
      <c r="BG311" t="b">
        <v>0</v>
      </c>
      <c r="BH311" t="b">
        <v>0</v>
      </c>
      <c r="BI311" t="b">
        <v>0</v>
      </c>
      <c r="BJ311" t="b">
        <v>0</v>
      </c>
      <c r="BK311" t="b">
        <v>0</v>
      </c>
      <c r="BL311" t="b">
        <v>0</v>
      </c>
      <c r="BN311" t="b">
        <v>1</v>
      </c>
    </row>
    <row r="312" spans="1:66">
      <c r="A312" s="6">
        <v>1015</v>
      </c>
      <c r="B312" t="s">
        <v>1180</v>
      </c>
      <c r="C312" t="s">
        <v>50</v>
      </c>
      <c r="D312" t="s">
        <v>1181</v>
      </c>
      <c r="F312" t="s">
        <v>1182</v>
      </c>
      <c r="G312" t="s">
        <v>67</v>
      </c>
      <c r="H312" t="s">
        <v>17</v>
      </c>
      <c r="I312" t="s">
        <v>1776</v>
      </c>
      <c r="J312" t="s">
        <v>1183</v>
      </c>
      <c r="L312" t="s">
        <v>1184</v>
      </c>
      <c r="N312" s="1">
        <v>13435</v>
      </c>
      <c r="O312" t="s">
        <v>1185</v>
      </c>
      <c r="Q312" t="b">
        <v>0</v>
      </c>
      <c r="R312" s="1">
        <v>44376</v>
      </c>
      <c r="S312" t="b">
        <v>0</v>
      </c>
      <c r="U312" t="b">
        <v>0</v>
      </c>
      <c r="Y312" s="1">
        <v>44376</v>
      </c>
      <c r="AB312">
        <v>87</v>
      </c>
      <c r="AC312" t="b">
        <v>0</v>
      </c>
      <c r="AD312" t="b">
        <v>1</v>
      </c>
      <c r="AI312" t="b">
        <v>0</v>
      </c>
      <c r="AJ312" t="b">
        <v>0</v>
      </c>
      <c r="AK312" t="b">
        <v>0</v>
      </c>
      <c r="AL312" t="b">
        <v>0</v>
      </c>
      <c r="AM312" t="b">
        <v>0</v>
      </c>
      <c r="AN312" t="b">
        <v>0</v>
      </c>
      <c r="AO312" t="b">
        <v>0</v>
      </c>
      <c r="AP312" t="b">
        <v>0</v>
      </c>
      <c r="AQ312" t="b">
        <v>0</v>
      </c>
      <c r="AR312" t="b">
        <v>0</v>
      </c>
      <c r="AS312" t="b">
        <v>0</v>
      </c>
      <c r="AT312" t="b">
        <v>0</v>
      </c>
      <c r="AU312" t="b">
        <v>0</v>
      </c>
      <c r="AV312" t="b">
        <v>0</v>
      </c>
      <c r="AW312" t="b">
        <v>0</v>
      </c>
      <c r="AX312" t="b">
        <v>0</v>
      </c>
      <c r="AY312" t="b">
        <v>0</v>
      </c>
      <c r="AZ312" t="b">
        <v>0</v>
      </c>
      <c r="BA312" t="b">
        <v>0</v>
      </c>
      <c r="BB312" t="b">
        <v>0</v>
      </c>
      <c r="BC312" t="b">
        <v>0</v>
      </c>
      <c r="BD312" t="b">
        <v>0</v>
      </c>
      <c r="BE312" t="b">
        <v>0</v>
      </c>
      <c r="BF312" t="b">
        <v>0</v>
      </c>
      <c r="BG312" t="b">
        <v>0</v>
      </c>
      <c r="BH312" t="b">
        <v>0</v>
      </c>
      <c r="BI312" t="b">
        <v>0</v>
      </c>
      <c r="BJ312" t="b">
        <v>0</v>
      </c>
      <c r="BK312" t="b">
        <v>0</v>
      </c>
      <c r="BL312" t="b">
        <v>0</v>
      </c>
      <c r="BN312" t="b">
        <v>1</v>
      </c>
    </row>
    <row r="313" spans="1:66">
      <c r="A313" s="6">
        <v>978</v>
      </c>
      <c r="B313" t="s">
        <v>1590</v>
      </c>
      <c r="C313" t="s">
        <v>707</v>
      </c>
      <c r="D313" t="s">
        <v>1161</v>
      </c>
      <c r="E313" t="s">
        <v>14</v>
      </c>
      <c r="F313" t="s">
        <v>1591</v>
      </c>
      <c r="G313" t="s">
        <v>32</v>
      </c>
      <c r="H313" t="s">
        <v>17</v>
      </c>
      <c r="I313" t="s">
        <v>1756</v>
      </c>
      <c r="J313" t="s">
        <v>1592</v>
      </c>
      <c r="L313" t="s">
        <v>1593</v>
      </c>
      <c r="N313" s="1">
        <v>19373</v>
      </c>
      <c r="Q313" t="b">
        <v>0</v>
      </c>
      <c r="R313" s="1">
        <v>43809</v>
      </c>
      <c r="S313" t="b">
        <v>0</v>
      </c>
      <c r="U313" t="b">
        <v>0</v>
      </c>
      <c r="X313" t="s">
        <v>2620</v>
      </c>
      <c r="AB313">
        <v>70</v>
      </c>
      <c r="AC313" t="b">
        <v>0</v>
      </c>
      <c r="AD313" t="b">
        <v>1</v>
      </c>
      <c r="AI313" t="b">
        <v>0</v>
      </c>
      <c r="AJ313" t="b">
        <v>0</v>
      </c>
      <c r="AK313" t="b">
        <v>0</v>
      </c>
      <c r="AL313" t="b">
        <v>0</v>
      </c>
      <c r="AM313" t="b">
        <v>0</v>
      </c>
      <c r="AN313" t="b">
        <v>1</v>
      </c>
      <c r="AO313" t="b">
        <v>0</v>
      </c>
      <c r="AP313" t="b">
        <v>1</v>
      </c>
      <c r="AQ313" t="b">
        <v>0</v>
      </c>
      <c r="AR313" t="b">
        <v>0</v>
      </c>
      <c r="AS313" t="b">
        <v>0</v>
      </c>
      <c r="AT313" t="b">
        <v>0</v>
      </c>
      <c r="AU313" t="b">
        <v>1</v>
      </c>
      <c r="AV313" t="b">
        <v>1</v>
      </c>
      <c r="AW313" t="b">
        <v>1</v>
      </c>
      <c r="AX313" t="b">
        <v>0</v>
      </c>
      <c r="AY313" t="b">
        <v>1</v>
      </c>
      <c r="AZ313" t="b">
        <v>0</v>
      </c>
      <c r="BA313" t="b">
        <v>0</v>
      </c>
      <c r="BB313" t="b">
        <v>0</v>
      </c>
      <c r="BC313" t="b">
        <v>0</v>
      </c>
      <c r="BD313" t="b">
        <v>0</v>
      </c>
      <c r="BE313" t="b">
        <v>0</v>
      </c>
      <c r="BF313" t="b">
        <v>1</v>
      </c>
      <c r="BG313" t="b">
        <v>0</v>
      </c>
      <c r="BH313" t="b">
        <v>0</v>
      </c>
      <c r="BI313" t="b">
        <v>1</v>
      </c>
      <c r="BJ313" t="b">
        <v>0</v>
      </c>
      <c r="BK313" t="b">
        <v>1</v>
      </c>
      <c r="BL313" t="b">
        <v>0</v>
      </c>
      <c r="BN313" t="b">
        <v>1</v>
      </c>
    </row>
    <row r="314" spans="1:66">
      <c r="A314" s="6">
        <v>495</v>
      </c>
      <c r="B314" t="s">
        <v>968</v>
      </c>
      <c r="C314" t="s">
        <v>529</v>
      </c>
      <c r="D314" t="s">
        <v>1115</v>
      </c>
      <c r="E314" t="s">
        <v>30</v>
      </c>
      <c r="F314" t="s">
        <v>969</v>
      </c>
      <c r="G314" t="s">
        <v>67</v>
      </c>
      <c r="H314" t="s">
        <v>17</v>
      </c>
      <c r="I314" t="s">
        <v>1776</v>
      </c>
      <c r="J314" t="s">
        <v>970</v>
      </c>
      <c r="L314" t="s">
        <v>1714</v>
      </c>
      <c r="N314" s="1">
        <v>14849</v>
      </c>
      <c r="O314" t="s">
        <v>1301</v>
      </c>
      <c r="Q314" t="b">
        <v>0</v>
      </c>
      <c r="R314" s="1">
        <v>40940</v>
      </c>
      <c r="S314" t="b">
        <v>0</v>
      </c>
      <c r="U314" t="b">
        <v>0</v>
      </c>
      <c r="AB314">
        <v>83</v>
      </c>
      <c r="AC314" t="b">
        <v>0</v>
      </c>
      <c r="AD314" t="b">
        <v>1</v>
      </c>
      <c r="AI314" t="b">
        <v>0</v>
      </c>
      <c r="AJ314" t="b">
        <v>0</v>
      </c>
      <c r="AK314" t="b">
        <v>0</v>
      </c>
      <c r="AL314" t="b">
        <v>0</v>
      </c>
      <c r="AM314" t="b">
        <v>0</v>
      </c>
      <c r="AN314" t="b">
        <v>0</v>
      </c>
      <c r="AO314" t="b">
        <v>0</v>
      </c>
      <c r="AP314" t="b">
        <v>1</v>
      </c>
      <c r="AQ314" t="b">
        <v>0</v>
      </c>
      <c r="AR314" t="b">
        <v>0</v>
      </c>
      <c r="AS314" t="b">
        <v>0</v>
      </c>
      <c r="AT314" t="b">
        <v>0</v>
      </c>
      <c r="AU314" t="b">
        <v>1</v>
      </c>
      <c r="AV314" t="b">
        <v>0</v>
      </c>
      <c r="AW314" t="b">
        <v>0</v>
      </c>
      <c r="AX314" t="b">
        <v>0</v>
      </c>
      <c r="AY314" t="b">
        <v>0</v>
      </c>
      <c r="AZ314" t="b">
        <v>0</v>
      </c>
      <c r="BA314" t="b">
        <v>0</v>
      </c>
      <c r="BB314" t="b">
        <v>0</v>
      </c>
      <c r="BC314" t="b">
        <v>0</v>
      </c>
      <c r="BD314" t="b">
        <v>0</v>
      </c>
      <c r="BE314" t="b">
        <v>0</v>
      </c>
      <c r="BF314" t="b">
        <v>0</v>
      </c>
      <c r="BG314" t="b">
        <v>0</v>
      </c>
      <c r="BH314" t="b">
        <v>0</v>
      </c>
      <c r="BI314" t="b">
        <v>0</v>
      </c>
      <c r="BJ314" t="b">
        <v>0</v>
      </c>
      <c r="BK314" t="b">
        <v>0</v>
      </c>
      <c r="BL314" t="b">
        <v>0</v>
      </c>
      <c r="BN314" t="b">
        <v>1</v>
      </c>
    </row>
    <row r="315" spans="1:66">
      <c r="A315" s="6">
        <v>1055</v>
      </c>
      <c r="B315" t="s">
        <v>1676</v>
      </c>
      <c r="C315" t="s">
        <v>19</v>
      </c>
      <c r="D315" t="s">
        <v>1282</v>
      </c>
      <c r="E315" t="s">
        <v>72</v>
      </c>
      <c r="F315" t="s">
        <v>1987</v>
      </c>
      <c r="G315" t="s">
        <v>16</v>
      </c>
      <c r="H315" t="s">
        <v>17</v>
      </c>
      <c r="I315" t="s">
        <v>1752</v>
      </c>
      <c r="J315" t="s">
        <v>1715</v>
      </c>
      <c r="K315" t="s">
        <v>1715</v>
      </c>
      <c r="L315" t="s">
        <v>1716</v>
      </c>
      <c r="M315" t="s">
        <v>1988</v>
      </c>
      <c r="N315" s="1">
        <v>14437</v>
      </c>
      <c r="O315" t="s">
        <v>1989</v>
      </c>
      <c r="Q315" t="b">
        <v>0</v>
      </c>
      <c r="R315" s="1">
        <v>44564</v>
      </c>
      <c r="S315" t="b">
        <v>0</v>
      </c>
      <c r="U315" t="b">
        <v>0</v>
      </c>
      <c r="Y315" s="1">
        <v>44564</v>
      </c>
      <c r="AB315">
        <v>84</v>
      </c>
      <c r="AC315" t="b">
        <v>0</v>
      </c>
      <c r="AD315" t="b">
        <v>0</v>
      </c>
      <c r="AF315" t="s">
        <v>2576</v>
      </c>
      <c r="AI315" t="b">
        <v>0</v>
      </c>
      <c r="AJ315" t="b">
        <v>0</v>
      </c>
      <c r="AK315" t="b">
        <v>0</v>
      </c>
      <c r="AL315" t="b">
        <v>0</v>
      </c>
      <c r="AM315" t="b">
        <v>0</v>
      </c>
      <c r="AN315" t="b">
        <v>0</v>
      </c>
      <c r="AO315" t="b">
        <v>0</v>
      </c>
      <c r="AP315" t="b">
        <v>0</v>
      </c>
      <c r="AQ315" t="b">
        <v>0</v>
      </c>
      <c r="AR315" t="b">
        <v>1</v>
      </c>
      <c r="AS315" t="b">
        <v>0</v>
      </c>
      <c r="AT315" t="b">
        <v>0</v>
      </c>
      <c r="AU315" t="b">
        <v>0</v>
      </c>
      <c r="AV315" t="b">
        <v>0</v>
      </c>
      <c r="AW315" t="b">
        <v>0</v>
      </c>
      <c r="AX315" t="b">
        <v>0</v>
      </c>
      <c r="AY315" t="b">
        <v>0</v>
      </c>
      <c r="AZ315" t="b">
        <v>0</v>
      </c>
      <c r="BA315" t="b">
        <v>0</v>
      </c>
      <c r="BB315" t="b">
        <v>0</v>
      </c>
      <c r="BC315" t="b">
        <v>0</v>
      </c>
      <c r="BD315" t="b">
        <v>0</v>
      </c>
      <c r="BE315" t="b">
        <v>0</v>
      </c>
      <c r="BF315" t="b">
        <v>0</v>
      </c>
      <c r="BG315" t="b">
        <v>0</v>
      </c>
      <c r="BH315" t="b">
        <v>0</v>
      </c>
      <c r="BI315" t="b">
        <v>0</v>
      </c>
      <c r="BJ315" t="b">
        <v>0</v>
      </c>
      <c r="BK315" t="b">
        <v>0</v>
      </c>
      <c r="BL315" t="b">
        <v>0</v>
      </c>
      <c r="BN315" t="b">
        <v>1</v>
      </c>
    </row>
    <row r="316" spans="1:66">
      <c r="A316" s="6">
        <v>779</v>
      </c>
      <c r="B316" t="s">
        <v>971</v>
      </c>
      <c r="C316" t="s">
        <v>58</v>
      </c>
      <c r="D316" t="s">
        <v>1101</v>
      </c>
      <c r="E316" t="s">
        <v>153</v>
      </c>
      <c r="F316" t="s">
        <v>1990</v>
      </c>
      <c r="G316" t="s">
        <v>1991</v>
      </c>
      <c r="H316" t="s">
        <v>17</v>
      </c>
      <c r="I316" t="s">
        <v>1992</v>
      </c>
      <c r="J316" t="s">
        <v>972</v>
      </c>
      <c r="K316" t="s">
        <v>973</v>
      </c>
      <c r="L316" t="s">
        <v>974</v>
      </c>
      <c r="M316" t="s">
        <v>1287</v>
      </c>
      <c r="N316" s="1">
        <v>14721</v>
      </c>
      <c r="O316" t="s">
        <v>1288</v>
      </c>
      <c r="Q316" t="b">
        <v>0</v>
      </c>
      <c r="R316" s="1">
        <v>42409</v>
      </c>
      <c r="S316" t="b">
        <v>0</v>
      </c>
      <c r="U316" t="b">
        <v>0</v>
      </c>
      <c r="W316" t="s">
        <v>2501</v>
      </c>
      <c r="X316" t="s">
        <v>2621</v>
      </c>
      <c r="AB316">
        <v>83</v>
      </c>
      <c r="AC316" t="b">
        <v>0</v>
      </c>
      <c r="AD316" t="b">
        <v>1</v>
      </c>
      <c r="AF316" t="s">
        <v>2541</v>
      </c>
      <c r="AI316" t="b">
        <v>0</v>
      </c>
      <c r="AJ316" t="b">
        <v>0</v>
      </c>
      <c r="AK316" t="b">
        <v>0</v>
      </c>
      <c r="AL316" t="b">
        <v>0</v>
      </c>
      <c r="AM316" t="b">
        <v>0</v>
      </c>
      <c r="AN316" t="b">
        <v>0</v>
      </c>
      <c r="AO316" t="b">
        <v>0</v>
      </c>
      <c r="AP316" t="b">
        <v>0</v>
      </c>
      <c r="AQ316" t="b">
        <v>0</v>
      </c>
      <c r="AR316" t="b">
        <v>0</v>
      </c>
      <c r="AS316" t="b">
        <v>0</v>
      </c>
      <c r="AT316" t="b">
        <v>0</v>
      </c>
      <c r="AU316" t="b">
        <v>1</v>
      </c>
      <c r="AV316" t="b">
        <v>0</v>
      </c>
      <c r="AW316" t="b">
        <v>1</v>
      </c>
      <c r="AX316" t="b">
        <v>1</v>
      </c>
      <c r="AY316" t="b">
        <v>0</v>
      </c>
      <c r="AZ316" t="b">
        <v>0</v>
      </c>
      <c r="BA316" t="b">
        <v>0</v>
      </c>
      <c r="BB316" t="b">
        <v>0</v>
      </c>
      <c r="BC316" t="b">
        <v>0</v>
      </c>
      <c r="BD316" t="b">
        <v>0</v>
      </c>
      <c r="BE316" t="b">
        <v>1</v>
      </c>
      <c r="BF316" t="b">
        <v>1</v>
      </c>
      <c r="BG316" t="b">
        <v>0</v>
      </c>
      <c r="BH316" t="b">
        <v>0</v>
      </c>
      <c r="BI316" t="b">
        <v>0</v>
      </c>
      <c r="BJ316" t="b">
        <v>0</v>
      </c>
      <c r="BK316" t="b">
        <v>1</v>
      </c>
      <c r="BL316" t="b">
        <v>0</v>
      </c>
      <c r="BN316" t="b">
        <v>1</v>
      </c>
    </row>
    <row r="317" spans="1:66">
      <c r="A317" s="6">
        <v>357</v>
      </c>
      <c r="B317" t="s">
        <v>975</v>
      </c>
      <c r="C317" t="s">
        <v>313</v>
      </c>
      <c r="D317" t="s">
        <v>1357</v>
      </c>
      <c r="E317" t="s">
        <v>85</v>
      </c>
      <c r="F317" t="s">
        <v>976</v>
      </c>
      <c r="G317" t="s">
        <v>213</v>
      </c>
      <c r="H317" t="s">
        <v>17</v>
      </c>
      <c r="I317" t="s">
        <v>1804</v>
      </c>
      <c r="J317" t="s">
        <v>977</v>
      </c>
      <c r="L317" t="s">
        <v>978</v>
      </c>
      <c r="M317" t="s">
        <v>1358</v>
      </c>
      <c r="N317" s="1">
        <v>15370</v>
      </c>
      <c r="Q317" t="b">
        <v>0</v>
      </c>
      <c r="R317" s="1">
        <v>38261</v>
      </c>
      <c r="S317" t="b">
        <v>0</v>
      </c>
      <c r="U317" t="b">
        <v>0</v>
      </c>
      <c r="AB317">
        <v>81</v>
      </c>
      <c r="AC317" t="b">
        <v>0</v>
      </c>
      <c r="AD317" t="b">
        <v>1</v>
      </c>
      <c r="AF317" t="s">
        <v>2526</v>
      </c>
      <c r="AI317" t="b">
        <v>0</v>
      </c>
      <c r="AJ317" t="b">
        <v>0</v>
      </c>
      <c r="AK317" t="b">
        <v>0</v>
      </c>
      <c r="AL317" t="b">
        <v>0</v>
      </c>
      <c r="AM317" t="b">
        <v>0</v>
      </c>
      <c r="AN317" t="b">
        <v>0</v>
      </c>
      <c r="AO317" t="b">
        <v>0</v>
      </c>
      <c r="AP317" t="b">
        <v>0</v>
      </c>
      <c r="AQ317" t="b">
        <v>0</v>
      </c>
      <c r="AR317" t="b">
        <v>1</v>
      </c>
      <c r="AS317" t="b">
        <v>0</v>
      </c>
      <c r="AT317" t="b">
        <v>0</v>
      </c>
      <c r="AU317" t="b">
        <v>0</v>
      </c>
      <c r="AV317" t="b">
        <v>0</v>
      </c>
      <c r="AW317" t="b">
        <v>0</v>
      </c>
      <c r="AX317" t="b">
        <v>0</v>
      </c>
      <c r="AY317" t="b">
        <v>0</v>
      </c>
      <c r="AZ317" t="b">
        <v>0</v>
      </c>
      <c r="BA317" t="b">
        <v>0</v>
      </c>
      <c r="BB317" t="b">
        <v>0</v>
      </c>
      <c r="BC317" t="b">
        <v>0</v>
      </c>
      <c r="BD317" t="b">
        <v>0</v>
      </c>
      <c r="BE317" t="b">
        <v>0</v>
      </c>
      <c r="BF317" t="b">
        <v>0</v>
      </c>
      <c r="BG317" t="b">
        <v>0</v>
      </c>
      <c r="BH317" t="b">
        <v>0</v>
      </c>
      <c r="BI317" t="b">
        <v>0</v>
      </c>
      <c r="BJ317" t="b">
        <v>0</v>
      </c>
      <c r="BK317" t="b">
        <v>0</v>
      </c>
      <c r="BL317" t="b">
        <v>0</v>
      </c>
      <c r="BN317" t="b">
        <v>1</v>
      </c>
    </row>
    <row r="318" spans="1:66">
      <c r="A318" s="6">
        <v>678</v>
      </c>
      <c r="B318" t="s">
        <v>979</v>
      </c>
      <c r="C318" t="s">
        <v>980</v>
      </c>
      <c r="D318" t="s">
        <v>1283</v>
      </c>
      <c r="F318" t="s">
        <v>981</v>
      </c>
      <c r="G318" t="s">
        <v>964</v>
      </c>
      <c r="H318" t="s">
        <v>17</v>
      </c>
      <c r="I318" t="s">
        <v>1985</v>
      </c>
      <c r="J318" t="s">
        <v>982</v>
      </c>
      <c r="L318" t="s">
        <v>983</v>
      </c>
      <c r="M318" t="s">
        <v>1993</v>
      </c>
      <c r="N318" s="1">
        <v>17133</v>
      </c>
      <c r="O318" t="s">
        <v>1478</v>
      </c>
      <c r="Q318" t="b">
        <v>0</v>
      </c>
      <c r="R318" s="1">
        <v>42106</v>
      </c>
      <c r="S318" t="b">
        <v>0</v>
      </c>
      <c r="U318" t="b">
        <v>0</v>
      </c>
      <c r="AB318">
        <v>77</v>
      </c>
      <c r="AC318" t="b">
        <v>0</v>
      </c>
      <c r="AD318" t="b">
        <v>1</v>
      </c>
      <c r="AI318" t="b">
        <v>1</v>
      </c>
      <c r="AJ318" t="b">
        <v>0</v>
      </c>
      <c r="AK318" t="b">
        <v>0</v>
      </c>
      <c r="AL318" t="b">
        <v>0</v>
      </c>
      <c r="AM318" t="b">
        <v>0</v>
      </c>
      <c r="AN318" t="b">
        <v>0</v>
      </c>
      <c r="AO318" t="b">
        <v>0</v>
      </c>
      <c r="AP318" t="b">
        <v>0</v>
      </c>
      <c r="AQ318" t="b">
        <v>0</v>
      </c>
      <c r="AR318" t="b">
        <v>0</v>
      </c>
      <c r="AS318" t="b">
        <v>0</v>
      </c>
      <c r="AT318" t="b">
        <v>0</v>
      </c>
      <c r="AU318" t="b">
        <v>0</v>
      </c>
      <c r="AV318" t="b">
        <v>0</v>
      </c>
      <c r="AW318" t="b">
        <v>0</v>
      </c>
      <c r="AX318" t="b">
        <v>0</v>
      </c>
      <c r="AY318" t="b">
        <v>0</v>
      </c>
      <c r="AZ318" t="b">
        <v>0</v>
      </c>
      <c r="BA318" t="b">
        <v>0</v>
      </c>
      <c r="BB318" t="b">
        <v>0</v>
      </c>
      <c r="BC318" t="b">
        <v>0</v>
      </c>
      <c r="BD318" t="b">
        <v>0</v>
      </c>
      <c r="BE318" t="b">
        <v>0</v>
      </c>
      <c r="BF318" t="b">
        <v>1</v>
      </c>
      <c r="BG318" t="b">
        <v>0</v>
      </c>
      <c r="BH318" t="b">
        <v>0</v>
      </c>
      <c r="BI318" t="b">
        <v>0</v>
      </c>
      <c r="BJ318" t="b">
        <v>0</v>
      </c>
      <c r="BK318" t="b">
        <v>0</v>
      </c>
      <c r="BL318" t="b">
        <v>0</v>
      </c>
      <c r="BN318" t="b">
        <v>1</v>
      </c>
    </row>
    <row r="319" spans="1:66">
      <c r="A319" s="6">
        <v>360</v>
      </c>
      <c r="B319" t="s">
        <v>984</v>
      </c>
      <c r="C319" t="s">
        <v>451</v>
      </c>
      <c r="D319" t="s">
        <v>1240</v>
      </c>
      <c r="E319" t="s">
        <v>30</v>
      </c>
      <c r="F319" t="s">
        <v>985</v>
      </c>
      <c r="G319" t="s">
        <v>32</v>
      </c>
      <c r="H319" t="s">
        <v>17</v>
      </c>
      <c r="I319" t="s">
        <v>1756</v>
      </c>
      <c r="J319" t="s">
        <v>986</v>
      </c>
      <c r="L319" t="s">
        <v>987</v>
      </c>
      <c r="N319" s="1">
        <v>14072</v>
      </c>
      <c r="Q319" t="b">
        <v>0</v>
      </c>
      <c r="R319" s="1">
        <v>38231</v>
      </c>
      <c r="S319" t="b">
        <v>0</v>
      </c>
      <c r="U319" t="b">
        <v>0</v>
      </c>
      <c r="AB319">
        <v>85</v>
      </c>
      <c r="AC319" t="b">
        <v>0</v>
      </c>
      <c r="AD319" t="b">
        <v>1</v>
      </c>
      <c r="AF319" t="s">
        <v>2622</v>
      </c>
      <c r="AI319" t="b">
        <v>0</v>
      </c>
      <c r="AJ319" t="b">
        <v>0</v>
      </c>
      <c r="AK319" t="b">
        <v>0</v>
      </c>
      <c r="AL319" t="b">
        <v>1</v>
      </c>
      <c r="AM319" t="b">
        <v>0</v>
      </c>
      <c r="AN319" t="b">
        <v>0</v>
      </c>
      <c r="AO319" t="b">
        <v>0</v>
      </c>
      <c r="AP319" t="b">
        <v>0</v>
      </c>
      <c r="AQ319" t="b">
        <v>0</v>
      </c>
      <c r="AR319" t="b">
        <v>0</v>
      </c>
      <c r="AS319" t="b">
        <v>1</v>
      </c>
      <c r="AT319" t="b">
        <v>0</v>
      </c>
      <c r="AU319" t="b">
        <v>0</v>
      </c>
      <c r="AV319" t="b">
        <v>0</v>
      </c>
      <c r="AW319" t="b">
        <v>0</v>
      </c>
      <c r="AX319" t="b">
        <v>0</v>
      </c>
      <c r="AY319" t="b">
        <v>0</v>
      </c>
      <c r="AZ319" t="b">
        <v>0</v>
      </c>
      <c r="BA319" t="b">
        <v>0</v>
      </c>
      <c r="BB319" t="b">
        <v>0</v>
      </c>
      <c r="BC319" t="b">
        <v>0</v>
      </c>
      <c r="BD319" t="b">
        <v>0</v>
      </c>
      <c r="BE319" t="b">
        <v>0</v>
      </c>
      <c r="BF319" t="b">
        <v>0</v>
      </c>
      <c r="BG319" t="b">
        <v>0</v>
      </c>
      <c r="BH319" t="b">
        <v>0</v>
      </c>
      <c r="BI319" t="b">
        <v>0</v>
      </c>
      <c r="BJ319" t="b">
        <v>0</v>
      </c>
      <c r="BK319" t="b">
        <v>0</v>
      </c>
      <c r="BL319" t="b">
        <v>0</v>
      </c>
      <c r="BN319" t="b">
        <v>1</v>
      </c>
    </row>
    <row r="320" spans="1:66">
      <c r="A320" s="6">
        <v>1070</v>
      </c>
      <c r="B320" t="s">
        <v>984</v>
      </c>
      <c r="C320" t="s">
        <v>13</v>
      </c>
      <c r="D320" t="s">
        <v>1161</v>
      </c>
      <c r="E320" t="s">
        <v>1994</v>
      </c>
      <c r="F320" t="s">
        <v>1995</v>
      </c>
      <c r="G320" t="s">
        <v>332</v>
      </c>
      <c r="H320" t="s">
        <v>17</v>
      </c>
      <c r="I320" t="s">
        <v>1832</v>
      </c>
      <c r="J320" t="s">
        <v>1996</v>
      </c>
      <c r="K320" t="s">
        <v>1997</v>
      </c>
      <c r="L320" t="s">
        <v>1998</v>
      </c>
      <c r="N320" s="1">
        <v>13235</v>
      </c>
      <c r="O320" t="s">
        <v>1999</v>
      </c>
      <c r="Q320" t="b">
        <v>0</v>
      </c>
      <c r="R320" s="1">
        <v>44694</v>
      </c>
      <c r="S320" t="b">
        <v>0</v>
      </c>
      <c r="U320" t="b">
        <v>0</v>
      </c>
      <c r="AB320">
        <v>87</v>
      </c>
      <c r="AC320" t="b">
        <v>0</v>
      </c>
      <c r="AD320" t="b">
        <v>1</v>
      </c>
      <c r="AF320" t="s">
        <v>2258</v>
      </c>
      <c r="AG320" t="s">
        <v>19</v>
      </c>
      <c r="AI320" t="b">
        <v>0</v>
      </c>
      <c r="AJ320" t="b">
        <v>0</v>
      </c>
      <c r="AK320" t="b">
        <v>0</v>
      </c>
      <c r="AL320" t="b">
        <v>0</v>
      </c>
      <c r="AM320" t="b">
        <v>0</v>
      </c>
      <c r="AN320" t="b">
        <v>0</v>
      </c>
      <c r="AO320" t="b">
        <v>0</v>
      </c>
      <c r="AP320" t="b">
        <v>1</v>
      </c>
      <c r="AQ320" t="b">
        <v>0</v>
      </c>
      <c r="AR320" t="b">
        <v>0</v>
      </c>
      <c r="AS320" t="b">
        <v>0</v>
      </c>
      <c r="AT320" t="b">
        <v>0</v>
      </c>
      <c r="AU320" t="b">
        <v>1</v>
      </c>
      <c r="AV320" t="b">
        <v>0</v>
      </c>
      <c r="AW320" t="b">
        <v>1</v>
      </c>
      <c r="AX320" t="b">
        <v>0</v>
      </c>
      <c r="AY320" t="b">
        <v>0</v>
      </c>
      <c r="AZ320" t="b">
        <v>0</v>
      </c>
      <c r="BA320" t="b">
        <v>0</v>
      </c>
      <c r="BB320" t="b">
        <v>0</v>
      </c>
      <c r="BC320" t="b">
        <v>0</v>
      </c>
      <c r="BD320" t="b">
        <v>1</v>
      </c>
      <c r="BE320" t="b">
        <v>0</v>
      </c>
      <c r="BF320" t="b">
        <v>0</v>
      </c>
      <c r="BG320" t="b">
        <v>0</v>
      </c>
      <c r="BH320" t="b">
        <v>0</v>
      </c>
      <c r="BI320" t="b">
        <v>0</v>
      </c>
      <c r="BJ320" t="b">
        <v>0</v>
      </c>
      <c r="BK320" t="b">
        <v>0</v>
      </c>
      <c r="BL320" t="b">
        <v>0</v>
      </c>
      <c r="BN320" t="b">
        <v>1</v>
      </c>
    </row>
    <row r="321" spans="1:66">
      <c r="A321" s="6">
        <v>915</v>
      </c>
      <c r="B321" t="s">
        <v>988</v>
      </c>
      <c r="C321" t="s">
        <v>2286</v>
      </c>
      <c r="E321" t="s">
        <v>990</v>
      </c>
      <c r="F321" t="s">
        <v>991</v>
      </c>
      <c r="G321" t="s">
        <v>306</v>
      </c>
      <c r="H321" t="s">
        <v>17</v>
      </c>
      <c r="I321" t="s">
        <v>1827</v>
      </c>
      <c r="J321" t="s">
        <v>992</v>
      </c>
      <c r="K321" t="s">
        <v>2182</v>
      </c>
      <c r="L321" t="s">
        <v>993</v>
      </c>
      <c r="N321" s="1">
        <v>12045</v>
      </c>
      <c r="P321" t="s">
        <v>2183</v>
      </c>
      <c r="Q321" t="b">
        <v>0</v>
      </c>
      <c r="R321" s="1">
        <v>43172</v>
      </c>
      <c r="S321" t="b">
        <v>0</v>
      </c>
      <c r="U321" t="b">
        <v>0</v>
      </c>
      <c r="Y321" s="1">
        <v>45184</v>
      </c>
      <c r="AB321">
        <v>91</v>
      </c>
      <c r="AC321" t="b">
        <v>0</v>
      </c>
      <c r="AD321" t="b">
        <v>1</v>
      </c>
      <c r="AF321" t="s">
        <v>2571</v>
      </c>
      <c r="AI321" t="b">
        <v>0</v>
      </c>
      <c r="AJ321" t="b">
        <v>0</v>
      </c>
      <c r="AK321" t="b">
        <v>0</v>
      </c>
      <c r="AL321" t="b">
        <v>0</v>
      </c>
      <c r="AM321" t="b">
        <v>0</v>
      </c>
      <c r="AN321" t="b">
        <v>1</v>
      </c>
      <c r="AO321" t="b">
        <v>0</v>
      </c>
      <c r="AP321" t="b">
        <v>1</v>
      </c>
      <c r="AQ321" t="b">
        <v>0</v>
      </c>
      <c r="AR321" t="b">
        <v>0</v>
      </c>
      <c r="AS321" t="b">
        <v>1</v>
      </c>
      <c r="AT321" t="b">
        <v>0</v>
      </c>
      <c r="AU321" t="b">
        <v>1</v>
      </c>
      <c r="AV321" t="b">
        <v>0</v>
      </c>
      <c r="AW321" t="b">
        <v>0</v>
      </c>
      <c r="AX321" t="b">
        <v>0</v>
      </c>
      <c r="AY321" t="b">
        <v>0</v>
      </c>
      <c r="AZ321" t="b">
        <v>0</v>
      </c>
      <c r="BA321" t="b">
        <v>0</v>
      </c>
      <c r="BB321" t="b">
        <v>0</v>
      </c>
      <c r="BC321" t="b">
        <v>0</v>
      </c>
      <c r="BD321" t="b">
        <v>1</v>
      </c>
      <c r="BE321" t="b">
        <v>0</v>
      </c>
      <c r="BF321" t="b">
        <v>0</v>
      </c>
      <c r="BG321" t="b">
        <v>0</v>
      </c>
      <c r="BH321" t="b">
        <v>0</v>
      </c>
      <c r="BI321" t="b">
        <v>0</v>
      </c>
      <c r="BJ321" t="b">
        <v>0</v>
      </c>
      <c r="BK321" t="b">
        <v>0</v>
      </c>
      <c r="BL321" t="b">
        <v>0</v>
      </c>
      <c r="BN321" t="b">
        <v>1</v>
      </c>
    </row>
    <row r="322" spans="1:66">
      <c r="A322" s="6">
        <v>687</v>
      </c>
      <c r="B322" t="s">
        <v>994</v>
      </c>
      <c r="C322" t="s">
        <v>2100</v>
      </c>
      <c r="D322" t="s">
        <v>1214</v>
      </c>
      <c r="E322" t="s">
        <v>77</v>
      </c>
      <c r="F322" t="s">
        <v>995</v>
      </c>
      <c r="G322" t="s">
        <v>16</v>
      </c>
      <c r="H322" t="s">
        <v>17</v>
      </c>
      <c r="I322" t="s">
        <v>1752</v>
      </c>
      <c r="J322" t="s">
        <v>996</v>
      </c>
      <c r="K322" t="s">
        <v>997</v>
      </c>
      <c r="L322" t="s">
        <v>2287</v>
      </c>
      <c r="M322" t="s">
        <v>1285</v>
      </c>
      <c r="N322" s="1">
        <v>14715</v>
      </c>
      <c r="O322" t="s">
        <v>1286</v>
      </c>
      <c r="Q322" t="b">
        <v>0</v>
      </c>
      <c r="R322" s="1">
        <v>42136</v>
      </c>
      <c r="S322" t="b">
        <v>0</v>
      </c>
      <c r="U322" t="b">
        <v>0</v>
      </c>
      <c r="AB322">
        <v>83</v>
      </c>
      <c r="AC322" t="b">
        <v>0</v>
      </c>
      <c r="AD322" t="b">
        <v>1</v>
      </c>
      <c r="AF322" t="s">
        <v>2568</v>
      </c>
      <c r="AI322" t="b">
        <v>0</v>
      </c>
      <c r="AJ322" t="b">
        <v>0</v>
      </c>
      <c r="AK322" t="b">
        <v>0</v>
      </c>
      <c r="AL322" t="b">
        <v>0</v>
      </c>
      <c r="AM322" t="b">
        <v>0</v>
      </c>
      <c r="AN322" t="b">
        <v>0</v>
      </c>
      <c r="AO322" t="b">
        <v>0</v>
      </c>
      <c r="AP322" t="b">
        <v>0</v>
      </c>
      <c r="AQ322" t="b">
        <v>0</v>
      </c>
      <c r="AR322" t="b">
        <v>0</v>
      </c>
      <c r="AS322" t="b">
        <v>0</v>
      </c>
      <c r="AT322" t="b">
        <v>0</v>
      </c>
      <c r="AU322" t="b">
        <v>1</v>
      </c>
      <c r="AV322" t="b">
        <v>0</v>
      </c>
      <c r="AW322" t="b">
        <v>1</v>
      </c>
      <c r="AX322" t="b">
        <v>0</v>
      </c>
      <c r="AY322" t="b">
        <v>0</v>
      </c>
      <c r="AZ322" t="b">
        <v>0</v>
      </c>
      <c r="BA322" t="b">
        <v>0</v>
      </c>
      <c r="BB322" t="b">
        <v>0</v>
      </c>
      <c r="BC322" t="b">
        <v>0</v>
      </c>
      <c r="BD322" t="b">
        <v>0</v>
      </c>
      <c r="BE322" t="b">
        <v>0</v>
      </c>
      <c r="BF322" t="b">
        <v>0</v>
      </c>
      <c r="BG322" t="b">
        <v>0</v>
      </c>
      <c r="BH322" t="b">
        <v>0</v>
      </c>
      <c r="BI322" t="b">
        <v>0</v>
      </c>
      <c r="BJ322" t="b">
        <v>0</v>
      </c>
      <c r="BK322" t="b">
        <v>0</v>
      </c>
      <c r="BL322" t="b">
        <v>0</v>
      </c>
      <c r="BN322" t="b">
        <v>1</v>
      </c>
    </row>
    <row r="323" spans="1:66">
      <c r="A323" s="6">
        <v>361</v>
      </c>
      <c r="B323" t="s">
        <v>998</v>
      </c>
      <c r="C323" t="s">
        <v>91</v>
      </c>
      <c r="D323" t="s">
        <v>1178</v>
      </c>
      <c r="E323" t="s">
        <v>51</v>
      </c>
      <c r="F323" t="s">
        <v>999</v>
      </c>
      <c r="G323" t="s">
        <v>32</v>
      </c>
      <c r="H323" t="s">
        <v>17</v>
      </c>
      <c r="I323" t="s">
        <v>1756</v>
      </c>
      <c r="J323" t="s">
        <v>1000</v>
      </c>
      <c r="K323" t="s">
        <v>1179</v>
      </c>
      <c r="L323" t="s">
        <v>1001</v>
      </c>
      <c r="M323" t="s">
        <v>2000</v>
      </c>
      <c r="N323" s="1">
        <v>13344</v>
      </c>
      <c r="Q323" t="b">
        <v>0</v>
      </c>
      <c r="R323" s="1">
        <v>39052</v>
      </c>
      <c r="S323" t="b">
        <v>0</v>
      </c>
      <c r="U323" t="b">
        <v>0</v>
      </c>
      <c r="X323" t="s">
        <v>2623</v>
      </c>
      <c r="Y323" s="1">
        <v>44597</v>
      </c>
      <c r="AB323">
        <v>87</v>
      </c>
      <c r="AC323" t="b">
        <v>0</v>
      </c>
      <c r="AD323" t="b">
        <v>1</v>
      </c>
      <c r="AF323" t="s">
        <v>2521</v>
      </c>
      <c r="AI323" t="b">
        <v>0</v>
      </c>
      <c r="AJ323" t="b">
        <v>0</v>
      </c>
      <c r="AK323" t="b">
        <v>0</v>
      </c>
      <c r="AL323" t="b">
        <v>0</v>
      </c>
      <c r="AM323" t="b">
        <v>0</v>
      </c>
      <c r="AN323" t="b">
        <v>1</v>
      </c>
      <c r="AO323" t="b">
        <v>1</v>
      </c>
      <c r="AP323" t="b">
        <v>0</v>
      </c>
      <c r="AQ323" t="b">
        <v>1</v>
      </c>
      <c r="AR323" t="b">
        <v>0</v>
      </c>
      <c r="AS323" t="b">
        <v>1</v>
      </c>
      <c r="AT323" t="b">
        <v>0</v>
      </c>
      <c r="AU323" t="b">
        <v>1</v>
      </c>
      <c r="AV323" t="b">
        <v>1</v>
      </c>
      <c r="AW323" t="b">
        <v>0</v>
      </c>
      <c r="AX323" t="b">
        <v>0</v>
      </c>
      <c r="AY323" t="b">
        <v>0</v>
      </c>
      <c r="AZ323" t="b">
        <v>0</v>
      </c>
      <c r="BA323" t="b">
        <v>0</v>
      </c>
      <c r="BB323" t="b">
        <v>0</v>
      </c>
      <c r="BC323" t="b">
        <v>0</v>
      </c>
      <c r="BD323" t="b">
        <v>1</v>
      </c>
      <c r="BE323" t="b">
        <v>1</v>
      </c>
      <c r="BF323" t="b">
        <v>0</v>
      </c>
      <c r="BG323" t="b">
        <v>0</v>
      </c>
      <c r="BH323" t="b">
        <v>0</v>
      </c>
      <c r="BI323" t="b">
        <v>1</v>
      </c>
      <c r="BJ323" t="b">
        <v>0</v>
      </c>
      <c r="BK323" t="b">
        <v>0</v>
      </c>
      <c r="BL323" t="b">
        <v>0</v>
      </c>
      <c r="BN323" t="b">
        <v>1</v>
      </c>
    </row>
    <row r="324" spans="1:66">
      <c r="A324" s="6">
        <v>1045</v>
      </c>
      <c r="B324" t="s">
        <v>1635</v>
      </c>
      <c r="C324" t="s">
        <v>2042</v>
      </c>
      <c r="D324" t="s">
        <v>2001</v>
      </c>
      <c r="E324" t="s">
        <v>65</v>
      </c>
      <c r="F324" t="s">
        <v>2002</v>
      </c>
      <c r="G324" t="s">
        <v>83</v>
      </c>
      <c r="H324" t="s">
        <v>17</v>
      </c>
      <c r="I324" t="s">
        <v>1772</v>
      </c>
      <c r="J324" t="s">
        <v>1717</v>
      </c>
      <c r="K324" t="s">
        <v>1718</v>
      </c>
      <c r="L324" t="s">
        <v>1719</v>
      </c>
      <c r="M324" t="s">
        <v>2003</v>
      </c>
      <c r="N324" s="1">
        <v>17146</v>
      </c>
      <c r="O324" t="s">
        <v>1083</v>
      </c>
      <c r="Q324" t="b">
        <v>0</v>
      </c>
      <c r="R324" s="1">
        <v>44509</v>
      </c>
      <c r="S324" t="b">
        <v>0</v>
      </c>
      <c r="U324" t="b">
        <v>0</v>
      </c>
      <c r="Y324" s="1">
        <v>44509</v>
      </c>
      <c r="AB324">
        <v>77</v>
      </c>
      <c r="AC324" t="b">
        <v>0</v>
      </c>
      <c r="AD324" t="b">
        <v>1</v>
      </c>
      <c r="AF324" t="s">
        <v>2529</v>
      </c>
      <c r="AI324" t="b">
        <v>0</v>
      </c>
      <c r="AJ324" t="b">
        <v>0</v>
      </c>
      <c r="AK324" t="b">
        <v>0</v>
      </c>
      <c r="AL324" t="b">
        <v>0</v>
      </c>
      <c r="AM324" t="b">
        <v>0</v>
      </c>
      <c r="AN324" t="b">
        <v>1</v>
      </c>
      <c r="AO324" t="b">
        <v>0</v>
      </c>
      <c r="AP324" t="b">
        <v>1</v>
      </c>
      <c r="AQ324" t="b">
        <v>0</v>
      </c>
      <c r="AR324" t="b">
        <v>0</v>
      </c>
      <c r="AS324" t="b">
        <v>0</v>
      </c>
      <c r="AT324" t="b">
        <v>0</v>
      </c>
      <c r="AU324" t="b">
        <v>0</v>
      </c>
      <c r="AV324" t="b">
        <v>0</v>
      </c>
      <c r="AW324" t="b">
        <v>0</v>
      </c>
      <c r="AX324" t="b">
        <v>0</v>
      </c>
      <c r="AY324" t="b">
        <v>0</v>
      </c>
      <c r="AZ324" t="b">
        <v>0</v>
      </c>
      <c r="BA324" t="b">
        <v>0</v>
      </c>
      <c r="BB324" t="b">
        <v>0</v>
      </c>
      <c r="BC324" t="b">
        <v>0</v>
      </c>
      <c r="BD324" t="b">
        <v>0</v>
      </c>
      <c r="BE324" t="b">
        <v>0</v>
      </c>
      <c r="BF324" t="b">
        <v>0</v>
      </c>
      <c r="BG324" t="b">
        <v>0</v>
      </c>
      <c r="BH324" t="b">
        <v>0</v>
      </c>
      <c r="BI324" t="b">
        <v>0</v>
      </c>
      <c r="BJ324" t="b">
        <v>0</v>
      </c>
      <c r="BK324" t="b">
        <v>0</v>
      </c>
      <c r="BL324" t="b">
        <v>0</v>
      </c>
      <c r="BN324" t="b">
        <v>1</v>
      </c>
    </row>
    <row r="325" spans="1:66">
      <c r="A325" s="6">
        <v>429</v>
      </c>
      <c r="B325" t="s">
        <v>1002</v>
      </c>
      <c r="C325" t="s">
        <v>45</v>
      </c>
      <c r="D325" t="s">
        <v>1368</v>
      </c>
      <c r="E325" t="s">
        <v>685</v>
      </c>
      <c r="F325" t="s">
        <v>1003</v>
      </c>
      <c r="G325" t="s">
        <v>16</v>
      </c>
      <c r="H325" t="s">
        <v>17</v>
      </c>
      <c r="I325" t="s">
        <v>1752</v>
      </c>
      <c r="J325" t="s">
        <v>1004</v>
      </c>
      <c r="K325" t="s">
        <v>1005</v>
      </c>
      <c r="L325" t="s">
        <v>1369</v>
      </c>
      <c r="M325" t="s">
        <v>1370</v>
      </c>
      <c r="N325" s="1">
        <v>15585</v>
      </c>
      <c r="O325" t="s">
        <v>1363</v>
      </c>
      <c r="P325" t="s">
        <v>1795</v>
      </c>
      <c r="Q325" t="b">
        <v>0</v>
      </c>
      <c r="R325" s="1">
        <v>40238</v>
      </c>
      <c r="S325" t="b">
        <v>0</v>
      </c>
      <c r="U325" t="b">
        <v>0</v>
      </c>
      <c r="X325" t="s">
        <v>2624</v>
      </c>
      <c r="Y325" s="1">
        <v>44277</v>
      </c>
      <c r="Z325" t="s">
        <v>2616</v>
      </c>
      <c r="AB325">
        <v>81</v>
      </c>
      <c r="AC325" t="b">
        <v>0</v>
      </c>
      <c r="AD325" t="b">
        <v>1</v>
      </c>
      <c r="AI325" t="b">
        <v>0</v>
      </c>
      <c r="AJ325" t="b">
        <v>0</v>
      </c>
      <c r="AK325" t="b">
        <v>0</v>
      </c>
      <c r="AL325" t="b">
        <v>0</v>
      </c>
      <c r="AM325" t="b">
        <v>0</v>
      </c>
      <c r="AN325" t="b">
        <v>1</v>
      </c>
      <c r="AO325" t="b">
        <v>1</v>
      </c>
      <c r="AP325" t="b">
        <v>1</v>
      </c>
      <c r="AQ325" t="b">
        <v>1</v>
      </c>
      <c r="AR325" t="b">
        <v>1</v>
      </c>
      <c r="AS325" t="b">
        <v>0</v>
      </c>
      <c r="AT325" t="b">
        <v>0</v>
      </c>
      <c r="AU325" t="b">
        <v>1</v>
      </c>
      <c r="AV325" t="b">
        <v>1</v>
      </c>
      <c r="AW325" t="b">
        <v>0</v>
      </c>
      <c r="AX325" t="b">
        <v>0</v>
      </c>
      <c r="AY325" t="b">
        <v>0</v>
      </c>
      <c r="AZ325" t="b">
        <v>0</v>
      </c>
      <c r="BA325" t="b">
        <v>0</v>
      </c>
      <c r="BB325" t="b">
        <v>0</v>
      </c>
      <c r="BC325" t="b">
        <v>0</v>
      </c>
      <c r="BD325" t="b">
        <v>1</v>
      </c>
      <c r="BE325" t="b">
        <v>0</v>
      </c>
      <c r="BF325" t="b">
        <v>0</v>
      </c>
      <c r="BG325" t="b">
        <v>0</v>
      </c>
      <c r="BH325" t="b">
        <v>0</v>
      </c>
      <c r="BI325" t="b">
        <v>1</v>
      </c>
      <c r="BJ325" t="b">
        <v>0</v>
      </c>
      <c r="BK325" t="b">
        <v>1</v>
      </c>
      <c r="BL325" t="b">
        <v>0</v>
      </c>
      <c r="BN325" t="b">
        <v>1</v>
      </c>
    </row>
    <row r="326" spans="1:66">
      <c r="A326" s="6">
        <v>990</v>
      </c>
      <c r="B326" t="s">
        <v>1522</v>
      </c>
      <c r="C326" t="s">
        <v>1523</v>
      </c>
      <c r="D326" t="s">
        <v>1149</v>
      </c>
      <c r="E326" t="s">
        <v>72</v>
      </c>
      <c r="F326" t="s">
        <v>1525</v>
      </c>
      <c r="G326" t="s">
        <v>16</v>
      </c>
      <c r="H326" t="s">
        <v>17</v>
      </c>
      <c r="I326" t="s">
        <v>1752</v>
      </c>
      <c r="J326" t="s">
        <v>1526</v>
      </c>
      <c r="K326" t="s">
        <v>1527</v>
      </c>
      <c r="L326" t="s">
        <v>1528</v>
      </c>
      <c r="N326" s="1">
        <v>17681</v>
      </c>
      <c r="O326" t="s">
        <v>1529</v>
      </c>
      <c r="Q326" t="b">
        <v>0</v>
      </c>
      <c r="R326" s="1">
        <v>43935</v>
      </c>
      <c r="S326" t="b">
        <v>0</v>
      </c>
      <c r="U326" t="b">
        <v>0</v>
      </c>
      <c r="Y326" s="1">
        <v>43935</v>
      </c>
      <c r="AB326">
        <v>75</v>
      </c>
      <c r="AC326" t="b">
        <v>0</v>
      </c>
      <c r="AD326" t="b">
        <v>1</v>
      </c>
      <c r="AI326" t="b">
        <v>0</v>
      </c>
      <c r="AJ326" t="b">
        <v>0</v>
      </c>
      <c r="AK326" t="b">
        <v>0</v>
      </c>
      <c r="AL326" t="b">
        <v>0</v>
      </c>
      <c r="AM326" t="b">
        <v>0</v>
      </c>
      <c r="AN326" t="b">
        <v>0</v>
      </c>
      <c r="AO326" t="b">
        <v>0</v>
      </c>
      <c r="AP326" t="b">
        <v>0</v>
      </c>
      <c r="AQ326" t="b">
        <v>0</v>
      </c>
      <c r="AR326" t="b">
        <v>0</v>
      </c>
      <c r="AS326" t="b">
        <v>0</v>
      </c>
      <c r="AT326" t="b">
        <v>0</v>
      </c>
      <c r="AU326" t="b">
        <v>0</v>
      </c>
      <c r="AV326" t="b">
        <v>0</v>
      </c>
      <c r="AW326" t="b">
        <v>0</v>
      </c>
      <c r="AX326" t="b">
        <v>0</v>
      </c>
      <c r="AY326" t="b">
        <v>0</v>
      </c>
      <c r="AZ326" t="b">
        <v>0</v>
      </c>
      <c r="BA326" t="b">
        <v>0</v>
      </c>
      <c r="BB326" t="b">
        <v>0</v>
      </c>
      <c r="BC326" t="b">
        <v>0</v>
      </c>
      <c r="BD326" t="b">
        <v>0</v>
      </c>
      <c r="BE326" t="b">
        <v>0</v>
      </c>
      <c r="BF326" t="b">
        <v>0</v>
      </c>
      <c r="BG326" t="b">
        <v>0</v>
      </c>
      <c r="BH326" t="b">
        <v>0</v>
      </c>
      <c r="BI326" t="b">
        <v>0</v>
      </c>
      <c r="BJ326" t="b">
        <v>0</v>
      </c>
      <c r="BK326" t="b">
        <v>0</v>
      </c>
      <c r="BL326" t="b">
        <v>0</v>
      </c>
      <c r="BN326" t="b">
        <v>1</v>
      </c>
    </row>
    <row r="327" spans="1:66">
      <c r="A327" s="6">
        <v>1005</v>
      </c>
      <c r="B327" t="s">
        <v>1594</v>
      </c>
      <c r="C327" t="s">
        <v>13</v>
      </c>
      <c r="D327" t="s">
        <v>1595</v>
      </c>
      <c r="E327" t="s">
        <v>77</v>
      </c>
      <c r="F327" t="s">
        <v>1596</v>
      </c>
      <c r="G327" t="s">
        <v>83</v>
      </c>
      <c r="H327" t="s">
        <v>17</v>
      </c>
      <c r="I327" t="s">
        <v>1772</v>
      </c>
      <c r="K327" t="s">
        <v>1597</v>
      </c>
      <c r="L327" t="s">
        <v>1598</v>
      </c>
      <c r="N327" s="1">
        <v>19399</v>
      </c>
      <c r="O327" t="s">
        <v>1083</v>
      </c>
      <c r="Q327" t="b">
        <v>0</v>
      </c>
      <c r="R327" s="1">
        <v>44364</v>
      </c>
      <c r="S327" t="b">
        <v>0</v>
      </c>
      <c r="U327" t="b">
        <v>0</v>
      </c>
      <c r="Y327" s="1">
        <v>44364</v>
      </c>
      <c r="AB327">
        <v>70</v>
      </c>
      <c r="AC327" t="b">
        <v>0</v>
      </c>
      <c r="AD327" t="b">
        <v>1</v>
      </c>
      <c r="AF327" t="s">
        <v>2568</v>
      </c>
      <c r="AI327" t="b">
        <v>0</v>
      </c>
      <c r="AJ327" t="b">
        <v>0</v>
      </c>
      <c r="AK327" t="b">
        <v>0</v>
      </c>
      <c r="AL327" t="b">
        <v>0</v>
      </c>
      <c r="AM327" t="b">
        <v>0</v>
      </c>
      <c r="AN327" t="b">
        <v>0</v>
      </c>
      <c r="AO327" t="b">
        <v>0</v>
      </c>
      <c r="AP327" t="b">
        <v>0</v>
      </c>
      <c r="AQ327" t="b">
        <v>0</v>
      </c>
      <c r="AR327" t="b">
        <v>0</v>
      </c>
      <c r="AS327" t="b">
        <v>0</v>
      </c>
      <c r="AT327" t="b">
        <v>0</v>
      </c>
      <c r="AU327" t="b">
        <v>1</v>
      </c>
      <c r="AV327" t="b">
        <v>0</v>
      </c>
      <c r="AW327" t="b">
        <v>0</v>
      </c>
      <c r="AX327" t="b">
        <v>0</v>
      </c>
      <c r="AY327" t="b">
        <v>0</v>
      </c>
      <c r="AZ327" t="b">
        <v>0</v>
      </c>
      <c r="BA327" t="b">
        <v>0</v>
      </c>
      <c r="BB327" t="b">
        <v>0</v>
      </c>
      <c r="BC327" t="b">
        <v>0</v>
      </c>
      <c r="BD327" t="b">
        <v>0</v>
      </c>
      <c r="BE327" t="b">
        <v>0</v>
      </c>
      <c r="BF327" t="b">
        <v>0</v>
      </c>
      <c r="BG327" t="b">
        <v>0</v>
      </c>
      <c r="BH327" t="b">
        <v>0</v>
      </c>
      <c r="BI327" t="b">
        <v>0</v>
      </c>
      <c r="BJ327" t="b">
        <v>0</v>
      </c>
      <c r="BK327" t="b">
        <v>0</v>
      </c>
      <c r="BL327" t="b">
        <v>0</v>
      </c>
      <c r="BN327" t="b">
        <v>1</v>
      </c>
    </row>
    <row r="328" spans="1:66">
      <c r="A328" s="6">
        <v>370</v>
      </c>
      <c r="B328" t="s">
        <v>1006</v>
      </c>
      <c r="C328" t="s">
        <v>411</v>
      </c>
      <c r="D328" t="s">
        <v>1124</v>
      </c>
      <c r="E328" t="s">
        <v>85</v>
      </c>
      <c r="F328" t="s">
        <v>1008</v>
      </c>
      <c r="G328" t="s">
        <v>120</v>
      </c>
      <c r="H328" t="s">
        <v>17</v>
      </c>
      <c r="I328" t="s">
        <v>1782</v>
      </c>
      <c r="J328" t="s">
        <v>1009</v>
      </c>
      <c r="L328" t="s">
        <v>2004</v>
      </c>
      <c r="N328" s="1">
        <v>12337</v>
      </c>
      <c r="O328" t="s">
        <v>1146</v>
      </c>
      <c r="Q328" t="b">
        <v>0</v>
      </c>
      <c r="R328" s="1">
        <v>35947</v>
      </c>
      <c r="S328" t="b">
        <v>0</v>
      </c>
      <c r="U328" t="b">
        <v>0</v>
      </c>
      <c r="X328" t="s">
        <v>2625</v>
      </c>
      <c r="Y328" s="1">
        <v>44277</v>
      </c>
      <c r="AA328" t="s">
        <v>2587</v>
      </c>
      <c r="AB328">
        <v>90</v>
      </c>
      <c r="AC328" t="b">
        <v>0</v>
      </c>
      <c r="AD328" t="b">
        <v>1</v>
      </c>
      <c r="AF328" t="s">
        <v>2576</v>
      </c>
      <c r="AI328" t="b">
        <v>0</v>
      </c>
      <c r="AJ328" t="b">
        <v>1</v>
      </c>
      <c r="AK328" t="b">
        <v>0</v>
      </c>
      <c r="AL328" t="b">
        <v>0</v>
      </c>
      <c r="AM328" t="b">
        <v>0</v>
      </c>
      <c r="AN328" t="b">
        <v>1</v>
      </c>
      <c r="AO328" t="b">
        <v>1</v>
      </c>
      <c r="AP328" t="b">
        <v>1</v>
      </c>
      <c r="AQ328" t="b">
        <v>1</v>
      </c>
      <c r="AR328" t="b">
        <v>0</v>
      </c>
      <c r="AS328" t="b">
        <v>1</v>
      </c>
      <c r="AT328" t="b">
        <v>0</v>
      </c>
      <c r="AU328" t="b">
        <v>1</v>
      </c>
      <c r="AV328" t="b">
        <v>0</v>
      </c>
      <c r="AW328" t="b">
        <v>0</v>
      </c>
      <c r="AX328" t="b">
        <v>0</v>
      </c>
      <c r="AY328" t="b">
        <v>0</v>
      </c>
      <c r="AZ328" t="b">
        <v>1</v>
      </c>
      <c r="BA328" t="b">
        <v>0</v>
      </c>
      <c r="BB328" t="b">
        <v>0</v>
      </c>
      <c r="BC328" t="b">
        <v>0</v>
      </c>
      <c r="BD328" t="b">
        <v>1</v>
      </c>
      <c r="BE328" t="b">
        <v>0</v>
      </c>
      <c r="BF328" t="b">
        <v>0</v>
      </c>
      <c r="BG328" t="b">
        <v>1</v>
      </c>
      <c r="BH328" t="b">
        <v>0</v>
      </c>
      <c r="BI328" t="b">
        <v>0</v>
      </c>
      <c r="BJ328" t="b">
        <v>1</v>
      </c>
      <c r="BK328" t="b">
        <v>0</v>
      </c>
      <c r="BL328" t="b">
        <v>0</v>
      </c>
      <c r="BN328" t="b">
        <v>1</v>
      </c>
    </row>
    <row r="329" spans="1:66">
      <c r="A329" s="6">
        <v>372</v>
      </c>
      <c r="B329" t="s">
        <v>1010</v>
      </c>
      <c r="C329" t="s">
        <v>2288</v>
      </c>
      <c r="D329" t="s">
        <v>1084</v>
      </c>
      <c r="E329" t="s">
        <v>153</v>
      </c>
      <c r="F329" t="s">
        <v>1011</v>
      </c>
      <c r="G329" t="s">
        <v>32</v>
      </c>
      <c r="H329" t="s">
        <v>17</v>
      </c>
      <c r="I329" t="s">
        <v>1756</v>
      </c>
      <c r="J329" t="s">
        <v>1012</v>
      </c>
      <c r="L329" t="s">
        <v>1013</v>
      </c>
      <c r="N329" s="1">
        <v>12445</v>
      </c>
      <c r="Q329" t="b">
        <v>0</v>
      </c>
      <c r="R329" s="1">
        <v>37956</v>
      </c>
      <c r="S329" t="b">
        <v>1</v>
      </c>
      <c r="U329" t="b">
        <v>0</v>
      </c>
      <c r="AB329">
        <v>89</v>
      </c>
      <c r="AC329" t="b">
        <v>0</v>
      </c>
      <c r="AD329" t="b">
        <v>1</v>
      </c>
      <c r="AF329" t="s">
        <v>2529</v>
      </c>
      <c r="AI329" t="b">
        <v>0</v>
      </c>
      <c r="AJ329" t="b">
        <v>0</v>
      </c>
      <c r="AK329" t="b">
        <v>0</v>
      </c>
      <c r="AL329" t="b">
        <v>0</v>
      </c>
      <c r="AM329" t="b">
        <v>0</v>
      </c>
      <c r="AN329" t="b">
        <v>0</v>
      </c>
      <c r="AO329" t="b">
        <v>0</v>
      </c>
      <c r="AP329" t="b">
        <v>0</v>
      </c>
      <c r="AQ329" t="b">
        <v>0</v>
      </c>
      <c r="AR329" t="b">
        <v>0</v>
      </c>
      <c r="AS329" t="b">
        <v>0</v>
      </c>
      <c r="AT329" t="b">
        <v>0</v>
      </c>
      <c r="AU329" t="b">
        <v>0</v>
      </c>
      <c r="AV329" t="b">
        <v>0</v>
      </c>
      <c r="AW329" t="b">
        <v>0</v>
      </c>
      <c r="AX329" t="b">
        <v>0</v>
      </c>
      <c r="AY329" t="b">
        <v>0</v>
      </c>
      <c r="AZ329" t="b">
        <v>0</v>
      </c>
      <c r="BA329" t="b">
        <v>0</v>
      </c>
      <c r="BB329" t="b">
        <v>0</v>
      </c>
      <c r="BC329" t="b">
        <v>0</v>
      </c>
      <c r="BD329" t="b">
        <v>0</v>
      </c>
      <c r="BE329" t="b">
        <v>0</v>
      </c>
      <c r="BF329" t="b">
        <v>1</v>
      </c>
      <c r="BG329" t="b">
        <v>0</v>
      </c>
      <c r="BH329" t="b">
        <v>0</v>
      </c>
      <c r="BI329" t="b">
        <v>0</v>
      </c>
      <c r="BJ329" t="b">
        <v>0</v>
      </c>
      <c r="BK329" t="b">
        <v>0</v>
      </c>
      <c r="BL329" t="b">
        <v>0</v>
      </c>
      <c r="BN329" t="b">
        <v>1</v>
      </c>
    </row>
    <row r="330" spans="1:66">
      <c r="A330" s="6">
        <v>376</v>
      </c>
      <c r="B330" t="s">
        <v>1014</v>
      </c>
      <c r="C330" t="s">
        <v>179</v>
      </c>
      <c r="D330" t="s">
        <v>1170</v>
      </c>
      <c r="E330" t="s">
        <v>51</v>
      </c>
      <c r="F330" t="s">
        <v>1015</v>
      </c>
      <c r="G330" t="s">
        <v>25</v>
      </c>
      <c r="H330" t="s">
        <v>17</v>
      </c>
      <c r="I330" t="s">
        <v>1755</v>
      </c>
      <c r="J330" t="s">
        <v>1016</v>
      </c>
      <c r="L330" t="s">
        <v>1017</v>
      </c>
      <c r="N330" s="1">
        <v>13303</v>
      </c>
      <c r="Q330" t="b">
        <v>0</v>
      </c>
      <c r="R330" s="1">
        <v>37316</v>
      </c>
      <c r="S330" t="b">
        <v>0</v>
      </c>
      <c r="U330" t="b">
        <v>0</v>
      </c>
      <c r="AB330">
        <v>87</v>
      </c>
      <c r="AC330" t="b">
        <v>0</v>
      </c>
      <c r="AD330" t="b">
        <v>1</v>
      </c>
      <c r="AF330" t="s">
        <v>2554</v>
      </c>
      <c r="AI330" t="b">
        <v>0</v>
      </c>
      <c r="AJ330" t="b">
        <v>0</v>
      </c>
      <c r="AK330" t="b">
        <v>0</v>
      </c>
      <c r="AL330" t="b">
        <v>0</v>
      </c>
      <c r="AM330" t="b">
        <v>0</v>
      </c>
      <c r="AN330" t="b">
        <v>0</v>
      </c>
      <c r="AO330" t="b">
        <v>0</v>
      </c>
      <c r="AP330" t="b">
        <v>0</v>
      </c>
      <c r="AQ330" t="b">
        <v>0</v>
      </c>
      <c r="AR330" t="b">
        <v>0</v>
      </c>
      <c r="AS330" t="b">
        <v>0</v>
      </c>
      <c r="AT330" t="b">
        <v>0</v>
      </c>
      <c r="AU330" t="b">
        <v>0</v>
      </c>
      <c r="AV330" t="b">
        <v>1</v>
      </c>
      <c r="AW330" t="b">
        <v>0</v>
      </c>
      <c r="AX330" t="b">
        <v>0</v>
      </c>
      <c r="AY330" t="b">
        <v>0</v>
      </c>
      <c r="AZ330" t="b">
        <v>0</v>
      </c>
      <c r="BA330" t="b">
        <v>0</v>
      </c>
      <c r="BB330" t="b">
        <v>0</v>
      </c>
      <c r="BC330" t="b">
        <v>0</v>
      </c>
      <c r="BD330" t="b">
        <v>0</v>
      </c>
      <c r="BE330" t="b">
        <v>0</v>
      </c>
      <c r="BF330" t="b">
        <v>0</v>
      </c>
      <c r="BG330" t="b">
        <v>0</v>
      </c>
      <c r="BH330" t="b">
        <v>0</v>
      </c>
      <c r="BI330" t="b">
        <v>0</v>
      </c>
      <c r="BJ330" t="b">
        <v>0</v>
      </c>
      <c r="BK330" t="b">
        <v>0</v>
      </c>
      <c r="BL330" t="b">
        <v>0</v>
      </c>
      <c r="BN330" t="b">
        <v>1</v>
      </c>
    </row>
    <row r="331" spans="1:66">
      <c r="A331" s="6">
        <v>377</v>
      </c>
      <c r="B331" t="s">
        <v>1014</v>
      </c>
      <c r="C331" t="s">
        <v>1653</v>
      </c>
      <c r="D331" t="s">
        <v>1491</v>
      </c>
      <c r="E331" t="s">
        <v>1492</v>
      </c>
      <c r="F331" t="s">
        <v>1018</v>
      </c>
      <c r="G331" t="s">
        <v>96</v>
      </c>
      <c r="H331" t="s">
        <v>17</v>
      </c>
      <c r="I331" t="s">
        <v>1822</v>
      </c>
      <c r="J331" t="s">
        <v>1019</v>
      </c>
      <c r="L331" t="s">
        <v>1020</v>
      </c>
      <c r="M331" t="s">
        <v>1493</v>
      </c>
      <c r="N331" s="1">
        <v>17197</v>
      </c>
      <c r="O331" t="s">
        <v>1494</v>
      </c>
      <c r="Q331" t="b">
        <v>0</v>
      </c>
      <c r="R331" s="1">
        <v>38749</v>
      </c>
      <c r="S331" t="b">
        <v>0</v>
      </c>
      <c r="U331" t="b">
        <v>0</v>
      </c>
      <c r="Y331" s="1">
        <v>44160</v>
      </c>
      <c r="AB331">
        <v>76</v>
      </c>
      <c r="AC331" t="b">
        <v>0</v>
      </c>
      <c r="AD331" t="b">
        <v>1</v>
      </c>
      <c r="AI331" t="b">
        <v>0</v>
      </c>
      <c r="AJ331" t="b">
        <v>0</v>
      </c>
      <c r="AK331" t="b">
        <v>0</v>
      </c>
      <c r="AL331" t="b">
        <v>0</v>
      </c>
      <c r="AM331" t="b">
        <v>0</v>
      </c>
      <c r="AN331" t="b">
        <v>0</v>
      </c>
      <c r="AO331" t="b">
        <v>0</v>
      </c>
      <c r="AP331" t="b">
        <v>0</v>
      </c>
      <c r="AQ331" t="b">
        <v>0</v>
      </c>
      <c r="AR331" t="b">
        <v>1</v>
      </c>
      <c r="AS331" t="b">
        <v>0</v>
      </c>
      <c r="AT331" t="b">
        <v>0</v>
      </c>
      <c r="AU331" t="b">
        <v>1</v>
      </c>
      <c r="AV331" t="b">
        <v>1</v>
      </c>
      <c r="AW331" t="b">
        <v>1</v>
      </c>
      <c r="AX331" t="b">
        <v>0</v>
      </c>
      <c r="AY331" t="b">
        <v>0</v>
      </c>
      <c r="AZ331" t="b">
        <v>1</v>
      </c>
      <c r="BA331" t="b">
        <v>0</v>
      </c>
      <c r="BB331" t="b">
        <v>0</v>
      </c>
      <c r="BC331" t="b">
        <v>0</v>
      </c>
      <c r="BD331" t="b">
        <v>1</v>
      </c>
      <c r="BE331" t="b">
        <v>0</v>
      </c>
      <c r="BF331" t="b">
        <v>0</v>
      </c>
      <c r="BG331" t="b">
        <v>0</v>
      </c>
      <c r="BH331" t="b">
        <v>0</v>
      </c>
      <c r="BI331" t="b">
        <v>0</v>
      </c>
      <c r="BJ331" t="b">
        <v>0</v>
      </c>
      <c r="BK331" t="b">
        <v>0</v>
      </c>
      <c r="BL331" t="b">
        <v>0</v>
      </c>
      <c r="BN331" t="b">
        <v>1</v>
      </c>
    </row>
    <row r="332" spans="1:66" ht="15.5">
      <c r="A332" s="610">
        <v>465</v>
      </c>
      <c r="B332" s="607" t="s">
        <v>1025</v>
      </c>
      <c r="C332" s="607" t="s">
        <v>1026</v>
      </c>
      <c r="D332" s="607" t="s">
        <v>1092</v>
      </c>
      <c r="E332" t="s">
        <v>693</v>
      </c>
      <c r="F332" t="s">
        <v>2005</v>
      </c>
      <c r="G332" t="s">
        <v>42</v>
      </c>
      <c r="H332" t="s">
        <v>17</v>
      </c>
      <c r="I332" t="s">
        <v>1758</v>
      </c>
      <c r="J332" t="s">
        <v>1027</v>
      </c>
      <c r="K332" s="607" t="s">
        <v>2962</v>
      </c>
      <c r="L332" s="120"/>
      <c r="N332" s="1">
        <v>10173</v>
      </c>
      <c r="O332" t="s">
        <v>1093</v>
      </c>
      <c r="P332" t="s">
        <v>1780</v>
      </c>
      <c r="Q332" t="b">
        <v>0</v>
      </c>
      <c r="R332" s="1">
        <v>40645</v>
      </c>
      <c r="S332" t="b">
        <v>0</v>
      </c>
      <c r="U332" t="b">
        <v>0</v>
      </c>
      <c r="AB332">
        <v>96</v>
      </c>
      <c r="AC332" t="b">
        <v>0</v>
      </c>
      <c r="AD332" t="b">
        <v>0</v>
      </c>
      <c r="AI332" t="b">
        <v>0</v>
      </c>
      <c r="AJ332" t="b">
        <v>0</v>
      </c>
      <c r="AK332" t="b">
        <v>0</v>
      </c>
      <c r="AL332" t="b">
        <v>0</v>
      </c>
      <c r="AM332" t="b">
        <v>0</v>
      </c>
      <c r="AN332" t="b">
        <v>0</v>
      </c>
      <c r="AO332" t="b">
        <v>0</v>
      </c>
      <c r="AP332" t="b">
        <v>0</v>
      </c>
      <c r="AQ332" t="b">
        <v>0</v>
      </c>
      <c r="AR332" t="b">
        <v>0</v>
      </c>
      <c r="AS332" t="b">
        <v>0</v>
      </c>
      <c r="AT332" t="b">
        <v>0</v>
      </c>
      <c r="AU332" t="b">
        <v>0</v>
      </c>
      <c r="AV332" t="b">
        <v>0</v>
      </c>
      <c r="AW332" t="b">
        <v>0</v>
      </c>
      <c r="AX332" t="b">
        <v>0</v>
      </c>
      <c r="AY332" t="b">
        <v>0</v>
      </c>
      <c r="AZ332" t="b">
        <v>0</v>
      </c>
      <c r="BA332" t="b">
        <v>0</v>
      </c>
      <c r="BB332" t="b">
        <v>0</v>
      </c>
      <c r="BC332" t="b">
        <v>0</v>
      </c>
      <c r="BD332" t="b">
        <v>0</v>
      </c>
      <c r="BE332" t="b">
        <v>0</v>
      </c>
      <c r="BF332" t="b">
        <v>0</v>
      </c>
      <c r="BG332" t="b">
        <v>0</v>
      </c>
      <c r="BH332" t="b">
        <v>0</v>
      </c>
      <c r="BI332" t="b">
        <v>0</v>
      </c>
      <c r="BJ332" t="b">
        <v>0</v>
      </c>
      <c r="BK332" t="b">
        <v>0</v>
      </c>
      <c r="BL332" t="b">
        <v>0</v>
      </c>
      <c r="BN332" t="b">
        <v>1</v>
      </c>
    </row>
    <row r="333" spans="1:66">
      <c r="A333" s="6">
        <v>973</v>
      </c>
      <c r="B333" t="s">
        <v>1407</v>
      </c>
      <c r="C333" t="s">
        <v>13</v>
      </c>
      <c r="D333" t="s">
        <v>1272</v>
      </c>
      <c r="E333" t="s">
        <v>51</v>
      </c>
      <c r="F333" t="s">
        <v>1408</v>
      </c>
      <c r="G333" t="s">
        <v>213</v>
      </c>
      <c r="H333" t="s">
        <v>17</v>
      </c>
      <c r="I333" t="s">
        <v>1804</v>
      </c>
      <c r="K333" t="s">
        <v>1409</v>
      </c>
      <c r="L333" t="s">
        <v>1410</v>
      </c>
      <c r="N333" s="1">
        <v>16089</v>
      </c>
      <c r="Q333" t="b">
        <v>0</v>
      </c>
      <c r="R333" s="1">
        <v>43746</v>
      </c>
      <c r="S333" t="b">
        <v>0</v>
      </c>
      <c r="U333" t="b">
        <v>0</v>
      </c>
      <c r="AB333">
        <v>79</v>
      </c>
      <c r="AC333" t="b">
        <v>0</v>
      </c>
      <c r="AD333" t="b">
        <v>1</v>
      </c>
      <c r="AI333" t="b">
        <v>0</v>
      </c>
      <c r="AJ333" t="b">
        <v>0</v>
      </c>
      <c r="AK333" t="b">
        <v>0</v>
      </c>
      <c r="AL333" t="b">
        <v>0</v>
      </c>
      <c r="AM333" t="b">
        <v>0</v>
      </c>
      <c r="AN333" t="b">
        <v>1</v>
      </c>
      <c r="AO333" t="b">
        <v>0</v>
      </c>
      <c r="AP333" t="b">
        <v>0</v>
      </c>
      <c r="AQ333" t="b">
        <v>0</v>
      </c>
      <c r="AR333" t="b">
        <v>0</v>
      </c>
      <c r="AS333" t="b">
        <v>1</v>
      </c>
      <c r="AT333" t="b">
        <v>0</v>
      </c>
      <c r="AU333" t="b">
        <v>0</v>
      </c>
      <c r="AV333" t="b">
        <v>0</v>
      </c>
      <c r="AW333" t="b">
        <v>0</v>
      </c>
      <c r="AX333" t="b">
        <v>0</v>
      </c>
      <c r="AY333" t="b">
        <v>0</v>
      </c>
      <c r="AZ333" t="b">
        <v>0</v>
      </c>
      <c r="BA333" t="b">
        <v>0</v>
      </c>
      <c r="BB333" t="b">
        <v>0</v>
      </c>
      <c r="BC333" t="b">
        <v>0</v>
      </c>
      <c r="BD333" t="b">
        <v>1</v>
      </c>
      <c r="BE333" t="b">
        <v>0</v>
      </c>
      <c r="BF333" t="b">
        <v>0</v>
      </c>
      <c r="BG333" t="b">
        <v>0</v>
      </c>
      <c r="BH333" t="b">
        <v>0</v>
      </c>
      <c r="BI333" t="b">
        <v>0</v>
      </c>
      <c r="BJ333" t="b">
        <v>0</v>
      </c>
      <c r="BK333" t="b">
        <v>0</v>
      </c>
      <c r="BL333" t="b">
        <v>0</v>
      </c>
      <c r="BN333" t="b">
        <v>1</v>
      </c>
    </row>
    <row r="334" spans="1:66">
      <c r="A334" s="6">
        <v>554</v>
      </c>
      <c r="B334" t="s">
        <v>1028</v>
      </c>
      <c r="C334" t="s">
        <v>45</v>
      </c>
      <c r="D334" t="s">
        <v>1495</v>
      </c>
      <c r="E334" t="s">
        <v>23</v>
      </c>
      <c r="F334" t="s">
        <v>1496</v>
      </c>
      <c r="G334" t="s">
        <v>1029</v>
      </c>
      <c r="H334" t="s">
        <v>17</v>
      </c>
      <c r="I334" t="s">
        <v>2006</v>
      </c>
      <c r="J334" t="s">
        <v>1030</v>
      </c>
      <c r="L334" t="s">
        <v>1031</v>
      </c>
      <c r="N334" s="1">
        <v>17205</v>
      </c>
      <c r="O334" t="s">
        <v>1350</v>
      </c>
      <c r="Q334" t="b">
        <v>0</v>
      </c>
      <c r="R334" s="1">
        <v>41493</v>
      </c>
      <c r="S334" t="b">
        <v>0</v>
      </c>
      <c r="U334" t="b">
        <v>0</v>
      </c>
      <c r="AB334">
        <v>76</v>
      </c>
      <c r="AC334" t="b">
        <v>0</v>
      </c>
      <c r="AD334" t="b">
        <v>1</v>
      </c>
      <c r="AI334" t="b">
        <v>1</v>
      </c>
      <c r="AJ334" t="b">
        <v>0</v>
      </c>
      <c r="AK334" t="b">
        <v>0</v>
      </c>
      <c r="AL334" t="b">
        <v>0</v>
      </c>
      <c r="AM334" t="b">
        <v>0</v>
      </c>
      <c r="AN334" t="b">
        <v>0</v>
      </c>
      <c r="AO334" t="b">
        <v>0</v>
      </c>
      <c r="AP334" t="b">
        <v>0</v>
      </c>
      <c r="AQ334" t="b">
        <v>0</v>
      </c>
      <c r="AR334" t="b">
        <v>0</v>
      </c>
      <c r="AS334" t="b">
        <v>0</v>
      </c>
      <c r="AT334" t="b">
        <v>0</v>
      </c>
      <c r="AU334" t="b">
        <v>0</v>
      </c>
      <c r="AV334" t="b">
        <v>0</v>
      </c>
      <c r="AW334" t="b">
        <v>0</v>
      </c>
      <c r="AX334" t="b">
        <v>0</v>
      </c>
      <c r="AY334" t="b">
        <v>0</v>
      </c>
      <c r="AZ334" t="b">
        <v>0</v>
      </c>
      <c r="BA334" t="b">
        <v>0</v>
      </c>
      <c r="BB334" t="b">
        <v>0</v>
      </c>
      <c r="BC334" t="b">
        <v>0</v>
      </c>
      <c r="BD334" t="b">
        <v>0</v>
      </c>
      <c r="BE334" t="b">
        <v>0</v>
      </c>
      <c r="BF334" t="b">
        <v>0</v>
      </c>
      <c r="BG334" t="b">
        <v>0</v>
      </c>
      <c r="BH334" t="b">
        <v>0</v>
      </c>
      <c r="BI334" t="b">
        <v>0</v>
      </c>
      <c r="BJ334" t="b">
        <v>0</v>
      </c>
      <c r="BK334" t="b">
        <v>0</v>
      </c>
      <c r="BL334" t="b">
        <v>0</v>
      </c>
      <c r="BN334" t="b">
        <v>1</v>
      </c>
    </row>
    <row r="335" spans="1:66">
      <c r="A335" s="6">
        <v>378</v>
      </c>
      <c r="B335" t="s">
        <v>1032</v>
      </c>
      <c r="C335" t="s">
        <v>19</v>
      </c>
      <c r="D335" t="s">
        <v>1144</v>
      </c>
      <c r="E335" t="s">
        <v>2626</v>
      </c>
      <c r="F335" t="s">
        <v>1034</v>
      </c>
      <c r="G335" t="s">
        <v>42</v>
      </c>
      <c r="H335" t="s">
        <v>17</v>
      </c>
      <c r="I335" t="s">
        <v>1758</v>
      </c>
      <c r="J335" t="s">
        <v>1035</v>
      </c>
      <c r="K335" t="s">
        <v>1036</v>
      </c>
      <c r="L335" t="s">
        <v>1037</v>
      </c>
      <c r="N335" s="1">
        <v>12316</v>
      </c>
      <c r="O335" t="s">
        <v>1145</v>
      </c>
      <c r="P335" t="s">
        <v>2007</v>
      </c>
      <c r="Q335" t="b">
        <v>0</v>
      </c>
      <c r="R335" s="1">
        <v>37347</v>
      </c>
      <c r="S335" t="b">
        <v>0</v>
      </c>
      <c r="U335" t="b">
        <v>0</v>
      </c>
      <c r="X335" t="s">
        <v>2627</v>
      </c>
      <c r="Y335" s="1">
        <v>44160</v>
      </c>
      <c r="AB335">
        <v>90</v>
      </c>
      <c r="AC335" t="b">
        <v>0</v>
      </c>
      <c r="AD335" t="b">
        <v>1</v>
      </c>
      <c r="AI335" t="b">
        <v>0</v>
      </c>
      <c r="AJ335" t="b">
        <v>1</v>
      </c>
      <c r="AK335" t="b">
        <v>0</v>
      </c>
      <c r="AL335" t="b">
        <v>0</v>
      </c>
      <c r="AM335" t="b">
        <v>0</v>
      </c>
      <c r="AN335" t="b">
        <v>1</v>
      </c>
      <c r="AO335" t="b">
        <v>0</v>
      </c>
      <c r="AP335" t="b">
        <v>0</v>
      </c>
      <c r="AQ335" t="b">
        <v>0</v>
      </c>
      <c r="AR335" t="b">
        <v>0</v>
      </c>
      <c r="AS335" t="b">
        <v>1</v>
      </c>
      <c r="AT335" t="b">
        <v>0</v>
      </c>
      <c r="AU335" t="b">
        <v>1</v>
      </c>
      <c r="AV335" t="b">
        <v>0</v>
      </c>
      <c r="AW335" t="b">
        <v>0</v>
      </c>
      <c r="AX335" t="b">
        <v>0</v>
      </c>
      <c r="AY335" t="b">
        <v>0</v>
      </c>
      <c r="AZ335" t="b">
        <v>0</v>
      </c>
      <c r="BA335" t="b">
        <v>0</v>
      </c>
      <c r="BB335" t="b">
        <v>0</v>
      </c>
      <c r="BC335" t="b">
        <v>0</v>
      </c>
      <c r="BD335" t="b">
        <v>1</v>
      </c>
      <c r="BE335" t="b">
        <v>0</v>
      </c>
      <c r="BF335" t="b">
        <v>0</v>
      </c>
      <c r="BG335" t="b">
        <v>0</v>
      </c>
      <c r="BH335" t="b">
        <v>0</v>
      </c>
      <c r="BI335" t="b">
        <v>0</v>
      </c>
      <c r="BJ335" t="b">
        <v>0</v>
      </c>
      <c r="BK335" t="b">
        <v>0</v>
      </c>
      <c r="BL335" t="b">
        <v>0</v>
      </c>
      <c r="BN335" t="b">
        <v>1</v>
      </c>
    </row>
    <row r="336" spans="1:66">
      <c r="A336" s="6">
        <v>1052</v>
      </c>
      <c r="B336" t="s">
        <v>1665</v>
      </c>
      <c r="C336" t="s">
        <v>202</v>
      </c>
      <c r="E336" t="s">
        <v>2008</v>
      </c>
      <c r="F336" t="s">
        <v>2009</v>
      </c>
      <c r="G336" t="s">
        <v>96</v>
      </c>
      <c r="H336" t="s">
        <v>17</v>
      </c>
      <c r="I336" t="s">
        <v>1822</v>
      </c>
      <c r="J336" t="s">
        <v>1720</v>
      </c>
      <c r="K336" t="s">
        <v>1721</v>
      </c>
      <c r="L336" t="s">
        <v>2010</v>
      </c>
      <c r="N336" s="1">
        <v>13909</v>
      </c>
      <c r="O336" t="s">
        <v>1494</v>
      </c>
      <c r="Q336" t="b">
        <v>0</v>
      </c>
      <c r="R336" s="1">
        <v>44544</v>
      </c>
      <c r="S336" t="b">
        <v>0</v>
      </c>
      <c r="U336" t="b">
        <v>0</v>
      </c>
      <c r="Y336" s="1">
        <v>44544</v>
      </c>
      <c r="AB336">
        <v>85</v>
      </c>
      <c r="AC336" t="b">
        <v>0</v>
      </c>
      <c r="AD336" t="b">
        <v>0</v>
      </c>
      <c r="AF336" t="s">
        <v>2258</v>
      </c>
      <c r="AI336" t="b">
        <v>0</v>
      </c>
      <c r="AJ336" t="b">
        <v>0</v>
      </c>
      <c r="AK336" t="b">
        <v>0</v>
      </c>
      <c r="AL336" t="b">
        <v>0</v>
      </c>
      <c r="AM336" t="b">
        <v>0</v>
      </c>
      <c r="AN336" t="b">
        <v>0</v>
      </c>
      <c r="AO336" t="b">
        <v>0</v>
      </c>
      <c r="AP336" t="b">
        <v>0</v>
      </c>
      <c r="AQ336" t="b">
        <v>0</v>
      </c>
      <c r="AR336" t="b">
        <v>0</v>
      </c>
      <c r="AS336" t="b">
        <v>0</v>
      </c>
      <c r="AT336" t="b">
        <v>0</v>
      </c>
      <c r="AU336" t="b">
        <v>0</v>
      </c>
      <c r="AV336" t="b">
        <v>0</v>
      </c>
      <c r="AW336" t="b">
        <v>0</v>
      </c>
      <c r="AX336" t="b">
        <v>0</v>
      </c>
      <c r="AY336" t="b">
        <v>0</v>
      </c>
      <c r="AZ336" t="b">
        <v>0</v>
      </c>
      <c r="BA336" t="b">
        <v>0</v>
      </c>
      <c r="BB336" t="b">
        <v>0</v>
      </c>
      <c r="BC336" t="b">
        <v>0</v>
      </c>
      <c r="BD336" t="b">
        <v>0</v>
      </c>
      <c r="BE336" t="b">
        <v>0</v>
      </c>
      <c r="BF336" t="b">
        <v>0</v>
      </c>
      <c r="BG336" t="b">
        <v>0</v>
      </c>
      <c r="BH336" t="b">
        <v>0</v>
      </c>
      <c r="BI336" t="b">
        <v>0</v>
      </c>
      <c r="BJ336" t="b">
        <v>0</v>
      </c>
      <c r="BK336" t="b">
        <v>0</v>
      </c>
      <c r="BL336" t="b">
        <v>0</v>
      </c>
      <c r="BN336" t="b">
        <v>1</v>
      </c>
    </row>
    <row r="337" spans="1:66">
      <c r="A337" s="6">
        <v>1118</v>
      </c>
      <c r="B337" t="s">
        <v>2768</v>
      </c>
      <c r="C337" t="s">
        <v>1470</v>
      </c>
      <c r="D337" t="s">
        <v>2769</v>
      </c>
      <c r="E337" t="s">
        <v>72</v>
      </c>
      <c r="F337" t="s">
        <v>2770</v>
      </c>
      <c r="G337" t="s">
        <v>2771</v>
      </c>
      <c r="H337" t="s">
        <v>17</v>
      </c>
      <c r="I337" t="s">
        <v>2772</v>
      </c>
      <c r="J337" t="s">
        <v>2773</v>
      </c>
      <c r="K337" t="s">
        <v>2773</v>
      </c>
      <c r="L337" t="s">
        <v>2774</v>
      </c>
      <c r="M337" t="s">
        <v>2775</v>
      </c>
      <c r="N337" s="1">
        <v>18720</v>
      </c>
      <c r="O337" t="s">
        <v>1083</v>
      </c>
      <c r="Q337" t="b">
        <v>0</v>
      </c>
      <c r="R337" s="1">
        <v>45266</v>
      </c>
      <c r="S337" t="b">
        <v>0</v>
      </c>
      <c r="U337" t="b">
        <v>0</v>
      </c>
      <c r="Y337" s="1">
        <v>45266.344780092593</v>
      </c>
      <c r="AB337">
        <v>72</v>
      </c>
      <c r="AC337" t="b">
        <v>0</v>
      </c>
      <c r="AD337" t="b">
        <v>0</v>
      </c>
      <c r="AI337" t="b">
        <v>0</v>
      </c>
      <c r="AJ337" t="b">
        <v>0</v>
      </c>
      <c r="AK337" t="b">
        <v>0</v>
      </c>
      <c r="AL337" t="b">
        <v>0</v>
      </c>
      <c r="AM337" t="b">
        <v>0</v>
      </c>
      <c r="AN337" t="b">
        <v>0</v>
      </c>
      <c r="AO337" t="b">
        <v>0</v>
      </c>
      <c r="AP337" t="b">
        <v>1</v>
      </c>
      <c r="AQ337" t="b">
        <v>0</v>
      </c>
      <c r="AR337" t="b">
        <v>0</v>
      </c>
      <c r="AS337" t="b">
        <v>0</v>
      </c>
      <c r="AT337" t="b">
        <v>0</v>
      </c>
      <c r="AU337" t="b">
        <v>1</v>
      </c>
      <c r="AV337" t="b">
        <v>0</v>
      </c>
      <c r="AW337" t="b">
        <v>0</v>
      </c>
      <c r="AX337" t="b">
        <v>0</v>
      </c>
      <c r="AY337" t="b">
        <v>0</v>
      </c>
      <c r="AZ337" t="b">
        <v>1</v>
      </c>
      <c r="BA337" t="b">
        <v>0</v>
      </c>
      <c r="BB337" t="b">
        <v>0</v>
      </c>
      <c r="BC337" t="b">
        <v>0</v>
      </c>
      <c r="BD337" t="b">
        <v>0</v>
      </c>
      <c r="BE337" t="b">
        <v>0</v>
      </c>
      <c r="BF337" t="b">
        <v>0</v>
      </c>
      <c r="BG337" t="b">
        <v>1</v>
      </c>
      <c r="BH337" t="b">
        <v>0</v>
      </c>
      <c r="BI337" t="b">
        <v>0</v>
      </c>
      <c r="BJ337" t="b">
        <v>0</v>
      </c>
      <c r="BK337" t="b">
        <v>0</v>
      </c>
      <c r="BL337" t="b">
        <v>0</v>
      </c>
      <c r="BN337" t="b">
        <v>1</v>
      </c>
    </row>
    <row r="338" spans="1:66">
      <c r="A338" s="6">
        <v>639</v>
      </c>
      <c r="B338" t="s">
        <v>1038</v>
      </c>
      <c r="C338" t="s">
        <v>1039</v>
      </c>
      <c r="D338" t="s">
        <v>1186</v>
      </c>
      <c r="E338" t="s">
        <v>36</v>
      </c>
      <c r="F338" t="s">
        <v>1040</v>
      </c>
      <c r="G338" t="s">
        <v>130</v>
      </c>
      <c r="H338" t="s">
        <v>17</v>
      </c>
      <c r="I338" t="s">
        <v>1783</v>
      </c>
      <c r="J338" t="s">
        <v>1041</v>
      </c>
      <c r="K338" t="s">
        <v>1042</v>
      </c>
      <c r="L338" t="s">
        <v>1043</v>
      </c>
      <c r="M338" t="s">
        <v>1187</v>
      </c>
      <c r="N338" s="1">
        <v>13457</v>
      </c>
      <c r="O338" t="s">
        <v>1188</v>
      </c>
      <c r="P338" t="s">
        <v>1853</v>
      </c>
      <c r="Q338" t="b">
        <v>0</v>
      </c>
      <c r="R338" s="1">
        <v>42017</v>
      </c>
      <c r="S338" t="b">
        <v>0</v>
      </c>
      <c r="U338" t="b">
        <v>0</v>
      </c>
      <c r="AB338">
        <v>87</v>
      </c>
      <c r="AC338" t="b">
        <v>0</v>
      </c>
      <c r="AD338" t="b">
        <v>1</v>
      </c>
      <c r="AI338" t="b">
        <v>0</v>
      </c>
      <c r="AJ338" t="b">
        <v>0</v>
      </c>
      <c r="AK338" t="b">
        <v>0</v>
      </c>
      <c r="AL338" t="b">
        <v>1</v>
      </c>
      <c r="AM338" t="b">
        <v>0</v>
      </c>
      <c r="AN338" t="b">
        <v>0</v>
      </c>
      <c r="AO338" t="b">
        <v>0</v>
      </c>
      <c r="AP338" t="b">
        <v>0</v>
      </c>
      <c r="AQ338" t="b">
        <v>0</v>
      </c>
      <c r="AR338" t="b">
        <v>0</v>
      </c>
      <c r="AS338" t="b">
        <v>0</v>
      </c>
      <c r="AT338" t="b">
        <v>0</v>
      </c>
      <c r="AU338" t="b">
        <v>0</v>
      </c>
      <c r="AV338" t="b">
        <v>0</v>
      </c>
      <c r="AW338" t="b">
        <v>0</v>
      </c>
      <c r="AX338" t="b">
        <v>0</v>
      </c>
      <c r="AY338" t="b">
        <v>0</v>
      </c>
      <c r="AZ338" t="b">
        <v>0</v>
      </c>
      <c r="BA338" t="b">
        <v>0</v>
      </c>
      <c r="BB338" t="b">
        <v>0</v>
      </c>
      <c r="BC338" t="b">
        <v>0</v>
      </c>
      <c r="BD338" t="b">
        <v>0</v>
      </c>
      <c r="BE338" t="b">
        <v>0</v>
      </c>
      <c r="BF338" t="b">
        <v>0</v>
      </c>
      <c r="BG338" t="b">
        <v>0</v>
      </c>
      <c r="BH338" t="b">
        <v>0</v>
      </c>
      <c r="BI338" t="b">
        <v>0</v>
      </c>
      <c r="BJ338" t="b">
        <v>0</v>
      </c>
      <c r="BK338" t="b">
        <v>0</v>
      </c>
      <c r="BL338" t="b">
        <v>0</v>
      </c>
      <c r="BN338" t="b">
        <v>1</v>
      </c>
    </row>
    <row r="339" spans="1:66">
      <c r="A339" s="6">
        <v>1043</v>
      </c>
      <c r="B339" t="s">
        <v>1637</v>
      </c>
      <c r="C339" t="s">
        <v>2103</v>
      </c>
      <c r="D339" t="s">
        <v>1170</v>
      </c>
      <c r="E339" t="s">
        <v>2011</v>
      </c>
      <c r="F339" t="s">
        <v>2012</v>
      </c>
      <c r="G339" t="s">
        <v>16</v>
      </c>
      <c r="H339" t="s">
        <v>17</v>
      </c>
      <c r="I339" t="s">
        <v>1752</v>
      </c>
      <c r="K339" t="s">
        <v>1722</v>
      </c>
      <c r="L339" t="s">
        <v>1723</v>
      </c>
      <c r="M339" t="s">
        <v>2013</v>
      </c>
      <c r="N339" s="1">
        <v>19668</v>
      </c>
      <c r="O339" t="s">
        <v>1217</v>
      </c>
      <c r="Q339" t="b">
        <v>0</v>
      </c>
      <c r="R339" s="1">
        <v>44509</v>
      </c>
      <c r="S339" t="b">
        <v>0</v>
      </c>
      <c r="U339" t="b">
        <v>0</v>
      </c>
      <c r="Y339" s="1">
        <v>44509</v>
      </c>
      <c r="AB339">
        <v>70</v>
      </c>
      <c r="AC339" t="b">
        <v>0</v>
      </c>
      <c r="AD339" t="b">
        <v>1</v>
      </c>
      <c r="AF339" t="s">
        <v>2521</v>
      </c>
      <c r="AI339" t="b">
        <v>0</v>
      </c>
      <c r="AJ339" t="b">
        <v>0</v>
      </c>
      <c r="AK339" t="b">
        <v>0</v>
      </c>
      <c r="AL339" t="b">
        <v>0</v>
      </c>
      <c r="AM339" t="b">
        <v>0</v>
      </c>
      <c r="AN339" t="b">
        <v>0</v>
      </c>
      <c r="AO339" t="b">
        <v>0</v>
      </c>
      <c r="AP339" t="b">
        <v>0</v>
      </c>
      <c r="AQ339" t="b">
        <v>0</v>
      </c>
      <c r="AR339" t="b">
        <v>0</v>
      </c>
      <c r="AS339" t="b">
        <v>0</v>
      </c>
      <c r="AT339" t="b">
        <v>0</v>
      </c>
      <c r="AU339" t="b">
        <v>0</v>
      </c>
      <c r="AV339" t="b">
        <v>0</v>
      </c>
      <c r="AW339" t="b">
        <v>0</v>
      </c>
      <c r="AX339" t="b">
        <v>0</v>
      </c>
      <c r="AY339" t="b">
        <v>0</v>
      </c>
      <c r="AZ339" t="b">
        <v>0</v>
      </c>
      <c r="BA339" t="b">
        <v>0</v>
      </c>
      <c r="BB339" t="b">
        <v>0</v>
      </c>
      <c r="BC339" t="b">
        <v>0</v>
      </c>
      <c r="BD339" t="b">
        <v>0</v>
      </c>
      <c r="BE339" t="b">
        <v>0</v>
      </c>
      <c r="BF339" t="b">
        <v>0</v>
      </c>
      <c r="BG339" t="b">
        <v>0</v>
      </c>
      <c r="BH339" t="b">
        <v>0</v>
      </c>
      <c r="BI339" t="b">
        <v>0</v>
      </c>
      <c r="BJ339" t="b">
        <v>0</v>
      </c>
      <c r="BK339" t="b">
        <v>0</v>
      </c>
      <c r="BL339" t="b">
        <v>0</v>
      </c>
      <c r="BN339" t="b">
        <v>1</v>
      </c>
    </row>
    <row r="340" spans="1:66">
      <c r="A340" s="6">
        <v>1091</v>
      </c>
      <c r="B340" t="s">
        <v>2117</v>
      </c>
      <c r="C340" t="s">
        <v>144</v>
      </c>
      <c r="E340" t="s">
        <v>92</v>
      </c>
      <c r="F340" t="s">
        <v>2184</v>
      </c>
      <c r="G340" t="s">
        <v>155</v>
      </c>
      <c r="H340" t="s">
        <v>17</v>
      </c>
      <c r="I340" t="s">
        <v>1788</v>
      </c>
      <c r="K340" t="s">
        <v>2185</v>
      </c>
      <c r="L340" t="s">
        <v>2364</v>
      </c>
      <c r="N340" s="1">
        <v>15468</v>
      </c>
      <c r="Q340" t="b">
        <v>0</v>
      </c>
      <c r="R340" s="1">
        <v>44923</v>
      </c>
      <c r="S340" t="b">
        <v>0</v>
      </c>
      <c r="U340" t="b">
        <v>0</v>
      </c>
      <c r="Y340" s="1">
        <v>45192</v>
      </c>
      <c r="AB340">
        <v>81</v>
      </c>
      <c r="AC340" t="b">
        <v>0</v>
      </c>
      <c r="AD340" t="b">
        <v>0</v>
      </c>
      <c r="AI340" t="b">
        <v>0</v>
      </c>
      <c r="AJ340" t="b">
        <v>0</v>
      </c>
      <c r="AK340" t="b">
        <v>0</v>
      </c>
      <c r="AL340" t="b">
        <v>0</v>
      </c>
      <c r="AM340" t="b">
        <v>0</v>
      </c>
      <c r="AN340" t="b">
        <v>0</v>
      </c>
      <c r="AO340" t="b">
        <v>0</v>
      </c>
      <c r="AP340" t="b">
        <v>0</v>
      </c>
      <c r="AQ340" t="b">
        <v>0</v>
      </c>
      <c r="AR340" t="b">
        <v>0</v>
      </c>
      <c r="AS340" t="b">
        <v>0</v>
      </c>
      <c r="AT340" t="b">
        <v>0</v>
      </c>
      <c r="AU340" t="b">
        <v>0</v>
      </c>
      <c r="AV340" t="b">
        <v>1</v>
      </c>
      <c r="AW340" t="b">
        <v>0</v>
      </c>
      <c r="AX340" t="b">
        <v>0</v>
      </c>
      <c r="AY340" t="b">
        <v>0</v>
      </c>
      <c r="AZ340" t="b">
        <v>0</v>
      </c>
      <c r="BA340" t="b">
        <v>0</v>
      </c>
      <c r="BB340" t="b">
        <v>0</v>
      </c>
      <c r="BC340" t="b">
        <v>0</v>
      </c>
      <c r="BD340" t="b">
        <v>0</v>
      </c>
      <c r="BE340" t="b">
        <v>0</v>
      </c>
      <c r="BF340" t="b">
        <v>0</v>
      </c>
      <c r="BG340" t="b">
        <v>0</v>
      </c>
      <c r="BH340" t="b">
        <v>0</v>
      </c>
      <c r="BI340" t="b">
        <v>0</v>
      </c>
      <c r="BJ340" t="b">
        <v>0</v>
      </c>
      <c r="BK340" t="b">
        <v>0</v>
      </c>
      <c r="BL340" t="b">
        <v>0</v>
      </c>
      <c r="BN340" t="b">
        <v>1</v>
      </c>
    </row>
    <row r="341" spans="1:66">
      <c r="A341" s="6">
        <v>380</v>
      </c>
      <c r="B341" t="s">
        <v>1044</v>
      </c>
      <c r="C341" t="s">
        <v>56</v>
      </c>
      <c r="D341" t="s">
        <v>1090</v>
      </c>
      <c r="E341" t="s">
        <v>153</v>
      </c>
      <c r="F341" t="s">
        <v>1091</v>
      </c>
      <c r="G341" t="s">
        <v>21</v>
      </c>
      <c r="H341" t="s">
        <v>17</v>
      </c>
      <c r="I341" t="s">
        <v>1754</v>
      </c>
      <c r="J341" t="s">
        <v>1045</v>
      </c>
      <c r="L341" t="s">
        <v>1046</v>
      </c>
      <c r="N341" s="1">
        <v>9776</v>
      </c>
      <c r="Q341" t="b">
        <v>0</v>
      </c>
      <c r="R341" s="1">
        <v>35674</v>
      </c>
      <c r="S341" t="b">
        <v>0</v>
      </c>
      <c r="U341" t="b">
        <v>0</v>
      </c>
      <c r="Y341" s="1">
        <v>43942</v>
      </c>
      <c r="AB341">
        <v>97</v>
      </c>
      <c r="AC341" t="b">
        <v>0</v>
      </c>
      <c r="AD341" t="b">
        <v>1</v>
      </c>
      <c r="AI341" t="b">
        <v>0</v>
      </c>
      <c r="AJ341" t="b">
        <v>0</v>
      </c>
      <c r="AK341" t="b">
        <v>0</v>
      </c>
      <c r="AL341" t="b">
        <v>0</v>
      </c>
      <c r="AM341" t="b">
        <v>0</v>
      </c>
      <c r="AN341" t="b">
        <v>0</v>
      </c>
      <c r="AO341" t="b">
        <v>0</v>
      </c>
      <c r="AP341" t="b">
        <v>0</v>
      </c>
      <c r="AQ341" t="b">
        <v>0</v>
      </c>
      <c r="AR341" t="b">
        <v>0</v>
      </c>
      <c r="AS341" t="b">
        <v>0</v>
      </c>
      <c r="AT341" t="b">
        <v>0</v>
      </c>
      <c r="AU341" t="b">
        <v>0</v>
      </c>
      <c r="AV341" t="b">
        <v>0</v>
      </c>
      <c r="AW341" t="b">
        <v>0</v>
      </c>
      <c r="AX341" t="b">
        <v>0</v>
      </c>
      <c r="AY341" t="b">
        <v>0</v>
      </c>
      <c r="AZ341" t="b">
        <v>0</v>
      </c>
      <c r="BA341" t="b">
        <v>0</v>
      </c>
      <c r="BB341" t="b">
        <v>0</v>
      </c>
      <c r="BC341" t="b">
        <v>0</v>
      </c>
      <c r="BD341" t="b">
        <v>0</v>
      </c>
      <c r="BE341" t="b">
        <v>0</v>
      </c>
      <c r="BF341" t="b">
        <v>0</v>
      </c>
      <c r="BG341" t="b">
        <v>0</v>
      </c>
      <c r="BH341" t="b">
        <v>0</v>
      </c>
      <c r="BI341" t="b">
        <v>0</v>
      </c>
      <c r="BJ341" t="b">
        <v>0</v>
      </c>
      <c r="BK341" t="b">
        <v>0</v>
      </c>
      <c r="BL341" t="b">
        <v>0</v>
      </c>
      <c r="BN341" t="b">
        <v>1</v>
      </c>
    </row>
    <row r="342" spans="1:66">
      <c r="A342" s="6">
        <v>839</v>
      </c>
      <c r="B342" t="s">
        <v>2628</v>
      </c>
      <c r="C342" t="s">
        <v>1047</v>
      </c>
      <c r="D342" t="s">
        <v>1248</v>
      </c>
      <c r="E342" t="s">
        <v>246</v>
      </c>
      <c r="F342" t="s">
        <v>1048</v>
      </c>
      <c r="G342" t="s">
        <v>32</v>
      </c>
      <c r="H342" t="s">
        <v>17</v>
      </c>
      <c r="I342" t="s">
        <v>1756</v>
      </c>
      <c r="J342" t="s">
        <v>1049</v>
      </c>
      <c r="K342" t="s">
        <v>2629</v>
      </c>
      <c r="L342" t="s">
        <v>1051</v>
      </c>
      <c r="M342" t="s">
        <v>2015</v>
      </c>
      <c r="N342" s="1">
        <v>15525</v>
      </c>
      <c r="O342" t="s">
        <v>1083</v>
      </c>
      <c r="Q342" t="b">
        <v>0</v>
      </c>
      <c r="R342" s="1">
        <v>42717</v>
      </c>
      <c r="S342" t="b">
        <v>0</v>
      </c>
      <c r="U342" t="b">
        <v>0</v>
      </c>
      <c r="Y342" s="1">
        <v>45206</v>
      </c>
      <c r="AB342">
        <v>81</v>
      </c>
      <c r="AC342" t="b">
        <v>0</v>
      </c>
      <c r="AD342" t="b">
        <v>1</v>
      </c>
      <c r="AI342" t="b">
        <v>0</v>
      </c>
      <c r="AJ342" t="b">
        <v>0</v>
      </c>
      <c r="AK342" t="b">
        <v>0</v>
      </c>
      <c r="AL342" t="b">
        <v>0</v>
      </c>
      <c r="AM342" t="b">
        <v>0</v>
      </c>
      <c r="AN342" t="b">
        <v>0</v>
      </c>
      <c r="AO342" t="b">
        <v>0</v>
      </c>
      <c r="AP342" t="b">
        <v>0</v>
      </c>
      <c r="AQ342" t="b">
        <v>0</v>
      </c>
      <c r="AR342" t="b">
        <v>0</v>
      </c>
      <c r="AS342" t="b">
        <v>0</v>
      </c>
      <c r="AT342" t="b">
        <v>0</v>
      </c>
      <c r="AU342" t="b">
        <v>0</v>
      </c>
      <c r="AV342" t="b">
        <v>0</v>
      </c>
      <c r="AW342" t="b">
        <v>0</v>
      </c>
      <c r="AX342" t="b">
        <v>0</v>
      </c>
      <c r="AY342" t="b">
        <v>0</v>
      </c>
      <c r="AZ342" t="b">
        <v>0</v>
      </c>
      <c r="BA342" t="b">
        <v>0</v>
      </c>
      <c r="BB342" t="b">
        <v>0</v>
      </c>
      <c r="BC342" t="b">
        <v>0</v>
      </c>
      <c r="BD342" t="b">
        <v>0</v>
      </c>
      <c r="BE342" t="b">
        <v>0</v>
      </c>
      <c r="BF342" t="b">
        <v>0</v>
      </c>
      <c r="BG342" t="b">
        <v>0</v>
      </c>
      <c r="BH342" t="b">
        <v>0</v>
      </c>
      <c r="BI342" t="b">
        <v>0</v>
      </c>
      <c r="BJ342" t="b">
        <v>0</v>
      </c>
      <c r="BK342" t="b">
        <v>0</v>
      </c>
      <c r="BL342" t="b">
        <v>0</v>
      </c>
      <c r="BN342" t="b">
        <v>1</v>
      </c>
    </row>
    <row r="343" spans="1:66" ht="15.5">
      <c r="B343" s="344">
        <f>COUNTA(B3:B342)</f>
        <v>340</v>
      </c>
    </row>
    <row r="346" spans="1:66">
      <c r="A346" s="6">
        <v>335</v>
      </c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B923-9087-416C-BB42-D2173FE67363}">
  <dimension ref="A1:W176"/>
  <sheetViews>
    <sheetView topLeftCell="A82" workbookViewId="0">
      <selection activeCell="A149" sqref="A149:C149"/>
    </sheetView>
  </sheetViews>
  <sheetFormatPr defaultRowHeight="14.5"/>
  <cols>
    <col min="1" max="1" width="9.08984375" style="6"/>
    <col min="2" max="2" width="12.453125" customWidth="1"/>
    <col min="3" max="3" width="11.36328125" customWidth="1"/>
    <col min="4" max="4" width="8.984375E-2" customWidth="1"/>
    <col min="5" max="5" width="1.08984375" customWidth="1"/>
    <col min="6" max="6" width="23.453125" customWidth="1"/>
    <col min="7" max="7" width="5.54296875" style="425" customWidth="1"/>
    <col min="8" max="8" width="15" customWidth="1"/>
    <col min="9" max="9" width="6.453125" customWidth="1"/>
    <col min="10" max="10" width="9.453125" customWidth="1"/>
    <col min="11" max="11" width="15.6328125" customWidth="1"/>
    <col min="12" max="12" width="16.36328125" customWidth="1"/>
    <col min="13" max="13" width="28.90625" customWidth="1"/>
    <col min="14" max="14" width="12.90625" customWidth="1"/>
    <col min="15" max="15" width="21.6328125" style="6" customWidth="1"/>
    <col min="16" max="16" width="18.54296875" customWidth="1"/>
    <col min="17" max="17" width="31.08984375" customWidth="1"/>
    <col min="18" max="18" width="15.08984375" customWidth="1"/>
    <col min="19" max="19" width="12.90625" customWidth="1"/>
    <col min="21" max="21" width="9" customWidth="1"/>
    <col min="22" max="22" width="14.90625" customWidth="1"/>
  </cols>
  <sheetData>
    <row r="1" spans="1:23" ht="15.5">
      <c r="B1" s="104">
        <v>108</v>
      </c>
      <c r="C1" t="s">
        <v>2579</v>
      </c>
      <c r="F1" s="402">
        <v>45351</v>
      </c>
      <c r="G1" s="531"/>
      <c r="H1" s="532" t="s">
        <v>2888</v>
      </c>
      <c r="M1" s="6" t="s">
        <v>2889</v>
      </c>
      <c r="N1" s="6">
        <v>295</v>
      </c>
    </row>
    <row r="2" spans="1:23" ht="18.5">
      <c r="B2" s="104">
        <f>B72</f>
        <v>76</v>
      </c>
      <c r="C2" t="s">
        <v>2783</v>
      </c>
      <c r="F2" s="425" t="s">
        <v>2826</v>
      </c>
      <c r="H2" s="49" t="s">
        <v>2784</v>
      </c>
      <c r="L2" s="533">
        <v>252</v>
      </c>
      <c r="M2" s="534" t="s">
        <v>2890</v>
      </c>
      <c r="N2" s="73">
        <v>252</v>
      </c>
    </row>
    <row r="3" spans="1:23" ht="15.5">
      <c r="B3" s="403">
        <f>B48</f>
        <v>16</v>
      </c>
      <c r="C3" t="s">
        <v>2891</v>
      </c>
      <c r="E3" s="208" t="s">
        <v>2892</v>
      </c>
      <c r="F3" s="208"/>
      <c r="G3" s="535"/>
      <c r="I3" s="311" t="s">
        <v>2786</v>
      </c>
      <c r="M3" s="517" t="s">
        <v>2867</v>
      </c>
      <c r="N3" s="62">
        <f>N1-N2</f>
        <v>43</v>
      </c>
    </row>
    <row r="4" spans="1:23" ht="21.5" thickBot="1">
      <c r="A4" s="536" t="s">
        <v>2893</v>
      </c>
      <c r="B4" s="404">
        <f>B1-B2-B3</f>
        <v>16</v>
      </c>
      <c r="C4" s="405" t="s">
        <v>2579</v>
      </c>
      <c r="D4" s="405"/>
      <c r="E4" s="405"/>
      <c r="F4" s="537">
        <v>45351</v>
      </c>
      <c r="G4" s="538"/>
      <c r="H4" s="539" t="s">
        <v>2894</v>
      </c>
      <c r="I4" s="75"/>
      <c r="J4" s="540" t="s">
        <v>2895</v>
      </c>
      <c r="K4" s="12"/>
      <c r="L4" s="12"/>
      <c r="M4" s="12"/>
      <c r="N4" s="6"/>
    </row>
    <row r="5" spans="1:23" ht="19.5" thickTop="1" thickBot="1">
      <c r="B5" s="214" t="str">
        <f>(IF((B4=B6),"* ok *","error"))</f>
        <v>* ok *</v>
      </c>
      <c r="K5" s="12"/>
      <c r="L5" s="12"/>
      <c r="M5" s="12"/>
      <c r="N5" s="6"/>
    </row>
    <row r="6" spans="1:23" ht="16" thickBot="1">
      <c r="A6" s="6" t="s">
        <v>2390</v>
      </c>
      <c r="B6" s="107">
        <f>A26</f>
        <v>16</v>
      </c>
      <c r="C6" s="426" t="s">
        <v>2726</v>
      </c>
      <c r="D6" s="263"/>
      <c r="F6" s="197">
        <v>45351</v>
      </c>
      <c r="G6" s="541" t="s">
        <v>2896</v>
      </c>
      <c r="H6" s="227" t="s">
        <v>2388</v>
      </c>
      <c r="I6" s="328" t="s">
        <v>2730</v>
      </c>
      <c r="K6" s="90" t="s">
        <v>2897</v>
      </c>
      <c r="L6" s="533"/>
      <c r="M6" t="s">
        <v>1660</v>
      </c>
      <c r="N6" t="s">
        <v>1660</v>
      </c>
      <c r="O6" s="191"/>
      <c r="R6" t="s">
        <v>2713</v>
      </c>
      <c r="S6" s="1" t="s">
        <v>2714</v>
      </c>
    </row>
    <row r="7" spans="1:23" ht="16" thickBot="1">
      <c r="A7" s="542" t="s">
        <v>2389</v>
      </c>
      <c r="B7" s="543" t="s">
        <v>0</v>
      </c>
      <c r="C7" s="544" t="s">
        <v>1</v>
      </c>
      <c r="D7" t="s">
        <v>1079</v>
      </c>
      <c r="E7" t="s">
        <v>2</v>
      </c>
      <c r="F7" t="s">
        <v>3</v>
      </c>
      <c r="H7" t="s">
        <v>4</v>
      </c>
      <c r="I7" t="s">
        <v>5</v>
      </c>
      <c r="J7" t="s">
        <v>6</v>
      </c>
      <c r="K7" t="s">
        <v>7</v>
      </c>
      <c r="L7" t="s">
        <v>8</v>
      </c>
      <c r="M7" t="s">
        <v>9</v>
      </c>
      <c r="N7" t="s">
        <v>1080</v>
      </c>
      <c r="O7" s="395"/>
      <c r="P7" t="s">
        <v>1081</v>
      </c>
      <c r="Q7" t="s">
        <v>1071</v>
      </c>
      <c r="R7" s="2"/>
      <c r="S7" s="1"/>
    </row>
    <row r="8" spans="1:23">
      <c r="A8" s="545">
        <v>1094</v>
      </c>
      <c r="B8" s="546" t="s">
        <v>2194</v>
      </c>
      <c r="C8" s="546" t="s">
        <v>529</v>
      </c>
      <c r="D8" s="546"/>
      <c r="E8" s="546"/>
      <c r="F8" s="546" t="s">
        <v>2203</v>
      </c>
      <c r="G8" s="547" t="s">
        <v>2898</v>
      </c>
      <c r="H8" s="546" t="s">
        <v>25</v>
      </c>
      <c r="I8" s="546" t="s">
        <v>17</v>
      </c>
      <c r="J8" s="548" t="s">
        <v>1755</v>
      </c>
      <c r="K8" s="313" t="s">
        <v>2204</v>
      </c>
      <c r="L8" s="313" t="s">
        <v>2205</v>
      </c>
      <c r="M8" s="313" t="s">
        <v>2197</v>
      </c>
      <c r="N8" s="313"/>
      <c r="O8" s="395"/>
      <c r="P8" s="313" t="s">
        <v>2198</v>
      </c>
      <c r="Q8" s="313"/>
      <c r="R8" s="313"/>
      <c r="S8" s="315"/>
      <c r="T8" s="313"/>
      <c r="U8" s="313"/>
      <c r="V8" s="313"/>
      <c r="W8" s="313"/>
    </row>
    <row r="9" spans="1:23">
      <c r="A9" s="549">
        <v>1029</v>
      </c>
      <c r="B9" s="427" t="s">
        <v>1486</v>
      </c>
      <c r="C9" s="427" t="s">
        <v>56</v>
      </c>
      <c r="D9" s="313"/>
      <c r="E9" s="313"/>
      <c r="F9" s="313" t="s">
        <v>1488</v>
      </c>
      <c r="G9" s="312" t="s">
        <v>2898</v>
      </c>
      <c r="H9" s="313" t="s">
        <v>67</v>
      </c>
      <c r="I9" s="313" t="s">
        <v>17</v>
      </c>
      <c r="J9" s="550" t="s">
        <v>1776</v>
      </c>
      <c r="K9" s="313" t="s">
        <v>1489</v>
      </c>
      <c r="L9" s="313"/>
      <c r="M9" s="427" t="s">
        <v>2827</v>
      </c>
      <c r="N9" s="313"/>
      <c r="O9" s="307"/>
      <c r="P9" s="313" t="s">
        <v>1490</v>
      </c>
      <c r="Q9" s="313" t="s">
        <v>1780</v>
      </c>
      <c r="R9" s="313"/>
      <c r="S9" s="315"/>
      <c r="T9" s="313"/>
      <c r="U9" s="313"/>
      <c r="V9" s="313"/>
      <c r="W9" s="313"/>
    </row>
    <row r="10" spans="1:23">
      <c r="A10" s="549">
        <v>926</v>
      </c>
      <c r="B10" s="313" t="s">
        <v>111</v>
      </c>
      <c r="C10" s="313" t="s">
        <v>112</v>
      </c>
      <c r="D10" s="313"/>
      <c r="E10" s="313"/>
      <c r="F10" s="313" t="s">
        <v>114</v>
      </c>
      <c r="G10" s="312" t="s">
        <v>2898</v>
      </c>
      <c r="H10" s="313" t="s">
        <v>32</v>
      </c>
      <c r="I10" s="313" t="s">
        <v>17</v>
      </c>
      <c r="J10" s="550" t="s">
        <v>1756</v>
      </c>
      <c r="K10" s="313" t="s">
        <v>115</v>
      </c>
      <c r="L10" s="313"/>
      <c r="M10" s="313" t="s">
        <v>116</v>
      </c>
      <c r="N10" s="313"/>
      <c r="O10" s="307"/>
      <c r="P10" s="313"/>
      <c r="Q10" s="313"/>
      <c r="R10" s="313"/>
      <c r="S10" s="315"/>
      <c r="T10" s="313"/>
      <c r="U10" s="313"/>
      <c r="V10" s="313"/>
      <c r="W10" s="313"/>
    </row>
    <row r="11" spans="1:23">
      <c r="A11" s="549">
        <v>499</v>
      </c>
      <c r="B11" s="313" t="s">
        <v>163</v>
      </c>
      <c r="C11" s="313" t="s">
        <v>98</v>
      </c>
      <c r="D11" s="313"/>
      <c r="E11" s="313"/>
      <c r="F11" s="313" t="s">
        <v>164</v>
      </c>
      <c r="G11" s="312" t="s">
        <v>2898</v>
      </c>
      <c r="H11" s="313" t="s">
        <v>25</v>
      </c>
      <c r="I11" s="313" t="s">
        <v>17</v>
      </c>
      <c r="J11" s="550" t="s">
        <v>1755</v>
      </c>
      <c r="K11" s="313" t="s">
        <v>165</v>
      </c>
      <c r="L11" s="313"/>
      <c r="M11" s="313" t="s">
        <v>166</v>
      </c>
      <c r="N11" s="313" t="s">
        <v>1308</v>
      </c>
      <c r="O11" s="395"/>
      <c r="P11" s="313" t="s">
        <v>1221</v>
      </c>
      <c r="Q11" s="313"/>
      <c r="R11" s="313"/>
      <c r="S11" s="315"/>
      <c r="T11" s="313"/>
      <c r="U11" s="313"/>
      <c r="V11" s="313"/>
      <c r="W11" s="313"/>
    </row>
    <row r="12" spans="1:23" ht="15" thickBot="1">
      <c r="A12" s="551">
        <v>1014</v>
      </c>
      <c r="B12" s="552" t="s">
        <v>1531</v>
      </c>
      <c r="C12" s="552" t="s">
        <v>144</v>
      </c>
      <c r="D12" s="553"/>
      <c r="E12" s="553"/>
      <c r="F12" s="553" t="s">
        <v>1532</v>
      </c>
      <c r="G12" s="554" t="s">
        <v>2898</v>
      </c>
      <c r="H12" s="553" t="s">
        <v>87</v>
      </c>
      <c r="I12" s="553" t="s">
        <v>17</v>
      </c>
      <c r="J12" s="555" t="s">
        <v>1778</v>
      </c>
      <c r="K12" s="313"/>
      <c r="L12" s="313" t="s">
        <v>1533</v>
      </c>
      <c r="M12" s="427" t="s">
        <v>2827</v>
      </c>
      <c r="N12" s="313"/>
      <c r="O12" s="314"/>
      <c r="P12" s="313" t="s">
        <v>1380</v>
      </c>
      <c r="Q12" s="313" t="s">
        <v>1805</v>
      </c>
      <c r="R12" s="313"/>
      <c r="S12" s="315"/>
      <c r="T12" s="313"/>
      <c r="U12" s="313"/>
      <c r="V12" s="313"/>
      <c r="W12" s="313"/>
    </row>
    <row r="13" spans="1:23">
      <c r="A13" s="545">
        <v>1027</v>
      </c>
      <c r="B13" s="546" t="s">
        <v>1171</v>
      </c>
      <c r="C13" s="546" t="s">
        <v>1066</v>
      </c>
      <c r="D13" s="546"/>
      <c r="E13" s="546"/>
      <c r="F13" s="546" t="s">
        <v>1173</v>
      </c>
      <c r="G13" s="547" t="s">
        <v>2445</v>
      </c>
      <c r="H13" s="546" t="s">
        <v>83</v>
      </c>
      <c r="I13" s="546" t="s">
        <v>17</v>
      </c>
      <c r="J13" s="556" t="s">
        <v>1772</v>
      </c>
      <c r="K13" s="313" t="s">
        <v>1174</v>
      </c>
      <c r="L13" s="313" t="s">
        <v>1175</v>
      </c>
      <c r="M13" s="313" t="s">
        <v>1176</v>
      </c>
      <c r="N13" s="313" t="s">
        <v>1176</v>
      </c>
      <c r="O13" s="314"/>
      <c r="P13" s="313"/>
      <c r="Q13" s="313"/>
      <c r="R13" s="313"/>
      <c r="S13" s="315"/>
      <c r="T13" s="313"/>
      <c r="U13" s="313"/>
      <c r="V13" s="313"/>
      <c r="W13" s="313"/>
    </row>
    <row r="14" spans="1:23" ht="15" thickBot="1">
      <c r="A14" s="551">
        <v>845</v>
      </c>
      <c r="B14" s="553" t="s">
        <v>253</v>
      </c>
      <c r="C14" s="553" t="s">
        <v>2257</v>
      </c>
      <c r="D14" s="553"/>
      <c r="E14" s="553"/>
      <c r="F14" s="553" t="s">
        <v>254</v>
      </c>
      <c r="G14" s="554" t="s">
        <v>2445</v>
      </c>
      <c r="H14" s="553" t="s">
        <v>16</v>
      </c>
      <c r="I14" s="553" t="s">
        <v>17</v>
      </c>
      <c r="J14" s="555" t="s">
        <v>1752</v>
      </c>
      <c r="K14" s="313" t="s">
        <v>255</v>
      </c>
      <c r="L14" s="313" t="s">
        <v>256</v>
      </c>
      <c r="M14" s="313" t="s">
        <v>257</v>
      </c>
      <c r="N14" s="313"/>
      <c r="O14" s="314"/>
      <c r="P14" s="313" t="s">
        <v>1083</v>
      </c>
      <c r="Q14" s="313"/>
      <c r="R14" s="313"/>
      <c r="S14" s="315"/>
      <c r="T14" s="313"/>
      <c r="U14" s="313"/>
      <c r="V14" s="313"/>
      <c r="W14" s="313"/>
    </row>
    <row r="15" spans="1:23">
      <c r="A15" s="545">
        <v>1098</v>
      </c>
      <c r="B15" s="546" t="s">
        <v>2248</v>
      </c>
      <c r="C15" s="546" t="s">
        <v>2249</v>
      </c>
      <c r="D15" s="546"/>
      <c r="E15" s="546"/>
      <c r="F15" s="546" t="s">
        <v>2270</v>
      </c>
      <c r="G15" s="547" t="s">
        <v>2899</v>
      </c>
      <c r="H15" s="546" t="s">
        <v>83</v>
      </c>
      <c r="I15" s="546" t="s">
        <v>17</v>
      </c>
      <c r="J15" s="548" t="s">
        <v>1772</v>
      </c>
      <c r="K15" s="313" t="s">
        <v>2271</v>
      </c>
      <c r="L15" s="313" t="s">
        <v>2272</v>
      </c>
      <c r="M15" s="313" t="s">
        <v>2273</v>
      </c>
      <c r="N15" s="313" t="s">
        <v>2274</v>
      </c>
      <c r="O15" s="314"/>
      <c r="P15" s="313"/>
      <c r="Q15" s="313"/>
      <c r="R15" s="313"/>
      <c r="S15" s="315"/>
      <c r="T15" s="313"/>
      <c r="U15" s="313"/>
      <c r="V15" s="313"/>
      <c r="W15" s="313"/>
    </row>
    <row r="16" spans="1:23" ht="15" thickBot="1">
      <c r="A16" s="551">
        <v>1104</v>
      </c>
      <c r="B16" s="553" t="s">
        <v>571</v>
      </c>
      <c r="C16" s="553" t="s">
        <v>2335</v>
      </c>
      <c r="D16" s="553"/>
      <c r="E16" s="553"/>
      <c r="F16" s="553" t="s">
        <v>2333</v>
      </c>
      <c r="G16" s="554" t="s">
        <v>2899</v>
      </c>
      <c r="H16" s="553" t="s">
        <v>32</v>
      </c>
      <c r="I16" s="553" t="s">
        <v>17</v>
      </c>
      <c r="J16" s="557" t="s">
        <v>1756</v>
      </c>
      <c r="K16" s="313" t="s">
        <v>2332</v>
      </c>
      <c r="L16" s="313" t="s">
        <v>2332</v>
      </c>
      <c r="M16" s="313" t="s">
        <v>2331</v>
      </c>
      <c r="N16" s="313" t="s">
        <v>2330</v>
      </c>
      <c r="O16" s="314"/>
      <c r="P16" s="313" t="s">
        <v>2329</v>
      </c>
      <c r="Q16" s="313"/>
      <c r="R16" s="313"/>
      <c r="S16" s="315"/>
      <c r="T16" s="313"/>
      <c r="U16" s="313"/>
      <c r="V16" s="313"/>
      <c r="W16" s="313"/>
    </row>
    <row r="17" spans="1:23">
      <c r="A17" s="545">
        <v>157</v>
      </c>
      <c r="B17" s="546" t="s">
        <v>470</v>
      </c>
      <c r="C17" s="546" t="s">
        <v>471</v>
      </c>
      <c r="D17" s="546"/>
      <c r="E17" s="546"/>
      <c r="F17" s="546" t="s">
        <v>472</v>
      </c>
      <c r="G17" s="547" t="s">
        <v>2900</v>
      </c>
      <c r="H17" s="546" t="s">
        <v>96</v>
      </c>
      <c r="I17" s="546" t="s">
        <v>17</v>
      </c>
      <c r="J17" s="548" t="s">
        <v>1822</v>
      </c>
      <c r="K17" s="313" t="s">
        <v>473</v>
      </c>
      <c r="L17" s="313"/>
      <c r="M17" s="313" t="s">
        <v>474</v>
      </c>
      <c r="N17" s="313" t="s">
        <v>474</v>
      </c>
      <c r="O17" s="314"/>
      <c r="P17" s="313"/>
      <c r="Q17" s="313" t="s">
        <v>2303</v>
      </c>
      <c r="R17" s="313"/>
      <c r="S17" s="315"/>
      <c r="T17" s="313"/>
      <c r="U17" s="313"/>
      <c r="V17" s="313"/>
      <c r="W17" s="313"/>
    </row>
    <row r="18" spans="1:23">
      <c r="A18" s="549">
        <v>924</v>
      </c>
      <c r="B18" s="313" t="s">
        <v>489</v>
      </c>
      <c r="C18" s="313" t="s">
        <v>64</v>
      </c>
      <c r="D18" s="313"/>
      <c r="E18" s="313"/>
      <c r="F18" s="313" t="s">
        <v>490</v>
      </c>
      <c r="G18" s="312" t="s">
        <v>2900</v>
      </c>
      <c r="H18" s="313" t="s">
        <v>25</v>
      </c>
      <c r="I18" s="313" t="s">
        <v>17</v>
      </c>
      <c r="J18" s="550" t="s">
        <v>1755</v>
      </c>
      <c r="K18" s="313" t="s">
        <v>491</v>
      </c>
      <c r="L18" s="313"/>
      <c r="M18" s="313" t="s">
        <v>492</v>
      </c>
      <c r="N18" s="313"/>
      <c r="O18" s="314"/>
      <c r="P18" s="313"/>
      <c r="Q18" s="313"/>
      <c r="R18" s="313"/>
      <c r="S18" s="315"/>
      <c r="T18" s="313"/>
      <c r="U18" s="313"/>
      <c r="V18" s="313"/>
      <c r="W18" s="313"/>
    </row>
    <row r="19" spans="1:23" ht="15" thickBot="1">
      <c r="A19" s="551">
        <v>560</v>
      </c>
      <c r="B19" s="553" t="s">
        <v>532</v>
      </c>
      <c r="C19" s="553" t="s">
        <v>533</v>
      </c>
      <c r="D19" s="553"/>
      <c r="E19" s="553"/>
      <c r="F19" s="553" t="s">
        <v>535</v>
      </c>
      <c r="G19" s="554" t="s">
        <v>2900</v>
      </c>
      <c r="H19" s="553" t="s">
        <v>306</v>
      </c>
      <c r="I19" s="553" t="s">
        <v>17</v>
      </c>
      <c r="J19" s="557" t="s">
        <v>1827</v>
      </c>
      <c r="K19" s="313" t="s">
        <v>536</v>
      </c>
      <c r="L19" s="313"/>
      <c r="M19" s="313" t="s">
        <v>537</v>
      </c>
      <c r="N19" s="313"/>
      <c r="O19" s="314"/>
      <c r="P19" s="313" t="s">
        <v>1145</v>
      </c>
      <c r="Q19" s="313"/>
      <c r="R19" s="313"/>
      <c r="S19" s="315"/>
      <c r="T19" s="313"/>
      <c r="U19" s="313"/>
      <c r="V19" s="313"/>
      <c r="W19" s="313"/>
    </row>
    <row r="20" spans="1:23" ht="15" thickBot="1">
      <c r="A20" s="545">
        <v>1012</v>
      </c>
      <c r="B20" s="546" t="s">
        <v>1453</v>
      </c>
      <c r="C20" s="546" t="s">
        <v>1454</v>
      </c>
      <c r="D20" s="546"/>
      <c r="E20" s="546"/>
      <c r="F20" s="546" t="s">
        <v>1455</v>
      </c>
      <c r="G20" s="547" t="s">
        <v>2901</v>
      </c>
      <c r="H20" s="546" t="s">
        <v>83</v>
      </c>
      <c r="I20" s="546" t="s">
        <v>17</v>
      </c>
      <c r="J20" s="548" t="s">
        <v>1772</v>
      </c>
      <c r="K20" s="313" t="s">
        <v>1456</v>
      </c>
      <c r="L20" s="313"/>
      <c r="M20" s="313" t="s">
        <v>1457</v>
      </c>
      <c r="N20" s="313"/>
      <c r="O20" s="314"/>
      <c r="P20" s="313" t="s">
        <v>1083</v>
      </c>
      <c r="Q20" s="313"/>
      <c r="R20" s="313"/>
      <c r="S20" s="315"/>
      <c r="T20" s="313"/>
      <c r="U20" s="313"/>
      <c r="V20" s="313"/>
      <c r="W20" s="313"/>
    </row>
    <row r="21" spans="1:23" ht="15" thickBot="1">
      <c r="A21" s="558">
        <v>693</v>
      </c>
      <c r="B21" s="559" t="s">
        <v>839</v>
      </c>
      <c r="C21" s="559" t="s">
        <v>748</v>
      </c>
      <c r="D21" s="559"/>
      <c r="E21" s="559"/>
      <c r="F21" s="559" t="s">
        <v>841</v>
      </c>
      <c r="G21" s="560" t="s">
        <v>2902</v>
      </c>
      <c r="H21" s="559" t="s">
        <v>96</v>
      </c>
      <c r="I21" s="559" t="s">
        <v>17</v>
      </c>
      <c r="J21" s="561" t="s">
        <v>1822</v>
      </c>
      <c r="K21" s="313" t="s">
        <v>842</v>
      </c>
      <c r="L21" s="313"/>
      <c r="M21" s="313" t="s">
        <v>843</v>
      </c>
      <c r="N21" s="313"/>
      <c r="O21" s="314"/>
      <c r="P21" s="313"/>
      <c r="Q21" s="313"/>
      <c r="R21" s="313"/>
      <c r="S21" s="315"/>
      <c r="T21" s="313"/>
      <c r="U21" s="313"/>
      <c r="V21" s="313"/>
      <c r="W21" s="313"/>
    </row>
    <row r="23" spans="1:23">
      <c r="A23" s="549">
        <v>1000</v>
      </c>
      <c r="B23" s="313" t="s">
        <v>1599</v>
      </c>
      <c r="C23" s="313" t="s">
        <v>1600</v>
      </c>
      <c r="D23" s="313"/>
      <c r="E23" s="313"/>
      <c r="F23" s="313" t="s">
        <v>1602</v>
      </c>
      <c r="G23" s="312" t="s">
        <v>2903</v>
      </c>
      <c r="H23" s="313" t="s">
        <v>1878</v>
      </c>
      <c r="I23" s="313" t="s">
        <v>17</v>
      </c>
      <c r="J23" s="550" t="s">
        <v>1854</v>
      </c>
      <c r="K23" s="313"/>
      <c r="L23" s="313" t="s">
        <v>1603</v>
      </c>
      <c r="M23" s="313" t="s">
        <v>1604</v>
      </c>
      <c r="N23" s="313"/>
      <c r="O23" s="314"/>
      <c r="P23" s="313" t="s">
        <v>1605</v>
      </c>
      <c r="Q23" s="313"/>
      <c r="R23" s="313"/>
      <c r="S23" s="315"/>
      <c r="T23" s="313"/>
      <c r="U23" s="313"/>
      <c r="V23" s="313"/>
      <c r="W23" s="313"/>
    </row>
    <row r="24" spans="1:23" ht="15" thickBot="1">
      <c r="A24" s="551">
        <v>1091</v>
      </c>
      <c r="B24" s="553" t="s">
        <v>2117</v>
      </c>
      <c r="C24" s="553" t="s">
        <v>144</v>
      </c>
      <c r="D24" s="553"/>
      <c r="E24" s="553"/>
      <c r="F24" s="553" t="s">
        <v>2184</v>
      </c>
      <c r="G24" s="554" t="s">
        <v>2903</v>
      </c>
      <c r="H24" s="553" t="s">
        <v>155</v>
      </c>
      <c r="I24" s="553" t="s">
        <v>17</v>
      </c>
      <c r="J24" s="557" t="s">
        <v>1788</v>
      </c>
      <c r="K24" s="313"/>
      <c r="L24" s="313" t="s">
        <v>2185</v>
      </c>
      <c r="M24" s="313" t="s">
        <v>2364</v>
      </c>
      <c r="N24" s="313"/>
      <c r="O24" s="314"/>
      <c r="P24" s="313"/>
      <c r="Q24" s="313"/>
      <c r="R24" s="313"/>
      <c r="S24" s="315"/>
      <c r="T24" s="313"/>
      <c r="U24" s="313"/>
      <c r="V24" s="313"/>
      <c r="W24" s="313"/>
    </row>
    <row r="25" spans="1:23" ht="9" customHeight="1" thickBot="1">
      <c r="A25" s="69"/>
      <c r="B25" s="58"/>
      <c r="C25" s="58"/>
      <c r="D25" s="58"/>
      <c r="E25" s="58"/>
      <c r="F25" s="58"/>
      <c r="G25" s="562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</row>
    <row r="26" spans="1:23" ht="19" thickBot="1">
      <c r="A26" s="391">
        <f>COUNTA(A8:A25)</f>
        <v>16</v>
      </c>
      <c r="B26" s="227" t="s">
        <v>2579</v>
      </c>
      <c r="C26" s="313"/>
      <c r="D26" s="313"/>
      <c r="E26" s="313"/>
      <c r="F26" s="313"/>
      <c r="G26" s="371"/>
      <c r="H26" s="313"/>
      <c r="I26" s="313"/>
      <c r="J26" s="313"/>
      <c r="K26" s="313"/>
      <c r="L26" s="313"/>
      <c r="M26" s="313"/>
      <c r="N26" s="313"/>
      <c r="O26" s="314"/>
      <c r="P26" s="313"/>
      <c r="Q26" s="313"/>
      <c r="R26" s="313"/>
      <c r="S26" s="315"/>
      <c r="T26" s="313"/>
      <c r="U26" s="313"/>
      <c r="V26" s="313"/>
      <c r="W26" s="313"/>
    </row>
    <row r="27" spans="1:23">
      <c r="A27" s="312"/>
      <c r="B27" s="313"/>
      <c r="C27" s="313"/>
      <c r="D27" s="313"/>
      <c r="E27" s="313"/>
      <c r="F27" s="313"/>
      <c r="G27" s="371"/>
      <c r="H27" s="313"/>
      <c r="I27" s="313"/>
      <c r="J27" s="313"/>
      <c r="K27" s="313"/>
      <c r="L27" s="313"/>
      <c r="M27" s="313"/>
      <c r="N27" s="313"/>
      <c r="O27" s="312"/>
      <c r="P27" s="313"/>
      <c r="Q27" s="313"/>
      <c r="R27" s="313"/>
      <c r="S27" s="313"/>
      <c r="T27" s="313"/>
      <c r="U27" s="313"/>
      <c r="V27" s="313"/>
      <c r="W27" s="313"/>
    </row>
    <row r="28" spans="1:23">
      <c r="A28" s="312"/>
      <c r="B28" s="109" t="s">
        <v>2828</v>
      </c>
      <c r="C28" s="75"/>
      <c r="D28" s="313"/>
      <c r="E28" s="208" t="s">
        <v>2892</v>
      </c>
      <c r="F28" s="208"/>
      <c r="G28" s="535"/>
      <c r="H28" s="313"/>
      <c r="I28" s="313"/>
      <c r="J28" s="313"/>
      <c r="K28" s="313"/>
      <c r="L28" s="313"/>
      <c r="M28" s="313"/>
      <c r="N28" s="313"/>
      <c r="O28" s="312"/>
      <c r="P28" s="313"/>
      <c r="Q28" s="313"/>
      <c r="R28" s="313"/>
      <c r="S28" s="313"/>
      <c r="T28" s="313"/>
      <c r="U28" s="313"/>
      <c r="V28" s="313"/>
      <c r="W28" s="313"/>
    </row>
    <row r="29" spans="1:23">
      <c r="A29" s="312"/>
      <c r="B29" s="313"/>
      <c r="C29" s="313"/>
      <c r="D29" s="313"/>
      <c r="E29" s="313"/>
      <c r="F29" s="313"/>
      <c r="G29" s="371"/>
      <c r="H29" s="313">
        <v>3</v>
      </c>
      <c r="I29" s="313"/>
      <c r="J29" s="313"/>
      <c r="K29" s="313"/>
      <c r="L29" s="313"/>
      <c r="M29" s="313"/>
      <c r="N29" s="313"/>
      <c r="O29" s="312"/>
      <c r="P29" s="313"/>
      <c r="Q29" s="313"/>
      <c r="R29" s="313"/>
      <c r="S29" s="313"/>
      <c r="T29" s="313"/>
      <c r="U29" s="313"/>
      <c r="V29" s="313"/>
      <c r="W29" s="313"/>
    </row>
    <row r="30" spans="1:23">
      <c r="B30" s="6">
        <v>174</v>
      </c>
      <c r="C30" s="6" t="s">
        <v>2788</v>
      </c>
      <c r="H30">
        <v>21</v>
      </c>
    </row>
    <row r="31" spans="1:23">
      <c r="B31" s="6">
        <f>COUNTA(B8:B27)</f>
        <v>17</v>
      </c>
      <c r="C31" s="6" t="s">
        <v>2789</v>
      </c>
      <c r="H31">
        <v>84</v>
      </c>
    </row>
    <row r="32" spans="1:23">
      <c r="B32" s="6">
        <v>55</v>
      </c>
      <c r="C32" s="6" t="s">
        <v>2790</v>
      </c>
    </row>
    <row r="33" spans="1:11">
      <c r="B33" s="6"/>
      <c r="C33" s="6"/>
    </row>
    <row r="34" spans="1:11" ht="18.5">
      <c r="B34" s="50">
        <f>SUM(B30:B32)</f>
        <v>246</v>
      </c>
      <c r="C34" s="86" t="s">
        <v>2119</v>
      </c>
      <c r="H34" s="88">
        <f>SUM(H29:H32)</f>
        <v>108</v>
      </c>
    </row>
    <row r="35" spans="1:11">
      <c r="B35" s="6"/>
      <c r="C35" s="6"/>
    </row>
    <row r="36" spans="1:11">
      <c r="B36" s="6"/>
      <c r="C36" s="6"/>
    </row>
    <row r="37" spans="1:11">
      <c r="A37" s="6">
        <v>498</v>
      </c>
      <c r="B37" s="6" t="s">
        <v>38</v>
      </c>
      <c r="C37" s="6" t="s">
        <v>39</v>
      </c>
      <c r="D37" s="6"/>
      <c r="E37" s="6"/>
      <c r="F37" s="6" t="s">
        <v>2791</v>
      </c>
      <c r="H37">
        <v>2023</v>
      </c>
    </row>
    <row r="38" spans="1:11">
      <c r="A38" s="6">
        <v>668</v>
      </c>
      <c r="B38" s="6" t="s">
        <v>1021</v>
      </c>
      <c r="C38" s="6" t="s">
        <v>56</v>
      </c>
      <c r="D38" s="6"/>
      <c r="E38" s="6"/>
      <c r="F38" s="6" t="s">
        <v>2792</v>
      </c>
      <c r="H38">
        <v>2023</v>
      </c>
    </row>
    <row r="40" spans="1:11">
      <c r="A40" s="6" t="s">
        <v>2793</v>
      </c>
      <c r="B40" t="s">
        <v>2794</v>
      </c>
      <c r="C40" s="11">
        <v>45283</v>
      </c>
    </row>
    <row r="41" spans="1:11">
      <c r="A41" s="6" t="s">
        <v>2795</v>
      </c>
      <c r="B41" s="6" t="s">
        <v>2796</v>
      </c>
    </row>
    <row r="43" spans="1:11" ht="18.5">
      <c r="H43" s="409" t="s">
        <v>2797</v>
      </c>
      <c r="I43" s="407"/>
    </row>
    <row r="44" spans="1:11" ht="15.5">
      <c r="H44" s="410" t="s">
        <v>2798</v>
      </c>
      <c r="I44" s="410" t="s">
        <v>2799</v>
      </c>
    </row>
    <row r="45" spans="1:11" ht="15.5">
      <c r="H45" s="410" t="s">
        <v>2800</v>
      </c>
      <c r="I45" s="410" t="s">
        <v>2585</v>
      </c>
    </row>
    <row r="46" spans="1:11" ht="15.5">
      <c r="H46" s="410" t="s">
        <v>2801</v>
      </c>
      <c r="I46" s="410" t="s">
        <v>2802</v>
      </c>
    </row>
    <row r="47" spans="1:11" ht="18.5">
      <c r="C47" s="447" t="s">
        <v>2904</v>
      </c>
      <c r="H47" s="410" t="s">
        <v>2803</v>
      </c>
      <c r="I47" s="410" t="s">
        <v>2804</v>
      </c>
      <c r="K47" s="2" t="s">
        <v>2805</v>
      </c>
    </row>
    <row r="48" spans="1:11" ht="18.5">
      <c r="B48" s="428">
        <f>B70</f>
        <v>16</v>
      </c>
      <c r="C48" s="563" t="s">
        <v>2785</v>
      </c>
      <c r="F48" s="2" t="s">
        <v>2806</v>
      </c>
      <c r="G48" s="176"/>
    </row>
    <row r="49" spans="1:23" ht="9" customHeight="1">
      <c r="A49" s="69"/>
      <c r="B49" s="58"/>
      <c r="C49" s="58"/>
      <c r="D49" s="58"/>
      <c r="E49" s="58"/>
      <c r="F49" s="58"/>
      <c r="G49" s="562"/>
    </row>
    <row r="50" spans="1:23">
      <c r="A50" s="430">
        <v>294</v>
      </c>
      <c r="B50" s="431" t="s">
        <v>812</v>
      </c>
      <c r="C50" s="431" t="s">
        <v>45</v>
      </c>
      <c r="D50" s="313"/>
      <c r="E50" s="313"/>
      <c r="F50" s="313" t="s">
        <v>813</v>
      </c>
      <c r="G50" s="371"/>
      <c r="H50" s="313" t="s">
        <v>16</v>
      </c>
      <c r="I50" s="313" t="s">
        <v>17</v>
      </c>
      <c r="J50" s="313" t="s">
        <v>1752</v>
      </c>
      <c r="K50" s="313" t="s">
        <v>814</v>
      </c>
      <c r="L50" s="313"/>
      <c r="M50" s="313" t="s">
        <v>815</v>
      </c>
      <c r="N50" s="411" t="s">
        <v>2807</v>
      </c>
      <c r="O50" s="314"/>
      <c r="P50" s="313"/>
      <c r="Q50" s="313" t="s">
        <v>1795</v>
      </c>
      <c r="R50" s="313"/>
      <c r="S50" s="315"/>
      <c r="T50" s="313"/>
      <c r="U50" s="313"/>
      <c r="V50" s="313"/>
      <c r="W50" s="313"/>
    </row>
    <row r="51" spans="1:23">
      <c r="A51" s="430">
        <v>1032</v>
      </c>
      <c r="B51" s="431" t="s">
        <v>1192</v>
      </c>
      <c r="C51" s="431" t="s">
        <v>56</v>
      </c>
      <c r="D51" s="313"/>
      <c r="E51" s="313"/>
      <c r="F51" s="313" t="s">
        <v>1193</v>
      </c>
      <c r="G51" s="371"/>
      <c r="H51" s="313" t="s">
        <v>1194</v>
      </c>
      <c r="I51" s="313" t="s">
        <v>133</v>
      </c>
      <c r="J51" s="313" t="s">
        <v>1946</v>
      </c>
      <c r="K51" s="313" t="s">
        <v>1195</v>
      </c>
      <c r="L51" s="313" t="s">
        <v>1195</v>
      </c>
      <c r="M51" s="313" t="s">
        <v>1196</v>
      </c>
      <c r="N51" s="226" t="s">
        <v>2808</v>
      </c>
      <c r="O51" s="314"/>
      <c r="P51" s="313" t="s">
        <v>1197</v>
      </c>
      <c r="Q51" s="313"/>
      <c r="R51" s="313"/>
      <c r="S51" s="315"/>
      <c r="T51" s="313"/>
      <c r="U51" s="313"/>
      <c r="V51" s="313"/>
      <c r="W51" s="313"/>
    </row>
    <row r="52" spans="1:23">
      <c r="A52" s="430">
        <v>781</v>
      </c>
      <c r="B52" s="431" t="s">
        <v>736</v>
      </c>
      <c r="C52" s="431" t="s">
        <v>471</v>
      </c>
      <c r="D52" s="313"/>
      <c r="E52" s="313"/>
      <c r="F52" s="110" t="s">
        <v>737</v>
      </c>
      <c r="G52" s="228"/>
      <c r="H52" s="110" t="s">
        <v>213</v>
      </c>
      <c r="I52" s="110" t="s">
        <v>17</v>
      </c>
      <c r="J52" s="110" t="s">
        <v>1804</v>
      </c>
      <c r="K52" s="110" t="s">
        <v>738</v>
      </c>
      <c r="L52" s="110" t="s">
        <v>2905</v>
      </c>
      <c r="M52" s="110" t="s">
        <v>739</v>
      </c>
      <c r="N52" s="226" t="s">
        <v>2808</v>
      </c>
      <c r="O52" s="314"/>
      <c r="P52" s="313" t="s">
        <v>1548</v>
      </c>
      <c r="Q52" s="75" t="s">
        <v>1926</v>
      </c>
      <c r="R52" s="313"/>
      <c r="S52" s="315"/>
      <c r="T52" s="313"/>
      <c r="U52" s="313"/>
      <c r="V52" s="313"/>
      <c r="W52" s="313"/>
    </row>
    <row r="53" spans="1:23">
      <c r="A53" s="564">
        <v>1095</v>
      </c>
      <c r="B53" s="565" t="s">
        <v>585</v>
      </c>
      <c r="C53" s="565" t="s">
        <v>756</v>
      </c>
      <c r="D53" s="313"/>
      <c r="E53" s="313"/>
      <c r="F53" s="313" t="s">
        <v>2192</v>
      </c>
      <c r="G53" s="371"/>
      <c r="H53" s="313" t="s">
        <v>1991</v>
      </c>
      <c r="I53" s="313" t="s">
        <v>17</v>
      </c>
      <c r="J53" s="313" t="s">
        <v>1992</v>
      </c>
      <c r="K53" s="313" t="s">
        <v>2215</v>
      </c>
      <c r="L53" s="313"/>
      <c r="M53" s="313" t="s">
        <v>2193</v>
      </c>
      <c r="N53" s="75" t="s">
        <v>2829</v>
      </c>
      <c r="O53" s="278"/>
      <c r="P53" s="313" t="s">
        <v>2195</v>
      </c>
      <c r="Q53" s="313"/>
      <c r="R53" s="313"/>
      <c r="S53" s="315"/>
      <c r="T53" s="313"/>
      <c r="U53" s="313"/>
      <c r="V53" s="313"/>
      <c r="W53" s="313"/>
    </row>
    <row r="54" spans="1:23" ht="15" thickBot="1">
      <c r="A54" s="566">
        <v>1100</v>
      </c>
      <c r="B54" s="567" t="s">
        <v>2252</v>
      </c>
      <c r="C54" s="567" t="s">
        <v>2253</v>
      </c>
      <c r="D54" s="553"/>
      <c r="E54" s="553"/>
      <c r="F54" s="553" t="s">
        <v>2278</v>
      </c>
      <c r="G54" s="568"/>
      <c r="H54" s="553" t="s">
        <v>83</v>
      </c>
      <c r="I54" s="553" t="s">
        <v>17</v>
      </c>
      <c r="J54" s="553" t="s">
        <v>1772</v>
      </c>
      <c r="K54" s="553" t="s">
        <v>2279</v>
      </c>
      <c r="L54" s="553" t="s">
        <v>2279</v>
      </c>
      <c r="M54" s="553" t="s">
        <v>2280</v>
      </c>
      <c r="N54" s="569" t="s">
        <v>2808</v>
      </c>
      <c r="O54" s="570"/>
      <c r="P54" s="313" t="s">
        <v>2282</v>
      </c>
      <c r="Q54" s="75" t="s">
        <v>2830</v>
      </c>
      <c r="R54" s="313"/>
      <c r="S54" s="315"/>
      <c r="T54" s="313"/>
      <c r="U54" s="313"/>
      <c r="V54" s="313"/>
      <c r="W54" s="313"/>
    </row>
    <row r="55" spans="1:23">
      <c r="A55" s="564">
        <v>566</v>
      </c>
      <c r="B55" s="565" t="s">
        <v>576</v>
      </c>
      <c r="C55" s="565" t="s">
        <v>577</v>
      </c>
      <c r="D55" s="313"/>
      <c r="E55" s="313"/>
      <c r="F55" s="313" t="s">
        <v>578</v>
      </c>
      <c r="G55" s="371"/>
      <c r="H55" s="313" t="s">
        <v>25</v>
      </c>
      <c r="I55" s="313" t="s">
        <v>17</v>
      </c>
      <c r="J55" s="313" t="s">
        <v>1755</v>
      </c>
      <c r="K55" s="313" t="s">
        <v>579</v>
      </c>
      <c r="L55" s="313"/>
      <c r="M55" s="313" t="s">
        <v>580</v>
      </c>
      <c r="N55" s="313" t="s">
        <v>2906</v>
      </c>
      <c r="O55" s="314"/>
      <c r="P55" s="313"/>
      <c r="Q55" s="313"/>
      <c r="R55" s="313"/>
      <c r="S55" s="315"/>
      <c r="T55" s="313"/>
      <c r="U55" s="313"/>
      <c r="V55" s="313"/>
      <c r="W55" s="313"/>
    </row>
    <row r="56" spans="1:23">
      <c r="A56" s="312">
        <v>1085</v>
      </c>
      <c r="B56" s="313" t="s">
        <v>2105</v>
      </c>
      <c r="C56" s="313" t="s">
        <v>146</v>
      </c>
      <c r="D56" s="313"/>
      <c r="E56" s="313"/>
      <c r="F56" s="313" t="s">
        <v>2149</v>
      </c>
      <c r="G56" s="371"/>
      <c r="H56" s="313" t="s">
        <v>2106</v>
      </c>
      <c r="I56" s="313" t="s">
        <v>133</v>
      </c>
      <c r="J56" s="313" t="s">
        <v>2150</v>
      </c>
      <c r="K56" s="313" t="s">
        <v>2151</v>
      </c>
      <c r="L56" s="313" t="s">
        <v>2107</v>
      </c>
      <c r="M56" s="313" t="s">
        <v>2152</v>
      </c>
      <c r="N56" s="226" t="s">
        <v>2907</v>
      </c>
      <c r="O56" s="314"/>
      <c r="P56" s="313" t="s">
        <v>1078</v>
      </c>
      <c r="Q56" s="313"/>
      <c r="R56" s="313"/>
      <c r="S56" s="315"/>
      <c r="T56" s="313"/>
      <c r="U56" s="313"/>
      <c r="V56" s="313"/>
      <c r="W56" s="313"/>
    </row>
    <row r="57" spans="1:23">
      <c r="A57" s="312">
        <v>930</v>
      </c>
      <c r="B57" s="313" t="s">
        <v>430</v>
      </c>
      <c r="C57" s="313" t="s">
        <v>431</v>
      </c>
      <c r="D57" s="313"/>
      <c r="E57" s="313"/>
      <c r="F57" s="313" t="s">
        <v>1858</v>
      </c>
      <c r="G57" s="371"/>
      <c r="H57" s="313" t="s">
        <v>432</v>
      </c>
      <c r="I57" s="313" t="s">
        <v>17</v>
      </c>
      <c r="J57" s="313" t="s">
        <v>1859</v>
      </c>
      <c r="K57" s="313"/>
      <c r="L57" s="313" t="s">
        <v>433</v>
      </c>
      <c r="M57" s="313" t="s">
        <v>434</v>
      </c>
      <c r="N57" s="328" t="s">
        <v>2908</v>
      </c>
      <c r="O57" s="314"/>
      <c r="P57" s="313"/>
      <c r="Q57" s="313" t="s">
        <v>1860</v>
      </c>
      <c r="R57" s="313"/>
      <c r="S57" s="315"/>
      <c r="T57" s="313"/>
      <c r="U57" s="313"/>
      <c r="V57" s="313"/>
      <c r="W57" s="313"/>
    </row>
    <row r="58" spans="1:23">
      <c r="A58" s="312">
        <v>608</v>
      </c>
      <c r="B58" s="313" t="s">
        <v>706</v>
      </c>
      <c r="C58" s="313" t="s">
        <v>707</v>
      </c>
      <c r="D58" s="313"/>
      <c r="E58" s="313"/>
      <c r="F58" s="313" t="s">
        <v>1919</v>
      </c>
      <c r="G58" s="371"/>
      <c r="H58" s="313" t="s">
        <v>25</v>
      </c>
      <c r="I58" s="313" t="s">
        <v>17</v>
      </c>
      <c r="J58" s="313" t="s">
        <v>1755</v>
      </c>
      <c r="K58" s="313" t="s">
        <v>1360</v>
      </c>
      <c r="L58" s="313" t="s">
        <v>708</v>
      </c>
      <c r="M58" s="313" t="s">
        <v>709</v>
      </c>
      <c r="N58" s="226" t="s">
        <v>2909</v>
      </c>
      <c r="O58" s="314"/>
      <c r="P58" s="313" t="s">
        <v>1095</v>
      </c>
      <c r="Q58" s="313"/>
      <c r="R58" s="313"/>
      <c r="S58" s="315"/>
      <c r="T58" s="313"/>
      <c r="U58" s="313"/>
      <c r="V58" s="313"/>
      <c r="W58" s="313"/>
    </row>
    <row r="59" spans="1:23">
      <c r="A59" s="312">
        <v>1060</v>
      </c>
      <c r="B59" s="313" t="s">
        <v>733</v>
      </c>
      <c r="C59" s="313" t="s">
        <v>2199</v>
      </c>
      <c r="D59" s="313"/>
      <c r="E59" s="313"/>
      <c r="F59" s="313" t="s">
        <v>1921</v>
      </c>
      <c r="G59" s="371"/>
      <c r="H59" s="313" t="s">
        <v>25</v>
      </c>
      <c r="I59" s="313" t="s">
        <v>17</v>
      </c>
      <c r="J59" s="313" t="s">
        <v>1755</v>
      </c>
      <c r="K59" s="571" t="s">
        <v>2910</v>
      </c>
      <c r="L59" s="313" t="s">
        <v>1922</v>
      </c>
      <c r="M59" s="313" t="s">
        <v>1923</v>
      </c>
      <c r="N59" s="313" t="s">
        <v>1924</v>
      </c>
      <c r="O59" s="314"/>
      <c r="P59" s="313" t="s">
        <v>1803</v>
      </c>
      <c r="Q59" s="313"/>
      <c r="R59" s="313"/>
      <c r="S59" s="315"/>
      <c r="T59" s="313"/>
      <c r="U59" s="313"/>
      <c r="V59" s="313"/>
      <c r="W59" s="313"/>
    </row>
    <row r="60" spans="1:23">
      <c r="A60" s="312">
        <v>958</v>
      </c>
      <c r="B60" s="313" t="s">
        <v>750</v>
      </c>
      <c r="C60" s="313" t="s">
        <v>13</v>
      </c>
      <c r="D60" s="313"/>
      <c r="E60" s="313"/>
      <c r="F60" s="313" t="s">
        <v>1927</v>
      </c>
      <c r="G60" s="371"/>
      <c r="H60" s="313" t="s">
        <v>25</v>
      </c>
      <c r="I60" s="313" t="s">
        <v>17</v>
      </c>
      <c r="J60" s="313" t="s">
        <v>1755</v>
      </c>
      <c r="K60" s="313" t="s">
        <v>751</v>
      </c>
      <c r="L60" s="313" t="s">
        <v>752</v>
      </c>
      <c r="M60" s="313" t="s">
        <v>753</v>
      </c>
      <c r="N60" s="571" t="s">
        <v>2910</v>
      </c>
      <c r="O60" s="314"/>
      <c r="P60" s="313" t="s">
        <v>1512</v>
      </c>
      <c r="Q60" s="313"/>
      <c r="R60" s="313"/>
      <c r="S60" s="315"/>
      <c r="T60" s="313"/>
      <c r="U60" s="313"/>
      <c r="V60" s="313"/>
      <c r="W60" s="313"/>
    </row>
    <row r="61" spans="1:23">
      <c r="A61" s="312">
        <v>906</v>
      </c>
      <c r="B61" s="313" t="s">
        <v>883</v>
      </c>
      <c r="C61" s="313" t="s">
        <v>13</v>
      </c>
      <c r="D61" s="313"/>
      <c r="E61" s="313"/>
      <c r="F61" s="313" t="s">
        <v>885</v>
      </c>
      <c r="G61" s="371"/>
      <c r="H61" s="313" t="s">
        <v>306</v>
      </c>
      <c r="I61" s="313" t="s">
        <v>17</v>
      </c>
      <c r="J61" s="313" t="s">
        <v>1827</v>
      </c>
      <c r="K61" s="313" t="s">
        <v>2174</v>
      </c>
      <c r="L61" s="313" t="s">
        <v>886</v>
      </c>
      <c r="M61" s="313" t="s">
        <v>1215</v>
      </c>
      <c r="N61" s="313"/>
      <c r="O61" s="314"/>
      <c r="P61" s="313"/>
      <c r="Q61" s="313"/>
      <c r="R61" s="313"/>
      <c r="S61" s="315"/>
      <c r="T61" s="313"/>
      <c r="U61" s="313"/>
      <c r="V61" s="313"/>
      <c r="W61" s="313"/>
    </row>
    <row r="62" spans="1:23">
      <c r="A62" s="312">
        <v>1051</v>
      </c>
      <c r="B62" s="313" t="s">
        <v>1655</v>
      </c>
      <c r="C62" s="313" t="s">
        <v>2225</v>
      </c>
      <c r="D62" s="313"/>
      <c r="E62" s="313"/>
      <c r="F62" s="313" t="s">
        <v>1970</v>
      </c>
      <c r="G62" s="371"/>
      <c r="H62" s="313" t="s">
        <v>518</v>
      </c>
      <c r="I62" s="313" t="s">
        <v>17</v>
      </c>
      <c r="J62" s="313" t="s">
        <v>1882</v>
      </c>
      <c r="K62" s="313" t="s">
        <v>1708</v>
      </c>
      <c r="L62" s="313" t="s">
        <v>1709</v>
      </c>
      <c r="M62" s="313" t="s">
        <v>1710</v>
      </c>
      <c r="N62" s="313" t="s">
        <v>1971</v>
      </c>
      <c r="O62" s="314"/>
      <c r="P62" s="313" t="s">
        <v>1267</v>
      </c>
      <c r="Q62" s="313"/>
      <c r="R62" s="313"/>
      <c r="S62" s="315"/>
      <c r="T62" s="313"/>
      <c r="U62" s="313"/>
      <c r="V62" s="313"/>
      <c r="W62" s="313"/>
    </row>
    <row r="63" spans="1:23">
      <c r="A63" s="482">
        <v>1025</v>
      </c>
      <c r="B63" s="483" t="s">
        <v>1458</v>
      </c>
      <c r="C63" s="483" t="s">
        <v>1417</v>
      </c>
      <c r="D63" s="313"/>
      <c r="E63" s="313"/>
      <c r="F63" s="313" t="s">
        <v>1459</v>
      </c>
      <c r="G63" s="371"/>
      <c r="H63" s="313" t="s">
        <v>789</v>
      </c>
      <c r="I63" s="313" t="s">
        <v>17</v>
      </c>
      <c r="J63" s="371" t="s">
        <v>1798</v>
      </c>
      <c r="K63" s="313" t="s">
        <v>1460</v>
      </c>
      <c r="L63" s="313"/>
      <c r="M63" s="313" t="s">
        <v>1461</v>
      </c>
      <c r="N63" s="313"/>
      <c r="O63" s="314"/>
      <c r="P63" s="313" t="s">
        <v>1462</v>
      </c>
      <c r="Q63" s="313"/>
      <c r="R63" s="313"/>
      <c r="S63" s="315"/>
      <c r="T63" s="313"/>
      <c r="U63" s="313"/>
      <c r="V63" s="313"/>
      <c r="W63" s="313"/>
    </row>
    <row r="64" spans="1:23">
      <c r="A64" s="312">
        <v>698</v>
      </c>
      <c r="B64" s="208" t="s">
        <v>304</v>
      </c>
      <c r="C64" s="208" t="s">
        <v>91</v>
      </c>
      <c r="D64" s="313"/>
      <c r="E64" s="313"/>
      <c r="F64" s="313" t="s">
        <v>305</v>
      </c>
      <c r="G64" s="371"/>
      <c r="H64" s="313" t="s">
        <v>306</v>
      </c>
      <c r="I64" s="313" t="s">
        <v>17</v>
      </c>
      <c r="J64" s="371" t="s">
        <v>1827</v>
      </c>
      <c r="K64" s="313" t="s">
        <v>307</v>
      </c>
      <c r="L64" s="313" t="s">
        <v>308</v>
      </c>
      <c r="M64" s="313" t="s">
        <v>310</v>
      </c>
      <c r="N64" s="208" t="s">
        <v>2883</v>
      </c>
      <c r="O64" s="314"/>
      <c r="P64" s="313"/>
      <c r="Q64" s="313" t="s">
        <v>1828</v>
      </c>
      <c r="R64" s="313"/>
      <c r="S64" s="315"/>
      <c r="T64" s="313"/>
      <c r="U64" s="313"/>
      <c r="V64" s="313"/>
      <c r="W64" s="313"/>
    </row>
    <row r="65" spans="1:23">
      <c r="A65" s="312">
        <v>616</v>
      </c>
      <c r="B65" s="208" t="s">
        <v>953</v>
      </c>
      <c r="C65" s="208" t="s">
        <v>1067</v>
      </c>
      <c r="D65" s="313"/>
      <c r="E65" s="313"/>
      <c r="F65" s="313" t="s">
        <v>954</v>
      </c>
      <c r="G65" s="371"/>
      <c r="H65" s="313" t="s">
        <v>32</v>
      </c>
      <c r="I65" s="313" t="s">
        <v>17</v>
      </c>
      <c r="J65" s="313" t="s">
        <v>1756</v>
      </c>
      <c r="K65" s="313" t="s">
        <v>955</v>
      </c>
      <c r="L65" s="313" t="s">
        <v>956</v>
      </c>
      <c r="M65" s="313" t="s">
        <v>957</v>
      </c>
      <c r="N65" s="208" t="s">
        <v>2883</v>
      </c>
      <c r="O65" s="314"/>
      <c r="P65" s="313" t="s">
        <v>1255</v>
      </c>
      <c r="Q65" s="313"/>
      <c r="R65" s="313"/>
      <c r="S65" s="315"/>
      <c r="T65" s="313"/>
      <c r="U65" s="313"/>
      <c r="V65" s="313"/>
      <c r="W65" s="313"/>
    </row>
    <row r="66" spans="1:23" ht="17.25" customHeight="1"/>
    <row r="67" spans="1:23" ht="17.25" customHeight="1"/>
    <row r="69" spans="1:23" ht="8.25" customHeight="1">
      <c r="A69" s="69"/>
      <c r="B69" s="58"/>
      <c r="C69" s="58"/>
      <c r="D69" s="58"/>
      <c r="E69" s="58"/>
      <c r="F69" s="58"/>
      <c r="G69" s="562"/>
      <c r="H69" s="58"/>
      <c r="I69" s="58"/>
      <c r="J69" s="58"/>
      <c r="K69" s="58"/>
      <c r="L69" s="58"/>
      <c r="M69" s="58"/>
      <c r="N69" s="58"/>
    </row>
    <row r="70" spans="1:23" ht="15.5">
      <c r="B70" s="403">
        <f>COUNTA(B49:B69)</f>
        <v>16</v>
      </c>
      <c r="C70" s="432" t="s">
        <v>2785</v>
      </c>
      <c r="E70" s="208" t="s">
        <v>2892</v>
      </c>
      <c r="F70" s="208"/>
      <c r="G70" s="535"/>
    </row>
    <row r="72" spans="1:23" ht="18.5">
      <c r="A72" s="572" t="s">
        <v>2247</v>
      </c>
      <c r="B72" s="563">
        <f>B154</f>
        <v>76</v>
      </c>
      <c r="C72" s="573" t="s">
        <v>2809</v>
      </c>
      <c r="F72" s="2" t="s">
        <v>2806</v>
      </c>
      <c r="G72" s="176"/>
    </row>
    <row r="73" spans="1:23" ht="8.25" customHeight="1">
      <c r="A73" s="69"/>
      <c r="B73" s="58"/>
      <c r="C73" s="58"/>
      <c r="D73" s="58"/>
      <c r="E73" s="58"/>
      <c r="F73" s="58"/>
      <c r="G73" s="562"/>
      <c r="H73" s="58"/>
      <c r="I73" s="58"/>
      <c r="J73" s="58"/>
      <c r="K73" s="58"/>
      <c r="L73" s="58"/>
      <c r="M73" s="58"/>
      <c r="N73" s="58"/>
    </row>
    <row r="74" spans="1:23">
      <c r="A74" s="312">
        <v>672</v>
      </c>
      <c r="B74" s="313" t="s">
        <v>49</v>
      </c>
      <c r="C74" s="313" t="s">
        <v>50</v>
      </c>
      <c r="D74" s="313"/>
      <c r="E74" s="313"/>
      <c r="F74" s="313" t="s">
        <v>52</v>
      </c>
      <c r="G74" s="371"/>
      <c r="H74" s="313" t="s">
        <v>53</v>
      </c>
      <c r="I74" s="313" t="s">
        <v>17</v>
      </c>
      <c r="J74" s="313" t="s">
        <v>1761</v>
      </c>
      <c r="K74" s="313" t="s">
        <v>54</v>
      </c>
      <c r="L74" s="313"/>
      <c r="M74" s="313" t="s">
        <v>55</v>
      </c>
      <c r="N74" s="313" t="s">
        <v>1762</v>
      </c>
      <c r="O74" s="395">
        <v>14801</v>
      </c>
      <c r="P74" s="313"/>
      <c r="Q74" s="313"/>
      <c r="R74" s="313"/>
      <c r="S74" s="315"/>
      <c r="T74" s="313"/>
      <c r="U74" s="313"/>
      <c r="V74" s="313"/>
      <c r="W74" s="313"/>
    </row>
    <row r="75" spans="1:23" ht="15" thickBot="1">
      <c r="A75" s="312">
        <v>1063</v>
      </c>
      <c r="B75" s="313" t="s">
        <v>1763</v>
      </c>
      <c r="C75" s="313" t="s">
        <v>50</v>
      </c>
      <c r="D75" s="313"/>
      <c r="E75" s="313"/>
      <c r="F75" s="313" t="s">
        <v>1765</v>
      </c>
      <c r="G75" s="371"/>
      <c r="H75" s="313" t="s">
        <v>16</v>
      </c>
      <c r="I75" s="313" t="s">
        <v>17</v>
      </c>
      <c r="J75" s="313" t="s">
        <v>1752</v>
      </c>
      <c r="K75" s="313" t="s">
        <v>1766</v>
      </c>
      <c r="L75" s="313" t="s">
        <v>1767</v>
      </c>
      <c r="M75" s="313" t="s">
        <v>1768</v>
      </c>
      <c r="N75" s="313" t="s">
        <v>2911</v>
      </c>
      <c r="O75" s="574">
        <v>20311</v>
      </c>
      <c r="P75" s="313" t="s">
        <v>1770</v>
      </c>
      <c r="Q75" s="313"/>
      <c r="R75" s="313"/>
      <c r="S75" s="315"/>
      <c r="T75" s="313"/>
      <c r="U75" s="313"/>
      <c r="V75" s="313"/>
      <c r="W75" s="313"/>
    </row>
    <row r="76" spans="1:23" ht="15" thickBot="1">
      <c r="A76" s="430">
        <v>1057</v>
      </c>
      <c r="B76" s="431" t="s">
        <v>1736</v>
      </c>
      <c r="C76" s="431" t="s">
        <v>798</v>
      </c>
      <c r="D76" s="313"/>
      <c r="E76" s="313"/>
      <c r="F76" s="313" t="s">
        <v>1771</v>
      </c>
      <c r="G76" s="371"/>
      <c r="H76" s="313" t="s">
        <v>83</v>
      </c>
      <c r="I76" s="313" t="s">
        <v>17</v>
      </c>
      <c r="J76" s="313" t="s">
        <v>1772</v>
      </c>
      <c r="K76" s="313" t="s">
        <v>1773</v>
      </c>
      <c r="L76" s="313" t="s">
        <v>1774</v>
      </c>
      <c r="M76" s="313" t="s">
        <v>1775</v>
      </c>
      <c r="N76" s="313"/>
      <c r="O76" s="283">
        <v>16141</v>
      </c>
      <c r="P76" s="313"/>
      <c r="Q76" s="313"/>
      <c r="R76" s="313"/>
      <c r="S76" s="315"/>
      <c r="T76" s="313"/>
      <c r="U76" s="313"/>
      <c r="V76" s="313"/>
      <c r="W76" s="313"/>
    </row>
    <row r="77" spans="1:23">
      <c r="A77" s="312">
        <v>501</v>
      </c>
      <c r="B77" s="313" t="s">
        <v>117</v>
      </c>
      <c r="C77" s="313" t="s">
        <v>2038</v>
      </c>
      <c r="D77" s="313"/>
      <c r="E77" s="313"/>
      <c r="F77" s="313" t="s">
        <v>119</v>
      </c>
      <c r="G77" s="371"/>
      <c r="H77" s="313" t="s">
        <v>120</v>
      </c>
      <c r="I77" s="313" t="s">
        <v>17</v>
      </c>
      <c r="J77" s="313" t="s">
        <v>1782</v>
      </c>
      <c r="K77" s="313" t="s">
        <v>121</v>
      </c>
      <c r="L77" s="313"/>
      <c r="M77" s="313" t="s">
        <v>122</v>
      </c>
      <c r="N77" s="313"/>
      <c r="O77" s="191">
        <v>16623</v>
      </c>
      <c r="P77" s="313" t="s">
        <v>1448</v>
      </c>
      <c r="Q77" s="313"/>
      <c r="R77" s="313"/>
      <c r="S77" s="315"/>
      <c r="T77" s="313"/>
      <c r="U77" s="313"/>
      <c r="V77" s="313"/>
      <c r="W77" s="313"/>
    </row>
    <row r="78" spans="1:23">
      <c r="A78" s="312">
        <v>956</v>
      </c>
      <c r="B78" s="313" t="s">
        <v>152</v>
      </c>
      <c r="C78" s="313" t="s">
        <v>56</v>
      </c>
      <c r="D78" s="313"/>
      <c r="E78" s="313"/>
      <c r="F78" s="313" t="s">
        <v>154</v>
      </c>
      <c r="G78" s="371"/>
      <c r="H78" s="313" t="s">
        <v>155</v>
      </c>
      <c r="I78" s="313" t="s">
        <v>17</v>
      </c>
      <c r="J78" s="313" t="s">
        <v>1788</v>
      </c>
      <c r="K78" s="313" t="s">
        <v>156</v>
      </c>
      <c r="L78" s="313" t="s">
        <v>157</v>
      </c>
      <c r="M78" s="313" t="s">
        <v>158</v>
      </c>
      <c r="N78" s="313" t="s">
        <v>1321</v>
      </c>
      <c r="O78" s="191">
        <v>15057</v>
      </c>
      <c r="P78" s="313" t="s">
        <v>1322</v>
      </c>
      <c r="Q78" s="313"/>
      <c r="R78" s="313"/>
      <c r="S78" s="315"/>
      <c r="T78" s="313"/>
      <c r="U78" s="313"/>
      <c r="V78" s="313"/>
      <c r="W78" s="313"/>
    </row>
    <row r="79" spans="1:23">
      <c r="A79" s="312">
        <v>562</v>
      </c>
      <c r="B79" s="313" t="s">
        <v>167</v>
      </c>
      <c r="C79" s="313" t="s">
        <v>2108</v>
      </c>
      <c r="D79" s="313"/>
      <c r="E79" s="313"/>
      <c r="F79" s="313" t="s">
        <v>169</v>
      </c>
      <c r="G79" s="371"/>
      <c r="H79" s="313" t="s">
        <v>32</v>
      </c>
      <c r="I79" s="313" t="s">
        <v>17</v>
      </c>
      <c r="J79" s="313" t="s">
        <v>1756</v>
      </c>
      <c r="K79" s="313" t="s">
        <v>170</v>
      </c>
      <c r="L79" s="313" t="s">
        <v>1349</v>
      </c>
      <c r="M79" s="313" t="s">
        <v>171</v>
      </c>
      <c r="N79" s="313" t="s">
        <v>1790</v>
      </c>
      <c r="O79" s="574">
        <v>12692</v>
      </c>
      <c r="P79" s="313" t="s">
        <v>1350</v>
      </c>
      <c r="Q79" s="313"/>
      <c r="R79" s="313"/>
      <c r="S79" s="315"/>
      <c r="T79" s="313"/>
      <c r="U79" s="313"/>
      <c r="V79" s="313"/>
      <c r="W79" s="313"/>
    </row>
    <row r="80" spans="1:23">
      <c r="A80" s="312">
        <v>69</v>
      </c>
      <c r="B80" s="313" t="s">
        <v>176</v>
      </c>
      <c r="C80" s="313" t="s">
        <v>2099</v>
      </c>
      <c r="D80" s="313"/>
      <c r="E80" s="313"/>
      <c r="F80" s="313" t="s">
        <v>177</v>
      </c>
      <c r="G80" s="371"/>
      <c r="H80" s="313" t="s">
        <v>120</v>
      </c>
      <c r="I80" s="313" t="s">
        <v>17</v>
      </c>
      <c r="J80" s="313" t="s">
        <v>1782</v>
      </c>
      <c r="K80" s="313" t="s">
        <v>178</v>
      </c>
      <c r="L80" s="313"/>
      <c r="M80" s="313" t="s">
        <v>1681</v>
      </c>
      <c r="N80" s="313"/>
      <c r="O80" s="191">
        <v>15429</v>
      </c>
      <c r="P80" s="313"/>
      <c r="Q80" s="313"/>
      <c r="R80" s="313"/>
      <c r="S80" s="315"/>
      <c r="T80" s="313"/>
      <c r="U80" s="313"/>
      <c r="V80" s="313"/>
      <c r="W80" s="313"/>
    </row>
    <row r="81" spans="1:23">
      <c r="A81" s="312">
        <v>1054</v>
      </c>
      <c r="B81" s="313" t="s">
        <v>1664</v>
      </c>
      <c r="C81" s="313" t="s">
        <v>144</v>
      </c>
      <c r="D81" s="313"/>
      <c r="E81" s="313"/>
      <c r="F81" s="313" t="s">
        <v>1793</v>
      </c>
      <c r="G81" s="371"/>
      <c r="H81" s="313" t="s">
        <v>32</v>
      </c>
      <c r="I81" s="313" t="s">
        <v>17</v>
      </c>
      <c r="J81" s="371" t="s">
        <v>1756</v>
      </c>
      <c r="K81" s="313" t="s">
        <v>1682</v>
      </c>
      <c r="L81" s="313" t="s">
        <v>1683</v>
      </c>
      <c r="M81" s="313" t="s">
        <v>1684</v>
      </c>
      <c r="N81" s="313" t="s">
        <v>1794</v>
      </c>
      <c r="O81" s="191">
        <v>16033</v>
      </c>
      <c r="P81" s="313" t="s">
        <v>1177</v>
      </c>
      <c r="Q81" s="313"/>
      <c r="R81" s="313"/>
      <c r="S81" s="315"/>
      <c r="T81" s="313"/>
      <c r="U81" s="313"/>
      <c r="V81" s="313"/>
      <c r="W81" s="313"/>
    </row>
    <row r="82" spans="1:23">
      <c r="A82" s="312">
        <v>78</v>
      </c>
      <c r="B82" s="313" t="s">
        <v>203</v>
      </c>
      <c r="C82" s="313" t="s">
        <v>13</v>
      </c>
      <c r="D82" s="313"/>
      <c r="E82" s="313"/>
      <c r="F82" s="313" t="s">
        <v>204</v>
      </c>
      <c r="G82" s="371"/>
      <c r="H82" s="313" t="s">
        <v>25</v>
      </c>
      <c r="I82" s="313" t="s">
        <v>17</v>
      </c>
      <c r="J82" s="371" t="s">
        <v>1755</v>
      </c>
      <c r="K82" s="313" t="s">
        <v>205</v>
      </c>
      <c r="L82" s="313"/>
      <c r="M82" s="313" t="s">
        <v>206</v>
      </c>
      <c r="N82" s="313" t="s">
        <v>1284</v>
      </c>
      <c r="P82" s="313"/>
      <c r="Q82" s="313"/>
      <c r="R82" s="313"/>
      <c r="S82" s="315"/>
      <c r="T82" s="313"/>
      <c r="U82" s="313"/>
      <c r="V82" s="313"/>
      <c r="W82" s="313"/>
    </row>
    <row r="83" spans="1:23">
      <c r="A83" s="312">
        <v>998</v>
      </c>
      <c r="B83" s="313" t="s">
        <v>1263</v>
      </c>
      <c r="C83" s="313" t="s">
        <v>64</v>
      </c>
      <c r="D83" s="313"/>
      <c r="E83" s="313"/>
      <c r="F83" s="313" t="s">
        <v>1265</v>
      </c>
      <c r="G83" s="371"/>
      <c r="H83" s="313" t="s">
        <v>25</v>
      </c>
      <c r="I83" s="313" t="s">
        <v>17</v>
      </c>
      <c r="J83" s="371" t="s">
        <v>1755</v>
      </c>
      <c r="K83" s="313" t="s">
        <v>2229</v>
      </c>
      <c r="L83" s="313" t="s">
        <v>2229</v>
      </c>
      <c r="M83" s="313" t="s">
        <v>1266</v>
      </c>
      <c r="N83" s="313" t="s">
        <v>2911</v>
      </c>
      <c r="O83" s="314"/>
      <c r="P83" s="313" t="s">
        <v>1267</v>
      </c>
      <c r="Q83" s="313"/>
      <c r="R83" s="313"/>
      <c r="S83" s="315"/>
      <c r="T83" s="313"/>
      <c r="U83" s="313"/>
      <c r="V83" s="313"/>
      <c r="W83" s="313"/>
    </row>
    <row r="84" spans="1:23">
      <c r="A84" s="312">
        <v>1049</v>
      </c>
      <c r="B84" s="313" t="s">
        <v>1640</v>
      </c>
      <c r="C84" s="313" t="s">
        <v>1641</v>
      </c>
      <c r="D84" s="313"/>
      <c r="E84" s="313"/>
      <c r="F84" s="313" t="s">
        <v>1812</v>
      </c>
      <c r="G84" s="371"/>
      <c r="H84" s="313" t="s">
        <v>789</v>
      </c>
      <c r="I84" s="313" t="s">
        <v>17</v>
      </c>
      <c r="J84" s="371" t="s">
        <v>1798</v>
      </c>
      <c r="K84" s="313" t="s">
        <v>1685</v>
      </c>
      <c r="L84" s="313" t="s">
        <v>1686</v>
      </c>
      <c r="M84" s="313" t="s">
        <v>1687</v>
      </c>
      <c r="N84" s="313" t="s">
        <v>2911</v>
      </c>
      <c r="O84" s="314"/>
      <c r="P84" s="313" t="s">
        <v>1814</v>
      </c>
      <c r="Q84" s="313"/>
      <c r="R84" s="313"/>
      <c r="S84" s="315"/>
      <c r="T84" s="313"/>
      <c r="U84" s="313"/>
      <c r="V84" s="313"/>
      <c r="W84" s="313"/>
    </row>
    <row r="85" spans="1:23">
      <c r="A85" s="312">
        <v>885</v>
      </c>
      <c r="B85" s="313" t="s">
        <v>262</v>
      </c>
      <c r="C85" s="313" t="s">
        <v>217</v>
      </c>
      <c r="D85" s="313"/>
      <c r="E85" s="313"/>
      <c r="F85" s="313" t="s">
        <v>2208</v>
      </c>
      <c r="G85" s="371"/>
      <c r="H85" s="313" t="s">
        <v>155</v>
      </c>
      <c r="I85" s="313" t="s">
        <v>17</v>
      </c>
      <c r="J85" s="371" t="s">
        <v>1788</v>
      </c>
      <c r="K85" s="313" t="s">
        <v>1439</v>
      </c>
      <c r="L85" s="313" t="s">
        <v>263</v>
      </c>
      <c r="M85" s="313" t="s">
        <v>264</v>
      </c>
      <c r="N85" s="313" t="s">
        <v>1440</v>
      </c>
      <c r="O85" s="314"/>
      <c r="P85" s="313"/>
      <c r="Q85" s="313"/>
      <c r="R85" s="313"/>
      <c r="S85" s="315"/>
      <c r="T85" s="313"/>
      <c r="U85" s="313"/>
      <c r="V85" s="313"/>
      <c r="W85" s="313"/>
    </row>
    <row r="86" spans="1:23">
      <c r="A86" s="73">
        <v>1093</v>
      </c>
      <c r="B86" s="75" t="s">
        <v>2189</v>
      </c>
      <c r="C86" s="75" t="s">
        <v>2190</v>
      </c>
      <c r="D86" s="313"/>
      <c r="E86" s="313"/>
      <c r="F86" s="313" t="s">
        <v>2211</v>
      </c>
      <c r="G86" s="371"/>
      <c r="H86" s="313" t="s">
        <v>25</v>
      </c>
      <c r="I86" s="313" t="s">
        <v>17</v>
      </c>
      <c r="J86" s="371" t="s">
        <v>1755</v>
      </c>
      <c r="K86" s="313" t="s">
        <v>2212</v>
      </c>
      <c r="L86" s="313" t="s">
        <v>2212</v>
      </c>
      <c r="M86" s="313" t="s">
        <v>2213</v>
      </c>
      <c r="N86" s="313" t="s">
        <v>2214</v>
      </c>
      <c r="O86" s="314"/>
      <c r="P86" s="313"/>
      <c r="Q86" s="313"/>
      <c r="R86" s="313"/>
      <c r="S86" s="315"/>
      <c r="T86" s="313"/>
      <c r="U86" s="313"/>
      <c r="V86" s="313"/>
      <c r="W86" s="313"/>
    </row>
    <row r="87" spans="1:23">
      <c r="A87" s="312">
        <v>1090</v>
      </c>
      <c r="B87" s="313" t="s">
        <v>2116</v>
      </c>
      <c r="C87" s="313" t="s">
        <v>529</v>
      </c>
      <c r="D87" s="313"/>
      <c r="E87" s="313"/>
      <c r="F87" s="313" t="s">
        <v>2130</v>
      </c>
      <c r="G87" s="371"/>
      <c r="H87" s="313" t="s">
        <v>42</v>
      </c>
      <c r="I87" s="313" t="s">
        <v>17</v>
      </c>
      <c r="J87" s="313" t="s">
        <v>1758</v>
      </c>
      <c r="K87" s="313"/>
      <c r="L87" s="313" t="s">
        <v>2131</v>
      </c>
      <c r="M87" s="313" t="s">
        <v>2132</v>
      </c>
      <c r="N87" s="313" t="s">
        <v>2133</v>
      </c>
      <c r="O87" s="314"/>
      <c r="P87" s="313"/>
      <c r="Q87" s="313"/>
      <c r="R87" s="313"/>
      <c r="S87" s="315"/>
      <c r="T87" s="313"/>
      <c r="U87" s="313"/>
      <c r="V87" s="313"/>
      <c r="W87" s="313"/>
    </row>
    <row r="88" spans="1:23">
      <c r="A88" s="312">
        <v>822</v>
      </c>
      <c r="B88" s="313" t="s">
        <v>2045</v>
      </c>
      <c r="C88" s="313" t="s">
        <v>2188</v>
      </c>
      <c r="D88" s="313"/>
      <c r="E88" s="313"/>
      <c r="F88" s="313" t="s">
        <v>2048</v>
      </c>
      <c r="G88" s="371"/>
      <c r="H88" s="313" t="s">
        <v>83</v>
      </c>
      <c r="I88" s="313" t="s">
        <v>17</v>
      </c>
      <c r="J88" s="313" t="s">
        <v>1772</v>
      </c>
      <c r="K88" s="313" t="s">
        <v>2049</v>
      </c>
      <c r="L88" s="313" t="s">
        <v>2049</v>
      </c>
      <c r="M88" s="313" t="s">
        <v>2050</v>
      </c>
      <c r="N88" s="313"/>
      <c r="O88" s="314"/>
      <c r="P88" s="313" t="s">
        <v>1083</v>
      </c>
      <c r="Q88" s="313"/>
      <c r="R88" s="313"/>
      <c r="S88" s="315"/>
      <c r="T88" s="313"/>
      <c r="U88" s="313"/>
      <c r="V88" s="313"/>
      <c r="W88" s="313"/>
    </row>
    <row r="89" spans="1:23">
      <c r="A89" s="312">
        <v>1036</v>
      </c>
      <c r="B89" s="313" t="s">
        <v>1688</v>
      </c>
      <c r="C89" s="313" t="s">
        <v>202</v>
      </c>
      <c r="D89" s="313"/>
      <c r="E89" s="313"/>
      <c r="F89" s="313" t="s">
        <v>1829</v>
      </c>
      <c r="G89" s="371"/>
      <c r="H89" s="313" t="s">
        <v>16</v>
      </c>
      <c r="I89" s="313" t="s">
        <v>17</v>
      </c>
      <c r="J89" s="313" t="s">
        <v>1752</v>
      </c>
      <c r="K89" s="313" t="s">
        <v>1689</v>
      </c>
      <c r="L89" s="313" t="s">
        <v>1689</v>
      </c>
      <c r="M89" s="313" t="s">
        <v>1690</v>
      </c>
      <c r="N89" s="313" t="s">
        <v>1830</v>
      </c>
      <c r="O89" s="314"/>
      <c r="P89" s="313"/>
      <c r="Q89" s="313"/>
      <c r="R89" s="313"/>
      <c r="S89" s="315"/>
      <c r="T89" s="313"/>
      <c r="U89" s="313"/>
      <c r="V89" s="313"/>
      <c r="W89" s="313"/>
    </row>
    <row r="90" spans="1:23">
      <c r="A90" s="312">
        <v>922</v>
      </c>
      <c r="B90" s="313" t="s">
        <v>312</v>
      </c>
      <c r="C90" s="313" t="s">
        <v>313</v>
      </c>
      <c r="D90" s="313"/>
      <c r="E90" s="313"/>
      <c r="F90" s="313" t="s">
        <v>314</v>
      </c>
      <c r="G90" s="371"/>
      <c r="H90" s="313" t="s">
        <v>67</v>
      </c>
      <c r="I90" s="313" t="s">
        <v>17</v>
      </c>
      <c r="J90" s="313" t="s">
        <v>1776</v>
      </c>
      <c r="K90" s="313" t="s">
        <v>315</v>
      </c>
      <c r="L90" s="313" t="s">
        <v>316</v>
      </c>
      <c r="M90" s="313" t="s">
        <v>317</v>
      </c>
      <c r="N90" s="313"/>
      <c r="O90" s="314"/>
      <c r="P90" s="313"/>
      <c r="Q90" s="313"/>
      <c r="R90" s="313"/>
      <c r="S90" s="315"/>
      <c r="T90" s="313"/>
      <c r="U90" s="313"/>
      <c r="V90" s="313"/>
      <c r="W90" s="313"/>
    </row>
    <row r="91" spans="1:23">
      <c r="A91" s="312">
        <v>682</v>
      </c>
      <c r="B91" s="313" t="s">
        <v>58</v>
      </c>
      <c r="C91" s="313" t="s">
        <v>2261</v>
      </c>
      <c r="D91" s="313"/>
      <c r="E91" s="313"/>
      <c r="F91" s="313" t="s">
        <v>323</v>
      </c>
      <c r="G91" s="371"/>
      <c r="H91" s="313" t="s">
        <v>67</v>
      </c>
      <c r="I91" s="313" t="s">
        <v>17</v>
      </c>
      <c r="J91" s="313" t="s">
        <v>1776</v>
      </c>
      <c r="K91" s="313" t="s">
        <v>324</v>
      </c>
      <c r="L91" s="313" t="s">
        <v>325</v>
      </c>
      <c r="M91" s="313" t="s">
        <v>326</v>
      </c>
      <c r="N91" s="313"/>
      <c r="O91" s="314"/>
      <c r="P91" s="313"/>
      <c r="Q91" s="313"/>
      <c r="R91" s="313"/>
      <c r="S91" s="315"/>
      <c r="T91" s="313"/>
      <c r="U91" s="313"/>
      <c r="V91" s="313"/>
      <c r="W91" s="313"/>
    </row>
    <row r="92" spans="1:23">
      <c r="A92" s="312">
        <v>954</v>
      </c>
      <c r="B92" s="313" t="s">
        <v>1831</v>
      </c>
      <c r="C92" s="313" t="s">
        <v>1650</v>
      </c>
      <c r="D92" s="313"/>
      <c r="E92" s="313"/>
      <c r="F92" s="313" t="s">
        <v>331</v>
      </c>
      <c r="G92" s="371"/>
      <c r="H92" s="313" t="s">
        <v>332</v>
      </c>
      <c r="I92" s="313" t="s">
        <v>17</v>
      </c>
      <c r="J92" s="313" t="s">
        <v>1832</v>
      </c>
      <c r="K92" s="313" t="s">
        <v>333</v>
      </c>
      <c r="L92" s="313"/>
      <c r="M92" s="313" t="s">
        <v>334</v>
      </c>
      <c r="N92" s="313"/>
      <c r="O92" s="314"/>
      <c r="P92" s="313"/>
      <c r="Q92" s="313"/>
      <c r="R92" s="313"/>
      <c r="S92" s="315"/>
      <c r="T92" s="313"/>
      <c r="U92" s="313"/>
      <c r="V92" s="313"/>
      <c r="W92" s="313"/>
    </row>
    <row r="93" spans="1:23">
      <c r="A93" s="73">
        <v>780</v>
      </c>
      <c r="B93" s="75" t="s">
        <v>1375</v>
      </c>
      <c r="C93" s="75" t="s">
        <v>45</v>
      </c>
      <c r="D93" s="313"/>
      <c r="E93" s="313"/>
      <c r="F93" s="313" t="s">
        <v>1376</v>
      </c>
      <c r="G93" s="371"/>
      <c r="H93" s="313" t="s">
        <v>32</v>
      </c>
      <c r="I93" s="313" t="s">
        <v>17</v>
      </c>
      <c r="J93" s="313" t="s">
        <v>1756</v>
      </c>
      <c r="K93" s="313" t="s">
        <v>1377</v>
      </c>
      <c r="L93" s="313"/>
      <c r="M93" s="313" t="s">
        <v>1378</v>
      </c>
      <c r="N93" s="313" t="s">
        <v>1833</v>
      </c>
      <c r="O93" s="314"/>
      <c r="P93" s="313" t="s">
        <v>1379</v>
      </c>
      <c r="Q93" s="313"/>
      <c r="R93" s="313"/>
      <c r="S93" s="315"/>
      <c r="T93" s="313"/>
      <c r="U93" s="313"/>
      <c r="V93" s="313"/>
      <c r="W93" s="313"/>
    </row>
    <row r="94" spans="1:23">
      <c r="A94" s="73">
        <v>836</v>
      </c>
      <c r="B94" s="75" t="s">
        <v>335</v>
      </c>
      <c r="C94" s="75" t="s">
        <v>1642</v>
      </c>
      <c r="D94" s="313"/>
      <c r="E94" s="313"/>
      <c r="F94" s="313" t="s">
        <v>336</v>
      </c>
      <c r="G94" s="371"/>
      <c r="H94" s="313" t="s">
        <v>81</v>
      </c>
      <c r="I94" s="313" t="s">
        <v>17</v>
      </c>
      <c r="J94" s="313" t="s">
        <v>1779</v>
      </c>
      <c r="K94" s="313" t="s">
        <v>337</v>
      </c>
      <c r="L94" s="313"/>
      <c r="M94" s="313" t="s">
        <v>2262</v>
      </c>
      <c r="N94" s="313" t="s">
        <v>1277</v>
      </c>
      <c r="O94" s="314"/>
      <c r="P94" s="313" t="s">
        <v>1278</v>
      </c>
      <c r="Q94" s="313"/>
      <c r="R94" s="313"/>
      <c r="S94" s="315"/>
      <c r="T94" s="313"/>
      <c r="U94" s="313"/>
      <c r="V94" s="313"/>
      <c r="W94" s="313"/>
    </row>
    <row r="95" spans="1:23">
      <c r="A95" s="73">
        <v>116</v>
      </c>
      <c r="B95" s="75" t="s">
        <v>342</v>
      </c>
      <c r="C95" s="75" t="s">
        <v>56</v>
      </c>
      <c r="D95" s="313"/>
      <c r="E95" s="313"/>
      <c r="F95" s="313" t="s">
        <v>2722</v>
      </c>
      <c r="G95" s="371"/>
      <c r="H95" s="313" t="s">
        <v>2723</v>
      </c>
      <c r="I95" s="313" t="s">
        <v>17</v>
      </c>
      <c r="J95" s="388" t="s">
        <v>2724</v>
      </c>
      <c r="K95" s="313" t="s">
        <v>344</v>
      </c>
      <c r="L95" s="389" t="s">
        <v>2725</v>
      </c>
      <c r="M95" s="413" t="s">
        <v>2810</v>
      </c>
      <c r="N95" s="313"/>
      <c r="O95" s="575"/>
      <c r="P95" s="313"/>
      <c r="Q95" s="313"/>
      <c r="R95" s="313"/>
      <c r="S95" s="315"/>
      <c r="T95" s="313"/>
      <c r="U95" s="313"/>
      <c r="V95" s="313"/>
      <c r="W95" s="313"/>
    </row>
    <row r="96" spans="1:23">
      <c r="A96" s="312">
        <v>1099</v>
      </c>
      <c r="B96" s="313" t="s">
        <v>2251</v>
      </c>
      <c r="C96" s="313" t="s">
        <v>2250</v>
      </c>
      <c r="D96" s="313"/>
      <c r="E96" s="313"/>
      <c r="F96" s="313" t="s">
        <v>2265</v>
      </c>
      <c r="G96" s="371"/>
      <c r="H96" s="313" t="s">
        <v>25</v>
      </c>
      <c r="I96" s="313" t="s">
        <v>17</v>
      </c>
      <c r="J96" s="313" t="s">
        <v>1755</v>
      </c>
      <c r="K96" s="313" t="s">
        <v>2266</v>
      </c>
      <c r="L96" s="313"/>
      <c r="M96" s="313" t="s">
        <v>2267</v>
      </c>
      <c r="N96" s="313"/>
      <c r="O96" s="314"/>
      <c r="P96" s="313" t="s">
        <v>1618</v>
      </c>
      <c r="Q96" s="313"/>
      <c r="R96" s="313"/>
      <c r="S96" s="315"/>
      <c r="T96" s="313"/>
      <c r="U96" s="313"/>
      <c r="V96" s="313"/>
      <c r="W96" s="313"/>
    </row>
    <row r="97" spans="1:23">
      <c r="A97" s="312">
        <v>802</v>
      </c>
      <c r="B97" s="313" t="s">
        <v>351</v>
      </c>
      <c r="C97" s="313" t="s">
        <v>352</v>
      </c>
      <c r="D97" s="313"/>
      <c r="E97" s="313"/>
      <c r="F97" s="313" t="s">
        <v>353</v>
      </c>
      <c r="G97" s="371"/>
      <c r="H97" s="313" t="s">
        <v>25</v>
      </c>
      <c r="I97" s="313" t="s">
        <v>17</v>
      </c>
      <c r="J97" s="313" t="s">
        <v>1755</v>
      </c>
      <c r="K97" s="313" t="s">
        <v>354</v>
      </c>
      <c r="L97" s="313"/>
      <c r="M97" s="313" t="s">
        <v>355</v>
      </c>
      <c r="N97" s="313" t="s">
        <v>2911</v>
      </c>
      <c r="O97" s="314"/>
      <c r="P97" s="313"/>
      <c r="Q97" s="313"/>
      <c r="R97" s="313"/>
      <c r="S97" s="315"/>
      <c r="T97" s="313"/>
      <c r="U97" s="313"/>
      <c r="V97" s="313"/>
      <c r="W97" s="313"/>
    </row>
    <row r="98" spans="1:23">
      <c r="A98" s="73">
        <v>976</v>
      </c>
      <c r="B98" s="75" t="s">
        <v>1691</v>
      </c>
      <c r="C98" s="75" t="s">
        <v>2226</v>
      </c>
      <c r="D98" s="313"/>
      <c r="E98" s="313"/>
      <c r="F98" s="313" t="s">
        <v>1836</v>
      </c>
      <c r="G98" s="371"/>
      <c r="H98" s="313" t="s">
        <v>1837</v>
      </c>
      <c r="I98" s="313" t="s">
        <v>17</v>
      </c>
      <c r="J98" s="313" t="s">
        <v>1838</v>
      </c>
      <c r="K98" s="313"/>
      <c r="L98" s="313" t="s">
        <v>1692</v>
      </c>
      <c r="M98" s="313" t="s">
        <v>1693</v>
      </c>
      <c r="N98" s="313" t="s">
        <v>1839</v>
      </c>
      <c r="O98" s="314"/>
      <c r="P98" s="313" t="s">
        <v>1464</v>
      </c>
      <c r="Q98" s="313"/>
      <c r="R98" s="313"/>
      <c r="S98" s="315"/>
      <c r="T98" s="313"/>
      <c r="U98" s="313"/>
      <c r="V98" s="313"/>
      <c r="W98" s="313"/>
    </row>
    <row r="99" spans="1:23">
      <c r="A99" s="312">
        <v>983</v>
      </c>
      <c r="B99" s="313" t="s">
        <v>1309</v>
      </c>
      <c r="C99" s="313" t="s">
        <v>56</v>
      </c>
      <c r="D99" s="313"/>
      <c r="E99" s="313"/>
      <c r="F99" s="313" t="s">
        <v>1842</v>
      </c>
      <c r="G99" s="371"/>
      <c r="H99" s="313" t="s">
        <v>1311</v>
      </c>
      <c r="I99" s="313" t="s">
        <v>17</v>
      </c>
      <c r="J99" s="313" t="s">
        <v>1843</v>
      </c>
      <c r="K99" s="313" t="s">
        <v>1312</v>
      </c>
      <c r="L99" s="313"/>
      <c r="M99" s="313" t="s">
        <v>1313</v>
      </c>
      <c r="N99" s="313"/>
      <c r="O99" s="314"/>
      <c r="P99" s="313" t="s">
        <v>1083</v>
      </c>
      <c r="Q99" s="313"/>
      <c r="R99" s="313"/>
      <c r="S99" s="315"/>
      <c r="T99" s="313"/>
      <c r="U99" s="313"/>
      <c r="V99" s="313"/>
      <c r="W99" s="313"/>
    </row>
    <row r="100" spans="1:23">
      <c r="A100" s="312">
        <v>997</v>
      </c>
      <c r="B100" s="313" t="s">
        <v>1569</v>
      </c>
      <c r="C100" s="313" t="s">
        <v>146</v>
      </c>
      <c r="D100" s="313"/>
      <c r="E100" s="313"/>
      <c r="F100" s="313" t="s">
        <v>1571</v>
      </c>
      <c r="G100" s="371"/>
      <c r="H100" s="313" t="s">
        <v>42</v>
      </c>
      <c r="I100" s="313" t="s">
        <v>17</v>
      </c>
      <c r="J100" s="313" t="s">
        <v>1758</v>
      </c>
      <c r="K100" s="313" t="s">
        <v>1572</v>
      </c>
      <c r="L100" s="313" t="s">
        <v>1573</v>
      </c>
      <c r="M100" s="313" t="s">
        <v>1574</v>
      </c>
      <c r="N100" s="313"/>
      <c r="O100" s="314"/>
      <c r="P100" s="313"/>
      <c r="Q100" s="313"/>
      <c r="R100" s="313"/>
      <c r="S100" s="315"/>
      <c r="T100" s="313"/>
      <c r="U100" s="313"/>
      <c r="V100" s="313"/>
      <c r="W100" s="313"/>
    </row>
    <row r="101" spans="1:23">
      <c r="A101" s="312">
        <v>1042</v>
      </c>
      <c r="B101" s="313" t="s">
        <v>396</v>
      </c>
      <c r="C101" s="313" t="s">
        <v>598</v>
      </c>
      <c r="D101" s="313"/>
      <c r="E101" s="313"/>
      <c r="F101" s="313" t="s">
        <v>1851</v>
      </c>
      <c r="G101" s="371"/>
      <c r="H101" s="313" t="s">
        <v>16</v>
      </c>
      <c r="I101" s="313" t="s">
        <v>17</v>
      </c>
      <c r="J101" s="313" t="s">
        <v>1752</v>
      </c>
      <c r="K101" s="313" t="s">
        <v>1694</v>
      </c>
      <c r="L101" s="433" t="s">
        <v>2912</v>
      </c>
      <c r="M101" s="313" t="s">
        <v>1695</v>
      </c>
      <c r="N101" s="313" t="s">
        <v>2913</v>
      </c>
      <c r="O101" s="314"/>
      <c r="P101" s="313" t="s">
        <v>1852</v>
      </c>
      <c r="Q101" s="313"/>
      <c r="R101" s="313"/>
      <c r="S101" s="315"/>
      <c r="T101" s="313"/>
      <c r="U101" s="313"/>
      <c r="V101" s="313"/>
      <c r="W101" s="313"/>
    </row>
    <row r="102" spans="1:23">
      <c r="A102" s="73">
        <v>648</v>
      </c>
      <c r="B102" s="75" t="s">
        <v>397</v>
      </c>
      <c r="C102" s="75" t="s">
        <v>756</v>
      </c>
      <c r="D102" s="313"/>
      <c r="E102" s="313"/>
      <c r="F102" s="313" t="s">
        <v>399</v>
      </c>
      <c r="G102" s="371"/>
      <c r="H102" s="313" t="s">
        <v>120</v>
      </c>
      <c r="I102" s="313" t="s">
        <v>17</v>
      </c>
      <c r="J102" s="313" t="s">
        <v>1782</v>
      </c>
      <c r="K102" s="313" t="s">
        <v>400</v>
      </c>
      <c r="L102" s="313" t="s">
        <v>401</v>
      </c>
      <c r="M102" s="313" t="s">
        <v>402</v>
      </c>
      <c r="N102" s="313" t="s">
        <v>1347</v>
      </c>
      <c r="O102" s="314"/>
      <c r="P102" s="313" t="s">
        <v>1348</v>
      </c>
      <c r="Q102" s="313" t="s">
        <v>1853</v>
      </c>
      <c r="R102" s="313"/>
      <c r="S102" s="315"/>
      <c r="T102" s="313"/>
      <c r="U102" s="313"/>
      <c r="V102" s="313"/>
      <c r="W102" s="313"/>
    </row>
    <row r="103" spans="1:23">
      <c r="A103" s="73">
        <v>964</v>
      </c>
      <c r="B103" s="75" t="s">
        <v>408</v>
      </c>
      <c r="C103" s="75" t="s">
        <v>64</v>
      </c>
      <c r="D103" s="313"/>
      <c r="E103" s="313"/>
      <c r="F103" s="313" t="s">
        <v>409</v>
      </c>
      <c r="G103" s="371"/>
      <c r="H103" s="313" t="s">
        <v>1878</v>
      </c>
      <c r="I103" s="313" t="s">
        <v>17</v>
      </c>
      <c r="J103" s="313" t="s">
        <v>1854</v>
      </c>
      <c r="K103" s="313" t="s">
        <v>410</v>
      </c>
      <c r="L103" s="313"/>
      <c r="M103" s="313" t="s">
        <v>1855</v>
      </c>
      <c r="N103" s="313"/>
      <c r="O103" s="314"/>
      <c r="P103" s="313" t="s">
        <v>1315</v>
      </c>
      <c r="Q103" s="313"/>
      <c r="R103" s="313"/>
      <c r="S103" s="315"/>
      <c r="T103" s="313"/>
      <c r="U103" s="313"/>
      <c r="V103" s="313"/>
      <c r="W103" s="313"/>
    </row>
    <row r="104" spans="1:23">
      <c r="A104" s="312">
        <v>1072</v>
      </c>
      <c r="B104" s="313" t="s">
        <v>2018</v>
      </c>
      <c r="C104" s="313" t="s">
        <v>2019</v>
      </c>
      <c r="D104" s="313"/>
      <c r="E104" s="313"/>
      <c r="F104" s="313" t="s">
        <v>2052</v>
      </c>
      <c r="G104" s="371"/>
      <c r="H104" s="313" t="s">
        <v>81</v>
      </c>
      <c r="I104" s="313" t="s">
        <v>17</v>
      </c>
      <c r="J104" s="313" t="s">
        <v>1779</v>
      </c>
      <c r="K104" s="313" t="s">
        <v>2053</v>
      </c>
      <c r="L104" s="313" t="s">
        <v>2053</v>
      </c>
      <c r="M104" s="313" t="s">
        <v>2054</v>
      </c>
      <c r="N104" s="313" t="s">
        <v>2055</v>
      </c>
      <c r="O104" s="314"/>
      <c r="P104" s="313" t="s">
        <v>2056</v>
      </c>
      <c r="Q104" s="313"/>
      <c r="R104" s="313"/>
      <c r="S104" s="315"/>
      <c r="T104" s="313"/>
      <c r="U104" s="313"/>
      <c r="V104" s="313"/>
      <c r="W104" s="313"/>
    </row>
    <row r="105" spans="1:23">
      <c r="A105" s="312">
        <v>1075</v>
      </c>
      <c r="B105" s="313" t="s">
        <v>2016</v>
      </c>
      <c r="C105" s="313" t="s">
        <v>1649</v>
      </c>
      <c r="D105" s="313"/>
      <c r="E105" s="313"/>
      <c r="F105" s="313" t="s">
        <v>2058</v>
      </c>
      <c r="G105" s="371"/>
      <c r="H105" s="313" t="s">
        <v>81</v>
      </c>
      <c r="I105" s="313" t="s">
        <v>17</v>
      </c>
      <c r="J105" s="313" t="s">
        <v>1779</v>
      </c>
      <c r="K105" s="313" t="s">
        <v>2059</v>
      </c>
      <c r="L105" s="313" t="s">
        <v>2060</v>
      </c>
      <c r="M105" s="313" t="s">
        <v>2061</v>
      </c>
      <c r="N105" s="313"/>
      <c r="O105" s="314"/>
      <c r="P105" s="313" t="s">
        <v>1083</v>
      </c>
      <c r="Q105" s="313"/>
      <c r="R105" s="313"/>
      <c r="S105" s="315"/>
      <c r="T105" s="313"/>
      <c r="U105" s="313"/>
      <c r="V105" s="313"/>
      <c r="W105" s="313"/>
    </row>
    <row r="106" spans="1:23">
      <c r="A106" s="312">
        <v>154</v>
      </c>
      <c r="B106" s="313" t="s">
        <v>442</v>
      </c>
      <c r="C106" s="313" t="s">
        <v>529</v>
      </c>
      <c r="D106" s="313"/>
      <c r="E106" s="313"/>
      <c r="F106" s="313" t="s">
        <v>443</v>
      </c>
      <c r="G106" s="371"/>
      <c r="H106" s="313" t="s">
        <v>213</v>
      </c>
      <c r="I106" s="313" t="s">
        <v>17</v>
      </c>
      <c r="J106" s="313" t="s">
        <v>1804</v>
      </c>
      <c r="K106" s="313" t="s">
        <v>444</v>
      </c>
      <c r="L106" s="313"/>
      <c r="M106" s="313" t="s">
        <v>445</v>
      </c>
      <c r="N106" s="313"/>
      <c r="O106" s="314"/>
      <c r="P106" s="313"/>
      <c r="Q106" s="313"/>
      <c r="R106" s="313"/>
      <c r="S106" s="315"/>
      <c r="T106" s="313"/>
      <c r="U106" s="313"/>
      <c r="V106" s="313"/>
      <c r="W106" s="313"/>
    </row>
    <row r="107" spans="1:23">
      <c r="A107" s="312">
        <v>156</v>
      </c>
      <c r="B107" s="313" t="s">
        <v>467</v>
      </c>
      <c r="C107" s="313" t="s">
        <v>13</v>
      </c>
      <c r="D107" s="313"/>
      <c r="E107" s="313"/>
      <c r="F107" s="313" t="s">
        <v>468</v>
      </c>
      <c r="G107" s="371"/>
      <c r="H107" s="313" t="s">
        <v>120</v>
      </c>
      <c r="I107" s="313" t="s">
        <v>17</v>
      </c>
      <c r="J107" s="313" t="s">
        <v>1782</v>
      </c>
      <c r="K107" s="313" t="s">
        <v>469</v>
      </c>
      <c r="L107" s="313"/>
      <c r="M107" s="313" t="s">
        <v>1300</v>
      </c>
      <c r="N107" s="313"/>
      <c r="O107" s="314"/>
      <c r="P107" s="313"/>
      <c r="Q107" s="313"/>
      <c r="R107" s="313"/>
      <c r="S107" s="315"/>
      <c r="T107" s="313"/>
      <c r="U107" s="313"/>
      <c r="V107" s="313"/>
      <c r="W107" s="313"/>
    </row>
    <row r="108" spans="1:23">
      <c r="A108" s="73">
        <v>166</v>
      </c>
      <c r="B108" s="75" t="s">
        <v>482</v>
      </c>
      <c r="C108" s="75" t="s">
        <v>771</v>
      </c>
      <c r="D108" s="313"/>
      <c r="E108" s="313"/>
      <c r="F108" s="313" t="s">
        <v>2140</v>
      </c>
      <c r="G108" s="371"/>
      <c r="H108" s="313" t="s">
        <v>32</v>
      </c>
      <c r="I108" s="313" t="s">
        <v>17</v>
      </c>
      <c r="J108" s="313" t="s">
        <v>1756</v>
      </c>
      <c r="K108" s="313" t="s">
        <v>483</v>
      </c>
      <c r="L108" s="313"/>
      <c r="M108" s="313" t="s">
        <v>484</v>
      </c>
      <c r="N108" s="281" t="s">
        <v>2778</v>
      </c>
      <c r="O108" s="575"/>
      <c r="P108" s="313"/>
      <c r="Q108" s="313"/>
      <c r="R108" s="313"/>
      <c r="S108" s="315"/>
      <c r="T108" s="313"/>
      <c r="U108" s="313"/>
      <c r="V108" s="313"/>
      <c r="W108" s="313"/>
    </row>
    <row r="109" spans="1:23">
      <c r="A109" s="312">
        <v>1021</v>
      </c>
      <c r="B109" s="313" t="s">
        <v>1271</v>
      </c>
      <c r="C109" s="313" t="s">
        <v>1039</v>
      </c>
      <c r="D109" s="313"/>
      <c r="E109" s="313"/>
      <c r="F109" s="313" t="s">
        <v>1273</v>
      </c>
      <c r="G109" s="371"/>
      <c r="H109" s="313" t="s">
        <v>83</v>
      </c>
      <c r="I109" s="313" t="s">
        <v>17</v>
      </c>
      <c r="J109" s="313" t="s">
        <v>1772</v>
      </c>
      <c r="K109" s="313" t="s">
        <v>1274</v>
      </c>
      <c r="L109" s="313"/>
      <c r="M109" s="313" t="s">
        <v>1275</v>
      </c>
      <c r="N109" s="313"/>
      <c r="O109" s="314"/>
      <c r="P109" s="313" t="s">
        <v>1276</v>
      </c>
      <c r="Q109" s="313"/>
      <c r="R109" s="313"/>
      <c r="S109" s="315"/>
      <c r="T109" s="313"/>
      <c r="U109" s="313"/>
      <c r="V109" s="313"/>
      <c r="W109" s="313"/>
    </row>
    <row r="110" spans="1:23">
      <c r="A110" s="312">
        <v>1068</v>
      </c>
      <c r="B110" s="313" t="s">
        <v>1747</v>
      </c>
      <c r="C110" s="313" t="s">
        <v>64</v>
      </c>
      <c r="D110" s="313"/>
      <c r="E110" s="313"/>
      <c r="F110" s="313" t="s">
        <v>1872</v>
      </c>
      <c r="G110" s="371"/>
      <c r="H110" s="313" t="s">
        <v>25</v>
      </c>
      <c r="I110" s="313" t="s">
        <v>17</v>
      </c>
      <c r="J110" s="313" t="s">
        <v>1755</v>
      </c>
      <c r="K110" s="313" t="s">
        <v>1873</v>
      </c>
      <c r="L110" s="313" t="s">
        <v>1873</v>
      </c>
      <c r="M110" s="313" t="s">
        <v>1874</v>
      </c>
      <c r="N110" s="313" t="s">
        <v>1875</v>
      </c>
      <c r="O110" s="314"/>
      <c r="P110" s="313" t="s">
        <v>1876</v>
      </c>
      <c r="Q110" s="313"/>
      <c r="R110" s="313"/>
      <c r="S110" s="315"/>
      <c r="T110" s="313"/>
      <c r="U110" s="313"/>
      <c r="V110" s="313"/>
      <c r="W110" s="313"/>
    </row>
    <row r="111" spans="1:23">
      <c r="A111" s="312">
        <v>193</v>
      </c>
      <c r="B111" s="313" t="s">
        <v>540</v>
      </c>
      <c r="C111" s="313" t="s">
        <v>861</v>
      </c>
      <c r="D111" s="313"/>
      <c r="E111" s="313"/>
      <c r="F111" s="313" t="s">
        <v>541</v>
      </c>
      <c r="G111" s="371"/>
      <c r="H111" s="313" t="s">
        <v>16</v>
      </c>
      <c r="I111" s="313" t="s">
        <v>17</v>
      </c>
      <c r="J111" s="313" t="s">
        <v>1752</v>
      </c>
      <c r="K111" s="313" t="s">
        <v>542</v>
      </c>
      <c r="L111" s="313"/>
      <c r="M111" s="313" t="s">
        <v>543</v>
      </c>
      <c r="N111" s="313"/>
      <c r="O111" s="314"/>
      <c r="P111" s="313"/>
      <c r="Q111" s="313" t="s">
        <v>2328</v>
      </c>
      <c r="R111" s="313"/>
      <c r="S111" s="315"/>
      <c r="T111" s="313"/>
      <c r="U111" s="313"/>
      <c r="V111" s="313"/>
      <c r="W111" s="313"/>
    </row>
    <row r="112" spans="1:23">
      <c r="A112" s="312">
        <v>791</v>
      </c>
      <c r="B112" s="313" t="s">
        <v>565</v>
      </c>
      <c r="C112" s="313" t="s">
        <v>58</v>
      </c>
      <c r="D112" s="313"/>
      <c r="E112" s="313"/>
      <c r="F112" s="313" t="s">
        <v>566</v>
      </c>
      <c r="G112" s="371"/>
      <c r="H112" s="313" t="s">
        <v>16</v>
      </c>
      <c r="I112" s="313" t="s">
        <v>17</v>
      </c>
      <c r="J112" s="313" t="s">
        <v>1752</v>
      </c>
      <c r="K112" s="313" t="s">
        <v>567</v>
      </c>
      <c r="L112" s="313" t="s">
        <v>568</v>
      </c>
      <c r="M112" s="313" t="s">
        <v>569</v>
      </c>
      <c r="N112" s="313"/>
      <c r="O112" s="314"/>
      <c r="P112" s="313"/>
      <c r="Q112" s="313"/>
      <c r="R112" s="313"/>
      <c r="S112" s="315"/>
      <c r="T112" s="313"/>
      <c r="U112" s="313"/>
      <c r="V112" s="313"/>
      <c r="W112" s="313"/>
    </row>
    <row r="113" spans="1:23">
      <c r="A113" s="312">
        <v>3</v>
      </c>
      <c r="B113" s="313" t="s">
        <v>586</v>
      </c>
      <c r="C113" s="313" t="s">
        <v>577</v>
      </c>
      <c r="D113" s="313"/>
      <c r="E113" s="313"/>
      <c r="F113" s="313" t="s">
        <v>588</v>
      </c>
      <c r="G113" s="371"/>
      <c r="H113" s="313" t="s">
        <v>32</v>
      </c>
      <c r="I113" s="313" t="s">
        <v>17</v>
      </c>
      <c r="J113" s="371" t="s">
        <v>1756</v>
      </c>
      <c r="K113" s="313" t="s">
        <v>589</v>
      </c>
      <c r="L113" s="313"/>
      <c r="M113" s="313" t="s">
        <v>590</v>
      </c>
      <c r="N113" s="313" t="s">
        <v>1223</v>
      </c>
      <c r="O113" s="314"/>
      <c r="P113" s="313"/>
      <c r="Q113" s="313" t="s">
        <v>2303</v>
      </c>
      <c r="R113" s="313"/>
      <c r="S113" s="315"/>
      <c r="T113" s="313"/>
      <c r="U113" s="313"/>
      <c r="V113" s="313"/>
      <c r="W113" s="313"/>
    </row>
    <row r="114" spans="1:23">
      <c r="A114" s="312">
        <v>684</v>
      </c>
      <c r="B114" s="313" t="s">
        <v>602</v>
      </c>
      <c r="C114" s="313" t="s">
        <v>603</v>
      </c>
      <c r="D114" s="313"/>
      <c r="E114" s="313"/>
      <c r="F114" s="313" t="s">
        <v>604</v>
      </c>
      <c r="G114" s="371"/>
      <c r="H114" s="313" t="s">
        <v>32</v>
      </c>
      <c r="I114" s="313" t="s">
        <v>17</v>
      </c>
      <c r="J114" s="371" t="s">
        <v>1756</v>
      </c>
      <c r="K114" s="313" t="s">
        <v>605</v>
      </c>
      <c r="L114" s="313" t="s">
        <v>606</v>
      </c>
      <c r="M114" s="313" t="s">
        <v>607</v>
      </c>
      <c r="N114" s="313" t="s">
        <v>1500</v>
      </c>
      <c r="O114" s="314"/>
      <c r="P114" s="313" t="s">
        <v>1095</v>
      </c>
      <c r="Q114" s="313"/>
      <c r="R114" s="313"/>
      <c r="S114" s="315"/>
      <c r="T114" s="313"/>
      <c r="U114" s="313"/>
      <c r="V114" s="313"/>
      <c r="W114" s="313"/>
    </row>
    <row r="115" spans="1:23">
      <c r="A115" s="482">
        <v>848</v>
      </c>
      <c r="B115" s="483" t="s">
        <v>609</v>
      </c>
      <c r="C115" s="483" t="s">
        <v>547</v>
      </c>
      <c r="D115" s="313"/>
      <c r="E115" s="313"/>
      <c r="F115" s="313" t="s">
        <v>1897</v>
      </c>
      <c r="G115" s="371"/>
      <c r="H115" s="313" t="s">
        <v>16</v>
      </c>
      <c r="I115" s="313" t="s">
        <v>17</v>
      </c>
      <c r="J115" s="371" t="s">
        <v>1752</v>
      </c>
      <c r="K115" s="313" t="s">
        <v>610</v>
      </c>
      <c r="L115" s="313" t="s">
        <v>611</v>
      </c>
      <c r="M115" s="313" t="s">
        <v>612</v>
      </c>
      <c r="N115" s="313"/>
      <c r="O115" s="575"/>
      <c r="P115" s="313"/>
      <c r="Q115" s="313" t="s">
        <v>1898</v>
      </c>
      <c r="R115" s="313"/>
      <c r="S115" s="315"/>
      <c r="T115" s="313"/>
      <c r="U115" s="313"/>
      <c r="V115" s="313"/>
      <c r="W115" s="313"/>
    </row>
    <row r="116" spans="1:23">
      <c r="A116" s="482">
        <v>1008</v>
      </c>
      <c r="B116" s="483" t="s">
        <v>1416</v>
      </c>
      <c r="C116" s="483" t="s">
        <v>1417</v>
      </c>
      <c r="D116" s="313"/>
      <c r="E116" s="313"/>
      <c r="F116" s="313" t="s">
        <v>1419</v>
      </c>
      <c r="G116" s="371"/>
      <c r="H116" s="313" t="s">
        <v>1420</v>
      </c>
      <c r="I116" s="313" t="s">
        <v>17</v>
      </c>
      <c r="J116" s="371" t="s">
        <v>1902</v>
      </c>
      <c r="K116" s="313"/>
      <c r="L116" s="313" t="s">
        <v>1421</v>
      </c>
      <c r="M116" s="313" t="s">
        <v>1700</v>
      </c>
      <c r="N116" s="313"/>
      <c r="O116" s="314"/>
      <c r="P116" s="313"/>
      <c r="Q116" s="313"/>
      <c r="R116" s="313"/>
      <c r="S116" s="315"/>
      <c r="T116" s="313"/>
      <c r="U116" s="313"/>
      <c r="V116" s="313"/>
      <c r="W116" s="313"/>
    </row>
    <row r="117" spans="1:23">
      <c r="A117" s="482">
        <v>434</v>
      </c>
      <c r="B117" s="483" t="s">
        <v>648</v>
      </c>
      <c r="C117" s="483" t="s">
        <v>529</v>
      </c>
      <c r="D117" s="313"/>
      <c r="E117" s="313"/>
      <c r="F117" s="313" t="s">
        <v>2153</v>
      </c>
      <c r="G117" s="371"/>
      <c r="H117" s="313" t="s">
        <v>480</v>
      </c>
      <c r="I117" s="313" t="s">
        <v>17</v>
      </c>
      <c r="J117" s="371" t="s">
        <v>1865</v>
      </c>
      <c r="K117" s="313" t="s">
        <v>1535</v>
      </c>
      <c r="L117" s="313" t="s">
        <v>1535</v>
      </c>
      <c r="M117" s="313" t="s">
        <v>649</v>
      </c>
      <c r="N117" s="58" t="s">
        <v>2160</v>
      </c>
      <c r="O117" s="314"/>
      <c r="P117" s="313" t="s">
        <v>1494</v>
      </c>
      <c r="Q117" s="313"/>
      <c r="R117" s="313"/>
      <c r="S117" s="315"/>
      <c r="T117" s="313"/>
      <c r="U117" s="313"/>
      <c r="V117" s="313"/>
      <c r="W117" s="313"/>
    </row>
    <row r="118" spans="1:23">
      <c r="A118" s="482">
        <v>441</v>
      </c>
      <c r="B118" s="483" t="s">
        <v>650</v>
      </c>
      <c r="C118" s="483" t="s">
        <v>1644</v>
      </c>
      <c r="D118" s="313"/>
      <c r="E118" s="313"/>
      <c r="F118" s="313" t="s">
        <v>651</v>
      </c>
      <c r="G118" s="371"/>
      <c r="H118" s="313" t="s">
        <v>130</v>
      </c>
      <c r="I118" s="313" t="s">
        <v>17</v>
      </c>
      <c r="J118" s="371" t="s">
        <v>1783</v>
      </c>
      <c r="K118" s="313" t="s">
        <v>652</v>
      </c>
      <c r="L118" s="313" t="s">
        <v>2914</v>
      </c>
      <c r="M118" s="313" t="s">
        <v>653</v>
      </c>
      <c r="N118" s="313" t="s">
        <v>2915</v>
      </c>
      <c r="O118" s="575"/>
      <c r="P118" s="313" t="s">
        <v>1158</v>
      </c>
      <c r="Q118" s="313"/>
      <c r="R118" s="313"/>
      <c r="S118" s="315"/>
      <c r="T118" s="313"/>
      <c r="U118" s="313"/>
      <c r="V118" s="313"/>
      <c r="W118" s="313"/>
    </row>
    <row r="119" spans="1:23">
      <c r="A119" s="73">
        <v>445</v>
      </c>
      <c r="B119" s="75" t="s">
        <v>657</v>
      </c>
      <c r="C119" s="75" t="s">
        <v>1645</v>
      </c>
      <c r="D119" s="313"/>
      <c r="E119" s="313"/>
      <c r="F119" s="313" t="s">
        <v>658</v>
      </c>
      <c r="G119" s="371"/>
      <c r="H119" s="313" t="s">
        <v>67</v>
      </c>
      <c r="I119" s="313" t="s">
        <v>17</v>
      </c>
      <c r="J119" s="371" t="s">
        <v>1776</v>
      </c>
      <c r="K119" s="313" t="s">
        <v>659</v>
      </c>
      <c r="L119" s="313" t="s">
        <v>1400</v>
      </c>
      <c r="M119" s="313" t="s">
        <v>660</v>
      </c>
      <c r="N119" s="313" t="s">
        <v>1915</v>
      </c>
      <c r="O119" s="314"/>
      <c r="P119" s="313" t="s">
        <v>1095</v>
      </c>
      <c r="Q119" s="313"/>
      <c r="R119" s="313"/>
      <c r="S119" s="315"/>
      <c r="T119" s="313"/>
      <c r="U119" s="313"/>
      <c r="V119" s="313"/>
      <c r="W119" s="313"/>
    </row>
    <row r="120" spans="1:23">
      <c r="A120" s="312">
        <v>911</v>
      </c>
      <c r="B120" s="313" t="s">
        <v>666</v>
      </c>
      <c r="C120" s="313" t="s">
        <v>369</v>
      </c>
      <c r="D120" s="313"/>
      <c r="E120" s="313"/>
      <c r="F120" s="313" t="s">
        <v>668</v>
      </c>
      <c r="G120" s="371"/>
      <c r="H120" s="313" t="s">
        <v>16</v>
      </c>
      <c r="I120" s="313" t="s">
        <v>17</v>
      </c>
      <c r="J120" s="371" t="s">
        <v>1752</v>
      </c>
      <c r="K120" s="313" t="s">
        <v>669</v>
      </c>
      <c r="L120" s="313"/>
      <c r="M120" s="313" t="s">
        <v>670</v>
      </c>
      <c r="N120" s="313" t="s">
        <v>1205</v>
      </c>
      <c r="O120" s="314"/>
      <c r="P120" s="313"/>
      <c r="Q120" s="313"/>
      <c r="R120" s="313"/>
      <c r="S120" s="315"/>
      <c r="T120" s="313"/>
      <c r="U120" s="313"/>
      <c r="V120" s="313"/>
      <c r="W120" s="313"/>
    </row>
    <row r="121" spans="1:23">
      <c r="A121" s="312">
        <v>1097</v>
      </c>
      <c r="B121" s="313" t="s">
        <v>2224</v>
      </c>
      <c r="C121" s="313" t="s">
        <v>45</v>
      </c>
      <c r="D121" s="313"/>
      <c r="E121" s="313"/>
      <c r="F121" s="313" t="s">
        <v>2240</v>
      </c>
      <c r="G121" s="371"/>
      <c r="H121" s="313" t="s">
        <v>32</v>
      </c>
      <c r="I121" s="313" t="s">
        <v>17</v>
      </c>
      <c r="J121" s="313" t="s">
        <v>1756</v>
      </c>
      <c r="K121" s="313" t="s">
        <v>2241</v>
      </c>
      <c r="L121" s="313" t="s">
        <v>2242</v>
      </c>
      <c r="M121" s="313" t="s">
        <v>2243</v>
      </c>
      <c r="N121" s="313" t="s">
        <v>2244</v>
      </c>
      <c r="O121" s="575"/>
      <c r="P121" s="313"/>
      <c r="Q121" s="313"/>
      <c r="R121" s="313"/>
      <c r="S121" s="315"/>
      <c r="T121" s="313"/>
      <c r="U121" s="313"/>
      <c r="V121" s="313"/>
      <c r="W121" s="313"/>
    </row>
    <row r="122" spans="1:23">
      <c r="A122" s="73">
        <v>256</v>
      </c>
      <c r="B122" s="75" t="s">
        <v>715</v>
      </c>
      <c r="C122" s="75" t="s">
        <v>529</v>
      </c>
      <c r="D122" s="313"/>
      <c r="E122" s="313"/>
      <c r="F122" s="313" t="s">
        <v>2317</v>
      </c>
      <c r="G122" s="371"/>
      <c r="H122" s="313" t="s">
        <v>16</v>
      </c>
      <c r="I122" s="313" t="s">
        <v>17</v>
      </c>
      <c r="J122" s="313" t="s">
        <v>1752</v>
      </c>
      <c r="K122" s="313" t="s">
        <v>716</v>
      </c>
      <c r="L122" s="313"/>
      <c r="M122" s="313" t="s">
        <v>717</v>
      </c>
      <c r="N122" s="313"/>
      <c r="O122" s="314"/>
      <c r="P122" s="313" t="s">
        <v>1238</v>
      </c>
      <c r="Q122" s="313" t="s">
        <v>1972</v>
      </c>
      <c r="R122" s="313"/>
      <c r="S122" s="315"/>
      <c r="T122" s="313"/>
      <c r="U122" s="313"/>
      <c r="V122" s="313"/>
      <c r="W122" s="313"/>
    </row>
    <row r="123" spans="1:23">
      <c r="A123" s="312">
        <v>257</v>
      </c>
      <c r="B123" s="313" t="s">
        <v>718</v>
      </c>
      <c r="C123" s="313" t="s">
        <v>707</v>
      </c>
      <c r="D123" s="313"/>
      <c r="E123" s="313"/>
      <c r="F123" s="313" t="s">
        <v>720</v>
      </c>
      <c r="G123" s="371"/>
      <c r="H123" s="313" t="s">
        <v>25</v>
      </c>
      <c r="I123" s="313" t="s">
        <v>17</v>
      </c>
      <c r="J123" s="313" t="s">
        <v>1755</v>
      </c>
      <c r="K123" s="313" t="s">
        <v>721</v>
      </c>
      <c r="L123" s="313"/>
      <c r="M123" s="313" t="s">
        <v>722</v>
      </c>
      <c r="N123" s="313"/>
      <c r="O123" s="314"/>
      <c r="P123" s="313"/>
      <c r="Q123" s="313"/>
      <c r="R123" s="313"/>
      <c r="S123" s="315"/>
      <c r="T123" s="313"/>
      <c r="U123" s="313"/>
      <c r="V123" s="313"/>
      <c r="W123" s="313"/>
    </row>
    <row r="124" spans="1:23">
      <c r="A124" s="312">
        <v>1101</v>
      </c>
      <c r="B124" s="313" t="s">
        <v>2289</v>
      </c>
      <c r="C124" s="313" t="s">
        <v>707</v>
      </c>
      <c r="D124" s="313"/>
      <c r="E124" s="313"/>
      <c r="F124" s="313" t="s">
        <v>2314</v>
      </c>
      <c r="G124" s="371"/>
      <c r="H124" s="313" t="s">
        <v>16</v>
      </c>
      <c r="I124" s="313" t="s">
        <v>17</v>
      </c>
      <c r="J124" s="313" t="s">
        <v>1752</v>
      </c>
      <c r="K124" s="313" t="s">
        <v>2313</v>
      </c>
      <c r="L124" s="313"/>
      <c r="M124" s="313" t="s">
        <v>2312</v>
      </c>
      <c r="N124" s="313" t="s">
        <v>2311</v>
      </c>
      <c r="O124" s="314"/>
      <c r="P124" s="313" t="s">
        <v>1462</v>
      </c>
      <c r="Q124" s="313"/>
      <c r="R124" s="313"/>
      <c r="S124" s="315"/>
      <c r="T124" s="313"/>
      <c r="U124" s="313"/>
      <c r="V124" s="313"/>
      <c r="W124" s="313"/>
    </row>
    <row r="125" spans="1:23">
      <c r="A125" s="73">
        <v>1001</v>
      </c>
      <c r="B125" s="75" t="s">
        <v>1469</v>
      </c>
      <c r="C125" s="75" t="s">
        <v>1470</v>
      </c>
      <c r="D125" s="75"/>
      <c r="E125" s="75"/>
      <c r="F125" s="75" t="s">
        <v>1471</v>
      </c>
      <c r="G125" s="108"/>
      <c r="H125" s="313" t="s">
        <v>1472</v>
      </c>
      <c r="I125" s="313" t="s">
        <v>17</v>
      </c>
      <c r="J125" s="313" t="s">
        <v>1925</v>
      </c>
      <c r="K125" s="313"/>
      <c r="L125" s="313" t="s">
        <v>1473</v>
      </c>
      <c r="M125" s="313" t="s">
        <v>1474</v>
      </c>
      <c r="N125" s="313"/>
      <c r="O125" s="314"/>
      <c r="P125" s="313" t="s">
        <v>1475</v>
      </c>
      <c r="Q125" s="313"/>
      <c r="R125" s="313"/>
      <c r="S125" s="315"/>
      <c r="T125" s="313"/>
      <c r="U125" s="313"/>
      <c r="V125" s="313"/>
      <c r="W125" s="313"/>
    </row>
    <row r="126" spans="1:23">
      <c r="A126" s="312">
        <v>985</v>
      </c>
      <c r="B126" s="313" t="s">
        <v>1562</v>
      </c>
      <c r="C126" s="313" t="s">
        <v>144</v>
      </c>
      <c r="D126" s="313"/>
      <c r="E126" s="313"/>
      <c r="F126" s="313" t="s">
        <v>1564</v>
      </c>
      <c r="G126" s="312" t="s">
        <v>2901</v>
      </c>
      <c r="H126" s="313" t="s">
        <v>130</v>
      </c>
      <c r="I126" s="313" t="s">
        <v>17</v>
      </c>
      <c r="J126" s="313" t="s">
        <v>1783</v>
      </c>
      <c r="K126" s="313"/>
      <c r="L126" s="313" t="s">
        <v>1565</v>
      </c>
      <c r="M126" s="313" t="s">
        <v>1566</v>
      </c>
      <c r="N126" s="313"/>
      <c r="O126" s="314"/>
      <c r="P126" s="313" t="s">
        <v>1374</v>
      </c>
      <c r="Q126" s="313"/>
      <c r="R126" s="313"/>
      <c r="S126" s="315"/>
      <c r="T126" s="313"/>
      <c r="U126" s="313"/>
      <c r="V126" s="313"/>
      <c r="W126" s="313"/>
    </row>
    <row r="127" spans="1:23">
      <c r="A127" s="73">
        <v>1037</v>
      </c>
      <c r="B127" s="75" t="s">
        <v>1629</v>
      </c>
      <c r="C127" s="75" t="s">
        <v>471</v>
      </c>
      <c r="D127" s="313"/>
      <c r="E127" s="313"/>
      <c r="F127" s="313" t="s">
        <v>1930</v>
      </c>
      <c r="G127" s="371"/>
      <c r="H127" s="313" t="s">
        <v>213</v>
      </c>
      <c r="I127" s="313" t="s">
        <v>17</v>
      </c>
      <c r="J127" s="313" t="s">
        <v>1804</v>
      </c>
      <c r="K127" s="313" t="s">
        <v>1703</v>
      </c>
      <c r="L127" s="313" t="s">
        <v>1704</v>
      </c>
      <c r="M127" s="313" t="s">
        <v>1705</v>
      </c>
      <c r="N127" s="313"/>
      <c r="O127" s="314"/>
      <c r="P127" s="313" t="s">
        <v>1177</v>
      </c>
      <c r="Q127" s="313"/>
      <c r="R127" s="313"/>
      <c r="S127" s="315"/>
      <c r="T127" s="313"/>
      <c r="U127" s="313"/>
      <c r="V127" s="313"/>
      <c r="W127" s="313"/>
    </row>
    <row r="128" spans="1:23">
      <c r="A128" s="73">
        <v>673</v>
      </c>
      <c r="B128" s="433" t="s">
        <v>782</v>
      </c>
      <c r="C128" s="433" t="s">
        <v>13</v>
      </c>
      <c r="D128" s="313"/>
      <c r="E128" s="313"/>
      <c r="F128" s="313" t="s">
        <v>783</v>
      </c>
      <c r="G128" s="371"/>
      <c r="H128" s="313" t="s">
        <v>42</v>
      </c>
      <c r="I128" s="434">
        <v>50</v>
      </c>
      <c r="J128" s="313" t="s">
        <v>1758</v>
      </c>
      <c r="K128" s="313" t="s">
        <v>784</v>
      </c>
      <c r="L128" s="313" t="s">
        <v>785</v>
      </c>
      <c r="M128" s="313" t="s">
        <v>786</v>
      </c>
      <c r="N128" s="313" t="s">
        <v>1305</v>
      </c>
      <c r="O128" s="314"/>
      <c r="P128" s="313" t="s">
        <v>1306</v>
      </c>
      <c r="Q128" s="313" t="s">
        <v>1795</v>
      </c>
      <c r="R128" s="313"/>
      <c r="S128" s="315"/>
      <c r="T128" s="313"/>
      <c r="U128" s="313"/>
      <c r="V128" s="313"/>
      <c r="W128" s="313"/>
    </row>
    <row r="129" spans="1:23">
      <c r="A129" s="73">
        <v>758</v>
      </c>
      <c r="B129" s="75" t="s">
        <v>787</v>
      </c>
      <c r="C129" s="75" t="s">
        <v>2258</v>
      </c>
      <c r="D129" s="313"/>
      <c r="E129" s="313"/>
      <c r="F129" s="313" t="s">
        <v>788</v>
      </c>
      <c r="G129" s="371"/>
      <c r="H129" s="313" t="s">
        <v>789</v>
      </c>
      <c r="I129" s="313" t="s">
        <v>17</v>
      </c>
      <c r="J129" s="313" t="s">
        <v>1798</v>
      </c>
      <c r="K129" s="313" t="s">
        <v>790</v>
      </c>
      <c r="L129" s="313" t="s">
        <v>1189</v>
      </c>
      <c r="M129" s="313" t="s">
        <v>791</v>
      </c>
      <c r="N129" s="313"/>
      <c r="O129" s="575"/>
      <c r="P129" s="313" t="s">
        <v>1190</v>
      </c>
      <c r="Q129" s="313" t="s">
        <v>2347</v>
      </c>
      <c r="R129" s="313"/>
      <c r="S129" s="315"/>
      <c r="T129" s="313"/>
      <c r="U129" s="313"/>
      <c r="V129" s="313"/>
      <c r="W129" s="313"/>
    </row>
    <row r="130" spans="1:23">
      <c r="A130" s="73">
        <v>971</v>
      </c>
      <c r="B130" s="75" t="s">
        <v>1069</v>
      </c>
      <c r="C130" s="75" t="s">
        <v>723</v>
      </c>
      <c r="D130" s="75"/>
      <c r="E130" s="75"/>
      <c r="F130" s="75" t="s">
        <v>1935</v>
      </c>
      <c r="G130" s="108"/>
      <c r="H130" s="313" t="s">
        <v>291</v>
      </c>
      <c r="I130" s="313" t="s">
        <v>17</v>
      </c>
      <c r="J130" s="313" t="s">
        <v>1825</v>
      </c>
      <c r="K130" s="313"/>
      <c r="L130" s="313" t="s">
        <v>1467</v>
      </c>
      <c r="M130" s="313" t="s">
        <v>1468</v>
      </c>
      <c r="N130" s="313"/>
      <c r="O130" s="314"/>
      <c r="P130" s="313"/>
      <c r="Q130" s="313"/>
      <c r="R130" s="313"/>
      <c r="S130" s="315"/>
      <c r="T130" s="313"/>
      <c r="U130" s="313"/>
      <c r="V130" s="313"/>
      <c r="W130" s="313"/>
    </row>
    <row r="131" spans="1:23" ht="15" thickBot="1">
      <c r="A131" s="554">
        <v>1106</v>
      </c>
      <c r="B131" s="553" t="s">
        <v>2296</v>
      </c>
      <c r="C131" s="553" t="s">
        <v>2308</v>
      </c>
      <c r="D131" s="553"/>
      <c r="E131" s="553"/>
      <c r="F131" s="553" t="s">
        <v>2307</v>
      </c>
      <c r="G131" s="568"/>
      <c r="H131" s="553" t="s">
        <v>83</v>
      </c>
      <c r="I131" s="553" t="s">
        <v>17</v>
      </c>
      <c r="J131" s="553" t="s">
        <v>1772</v>
      </c>
      <c r="K131" s="553" t="s">
        <v>2306</v>
      </c>
      <c r="L131" s="553" t="s">
        <v>2306</v>
      </c>
      <c r="M131" s="553" t="s">
        <v>2305</v>
      </c>
      <c r="N131" s="553"/>
      <c r="O131" s="576"/>
      <c r="P131" s="553" t="s">
        <v>1083</v>
      </c>
      <c r="Q131" s="553"/>
      <c r="R131" s="553"/>
      <c r="S131" s="577"/>
      <c r="T131" s="553"/>
      <c r="U131" s="313"/>
      <c r="V131" s="313"/>
      <c r="W131" s="313"/>
    </row>
    <row r="132" spans="1:23" ht="15" thickBot="1">
      <c r="A132" s="312">
        <v>784</v>
      </c>
      <c r="B132" s="313" t="s">
        <v>807</v>
      </c>
      <c r="C132" s="313" t="s">
        <v>808</v>
      </c>
      <c r="D132" s="313"/>
      <c r="E132" s="313"/>
      <c r="F132" s="313" t="s">
        <v>1936</v>
      </c>
      <c r="G132" s="371"/>
      <c r="H132" s="313" t="s">
        <v>213</v>
      </c>
      <c r="I132" s="313" t="s">
        <v>17</v>
      </c>
      <c r="J132" s="313" t="s">
        <v>1804</v>
      </c>
      <c r="K132" s="313" t="s">
        <v>809</v>
      </c>
      <c r="L132" s="313" t="s">
        <v>810</v>
      </c>
      <c r="M132" s="313" t="s">
        <v>811</v>
      </c>
      <c r="N132" s="313"/>
      <c r="O132" s="578"/>
      <c r="P132" s="313" t="s">
        <v>1280</v>
      </c>
      <c r="Q132" s="313"/>
      <c r="R132" s="313"/>
      <c r="S132" s="315"/>
      <c r="T132" s="313"/>
      <c r="U132" s="313"/>
      <c r="V132" s="313"/>
      <c r="W132" s="313"/>
    </row>
    <row r="133" spans="1:23">
      <c r="A133" s="69">
        <v>295</v>
      </c>
      <c r="B133" s="58" t="s">
        <v>816</v>
      </c>
      <c r="C133" s="58" t="s">
        <v>56</v>
      </c>
      <c r="D133" s="313"/>
      <c r="E133" s="313"/>
      <c r="F133" s="313" t="s">
        <v>1937</v>
      </c>
      <c r="G133" s="371"/>
      <c r="H133" s="313" t="s">
        <v>25</v>
      </c>
      <c r="I133" s="313" t="s">
        <v>17</v>
      </c>
      <c r="J133" s="313" t="s">
        <v>1755</v>
      </c>
      <c r="K133" s="313" t="s">
        <v>817</v>
      </c>
      <c r="L133" s="313"/>
      <c r="M133" s="408" t="s">
        <v>2787</v>
      </c>
      <c r="N133" s="313" t="s">
        <v>1324</v>
      </c>
      <c r="O133" s="314"/>
      <c r="P133" s="313"/>
      <c r="Q133" s="313" t="s">
        <v>2304</v>
      </c>
      <c r="R133" s="313"/>
      <c r="S133" s="315"/>
      <c r="T133" s="313"/>
      <c r="U133" s="313"/>
      <c r="V133" s="313"/>
      <c r="W133" s="313"/>
    </row>
    <row r="134" spans="1:23">
      <c r="A134" s="312">
        <v>929</v>
      </c>
      <c r="B134" s="313" t="s">
        <v>823</v>
      </c>
      <c r="C134" s="313" t="s">
        <v>58</v>
      </c>
      <c r="D134" s="313"/>
      <c r="E134" s="313"/>
      <c r="F134" s="313" t="s">
        <v>824</v>
      </c>
      <c r="G134" s="371"/>
      <c r="H134" s="313" t="s">
        <v>83</v>
      </c>
      <c r="I134" s="313" t="s">
        <v>17</v>
      </c>
      <c r="J134" s="313" t="s">
        <v>1772</v>
      </c>
      <c r="K134" s="313" t="s">
        <v>825</v>
      </c>
      <c r="L134" s="313"/>
      <c r="M134" s="313" t="s">
        <v>2245</v>
      </c>
      <c r="N134" s="313"/>
      <c r="O134" s="314"/>
      <c r="P134" s="313"/>
      <c r="Q134" s="313" t="s">
        <v>2219</v>
      </c>
      <c r="R134" s="313"/>
      <c r="S134" s="315"/>
      <c r="T134" s="313"/>
      <c r="U134" s="313"/>
      <c r="V134" s="313"/>
      <c r="W134" s="313"/>
    </row>
    <row r="135" spans="1:23">
      <c r="A135" s="312">
        <v>1009</v>
      </c>
      <c r="B135" s="313" t="s">
        <v>1480</v>
      </c>
      <c r="C135" s="313" t="s">
        <v>56</v>
      </c>
      <c r="D135" s="313"/>
      <c r="E135" s="313"/>
      <c r="F135" s="313" t="s">
        <v>1481</v>
      </c>
      <c r="G135" s="371"/>
      <c r="H135" s="313" t="s">
        <v>87</v>
      </c>
      <c r="I135" s="313" t="s">
        <v>17</v>
      </c>
      <c r="J135" s="313" t="s">
        <v>1778</v>
      </c>
      <c r="K135" s="313" t="s">
        <v>1482</v>
      </c>
      <c r="L135" s="313" t="s">
        <v>1483</v>
      </c>
      <c r="M135" s="313" t="s">
        <v>1484</v>
      </c>
      <c r="N135" s="313"/>
      <c r="O135" s="314"/>
      <c r="P135" s="313" t="s">
        <v>1083</v>
      </c>
      <c r="Q135" s="313"/>
      <c r="R135" s="313"/>
      <c r="S135" s="315"/>
      <c r="T135" s="313"/>
      <c r="U135" s="313"/>
      <c r="V135" s="313"/>
      <c r="W135" s="313"/>
    </row>
    <row r="136" spans="1:23" ht="14.25" customHeight="1">
      <c r="A136" s="312">
        <v>1108</v>
      </c>
      <c r="B136" s="313" t="s">
        <v>2300</v>
      </c>
      <c r="C136" s="313" t="s">
        <v>2038</v>
      </c>
      <c r="D136" s="313"/>
      <c r="E136" s="313"/>
      <c r="F136" s="313" t="s">
        <v>2359</v>
      </c>
      <c r="G136" s="371"/>
      <c r="H136" s="313" t="s">
        <v>53</v>
      </c>
      <c r="I136" s="313" t="s">
        <v>17</v>
      </c>
      <c r="J136" s="313" t="s">
        <v>1761</v>
      </c>
      <c r="K136" s="313" t="s">
        <v>2360</v>
      </c>
      <c r="L136" s="313" t="s">
        <v>2361</v>
      </c>
      <c r="M136" s="313" t="s">
        <v>2362</v>
      </c>
      <c r="N136" s="313" t="s">
        <v>2911</v>
      </c>
      <c r="O136" s="314"/>
      <c r="P136" s="313" t="s">
        <v>2363</v>
      </c>
      <c r="Q136" s="313" t="s">
        <v>2180</v>
      </c>
      <c r="R136" s="313"/>
      <c r="S136" s="315"/>
      <c r="T136" s="313"/>
      <c r="U136" s="313"/>
      <c r="V136" s="313"/>
      <c r="W136" s="313"/>
    </row>
    <row r="137" spans="1:23">
      <c r="A137" s="73">
        <v>1056</v>
      </c>
      <c r="B137" s="75" t="s">
        <v>1735</v>
      </c>
      <c r="C137" s="75" t="s">
        <v>2097</v>
      </c>
      <c r="D137" s="208"/>
      <c r="E137" s="208"/>
      <c r="F137" s="208" t="s">
        <v>1942</v>
      </c>
      <c r="G137" s="535"/>
      <c r="H137" s="208" t="s">
        <v>789</v>
      </c>
      <c r="I137" s="208" t="s">
        <v>17</v>
      </c>
      <c r="J137" s="208" t="s">
        <v>1798</v>
      </c>
      <c r="K137" s="208" t="s">
        <v>1943</v>
      </c>
      <c r="L137" s="208" t="s">
        <v>1943</v>
      </c>
      <c r="M137" s="208" t="s">
        <v>1944</v>
      </c>
      <c r="N137" s="208" t="s">
        <v>1945</v>
      </c>
      <c r="O137" s="579" t="s">
        <v>2916</v>
      </c>
      <c r="P137" s="313" t="s">
        <v>1387</v>
      </c>
      <c r="Q137" s="313"/>
      <c r="R137" s="313"/>
      <c r="S137" s="315"/>
      <c r="T137" s="313"/>
      <c r="U137" s="313"/>
      <c r="V137" s="313"/>
      <c r="W137" s="313"/>
    </row>
    <row r="138" spans="1:23">
      <c r="A138" s="73">
        <v>526</v>
      </c>
      <c r="B138" s="75" t="s">
        <v>852</v>
      </c>
      <c r="C138" s="75" t="s">
        <v>64</v>
      </c>
      <c r="D138" s="313"/>
      <c r="E138" s="313"/>
      <c r="F138" s="313" t="s">
        <v>853</v>
      </c>
      <c r="G138" s="371"/>
      <c r="H138" s="313" t="s">
        <v>25</v>
      </c>
      <c r="I138" s="313" t="s">
        <v>17</v>
      </c>
      <c r="J138" s="313" t="s">
        <v>1755</v>
      </c>
      <c r="K138" s="313" t="s">
        <v>854</v>
      </c>
      <c r="L138" s="313" t="s">
        <v>1232</v>
      </c>
      <c r="M138" s="313" t="s">
        <v>855</v>
      </c>
      <c r="N138" s="313" t="s">
        <v>1233</v>
      </c>
      <c r="O138" s="314"/>
      <c r="P138" s="313" t="s">
        <v>1221</v>
      </c>
      <c r="Q138" s="313"/>
      <c r="R138" s="313"/>
      <c r="S138" s="315"/>
      <c r="T138" s="313"/>
      <c r="U138" s="313"/>
      <c r="V138" s="313"/>
      <c r="W138" s="313"/>
    </row>
    <row r="139" spans="1:23">
      <c r="A139" s="99">
        <v>1088</v>
      </c>
      <c r="B139" s="110" t="s">
        <v>2113</v>
      </c>
      <c r="C139" s="110" t="s">
        <v>2114</v>
      </c>
      <c r="D139" s="313"/>
      <c r="E139" s="313"/>
      <c r="F139" s="313" t="s">
        <v>2169</v>
      </c>
      <c r="G139" s="371"/>
      <c r="H139" s="313" t="s">
        <v>16</v>
      </c>
      <c r="I139" s="313" t="s">
        <v>17</v>
      </c>
      <c r="J139" s="313" t="s">
        <v>1752</v>
      </c>
      <c r="K139" s="313" t="s">
        <v>2170</v>
      </c>
      <c r="L139" s="313" t="s">
        <v>2170</v>
      </c>
      <c r="M139" s="313" t="s">
        <v>2171</v>
      </c>
      <c r="N139" s="313" t="s">
        <v>2172</v>
      </c>
      <c r="O139" s="580" t="s">
        <v>2917</v>
      </c>
      <c r="P139" s="313" t="s">
        <v>2173</v>
      </c>
      <c r="Q139" s="313"/>
      <c r="R139" s="313"/>
      <c r="S139" s="315"/>
      <c r="T139" s="313"/>
      <c r="U139" s="313"/>
      <c r="V139" s="313"/>
      <c r="W139" s="313"/>
    </row>
    <row r="140" spans="1:23">
      <c r="A140" s="312">
        <v>1064</v>
      </c>
      <c r="B140" s="313" t="s">
        <v>1745</v>
      </c>
      <c r="C140" s="313" t="s">
        <v>104</v>
      </c>
      <c r="D140" s="313"/>
      <c r="E140" s="313"/>
      <c r="F140" s="313" t="s">
        <v>1959</v>
      </c>
      <c r="G140" s="371"/>
      <c r="H140" s="313" t="s">
        <v>42</v>
      </c>
      <c r="I140" s="313" t="s">
        <v>17</v>
      </c>
      <c r="J140" s="313" t="s">
        <v>1758</v>
      </c>
      <c r="K140" s="313" t="s">
        <v>1960</v>
      </c>
      <c r="L140" s="313" t="s">
        <v>1960</v>
      </c>
      <c r="M140" s="313" t="s">
        <v>1961</v>
      </c>
      <c r="N140" s="313" t="s">
        <v>1962</v>
      </c>
      <c r="O140" s="314"/>
      <c r="P140" s="313" t="s">
        <v>1963</v>
      </c>
      <c r="Q140" s="313"/>
      <c r="R140" s="313"/>
      <c r="S140" s="315"/>
      <c r="T140" s="313"/>
      <c r="U140" s="313"/>
      <c r="V140" s="313"/>
      <c r="W140" s="313"/>
    </row>
    <row r="141" spans="1:23">
      <c r="A141" s="312">
        <v>1083</v>
      </c>
      <c r="B141" s="313" t="s">
        <v>2101</v>
      </c>
      <c r="C141" s="313" t="s">
        <v>1641</v>
      </c>
      <c r="D141" s="313"/>
      <c r="E141" s="313"/>
      <c r="F141" s="313" t="s">
        <v>2176</v>
      </c>
      <c r="G141" s="371"/>
      <c r="H141" s="313" t="s">
        <v>25</v>
      </c>
      <c r="I141" s="313" t="s">
        <v>17</v>
      </c>
      <c r="J141" s="313" t="s">
        <v>1755</v>
      </c>
      <c r="K141" s="313" t="s">
        <v>2177</v>
      </c>
      <c r="L141" s="313" t="s">
        <v>2177</v>
      </c>
      <c r="M141" s="313" t="s">
        <v>2178</v>
      </c>
      <c r="N141" s="313"/>
      <c r="O141" s="314"/>
      <c r="P141" s="313" t="s">
        <v>2179</v>
      </c>
      <c r="Q141" s="313"/>
      <c r="R141" s="313"/>
      <c r="S141" s="315"/>
      <c r="T141" s="313"/>
      <c r="U141" s="313"/>
      <c r="V141" s="313"/>
      <c r="W141" s="313"/>
    </row>
    <row r="142" spans="1:23">
      <c r="A142" s="312">
        <v>993</v>
      </c>
      <c r="B142" s="313" t="s">
        <v>1257</v>
      </c>
      <c r="C142" s="313" t="s">
        <v>598</v>
      </c>
      <c r="D142" s="313"/>
      <c r="E142" s="313"/>
      <c r="F142" s="313" t="s">
        <v>1259</v>
      </c>
      <c r="G142" s="371"/>
      <c r="H142" s="313" t="s">
        <v>32</v>
      </c>
      <c r="I142" s="313" t="s">
        <v>17</v>
      </c>
      <c r="J142" s="313" t="s">
        <v>1756</v>
      </c>
      <c r="K142" s="313" t="s">
        <v>1260</v>
      </c>
      <c r="L142" s="313" t="s">
        <v>1261</v>
      </c>
      <c r="M142" s="313" t="s">
        <v>1262</v>
      </c>
      <c r="N142" s="313" t="s">
        <v>2911</v>
      </c>
      <c r="O142" s="314"/>
      <c r="P142" s="313"/>
      <c r="Q142" s="313"/>
      <c r="R142" s="313"/>
      <c r="S142" s="315"/>
      <c r="T142" s="313"/>
      <c r="U142" s="313"/>
      <c r="V142" s="313"/>
      <c r="W142" s="313"/>
    </row>
    <row r="143" spans="1:23">
      <c r="A143" s="73">
        <v>994</v>
      </c>
      <c r="B143" s="75" t="s">
        <v>1579</v>
      </c>
      <c r="C143" s="75" t="s">
        <v>13</v>
      </c>
      <c r="D143" s="313"/>
      <c r="E143" s="313"/>
      <c r="F143" s="313" t="s">
        <v>1580</v>
      </c>
      <c r="G143" s="371"/>
      <c r="H143" s="313" t="s">
        <v>306</v>
      </c>
      <c r="I143" s="313" t="s">
        <v>17</v>
      </c>
      <c r="J143" s="313" t="s">
        <v>1827</v>
      </c>
      <c r="K143" s="313" t="s">
        <v>1581</v>
      </c>
      <c r="L143" s="313"/>
      <c r="M143" s="313" t="s">
        <v>1582</v>
      </c>
      <c r="N143" s="281" t="s">
        <v>2779</v>
      </c>
      <c r="O143" s="314"/>
      <c r="P143" s="313" t="s">
        <v>1583</v>
      </c>
      <c r="Q143" s="313"/>
      <c r="R143" s="313"/>
      <c r="S143" s="315"/>
      <c r="T143" s="313"/>
      <c r="U143" s="313"/>
      <c r="V143" s="313"/>
      <c r="W143" s="313"/>
    </row>
    <row r="144" spans="1:23">
      <c r="A144" s="312">
        <v>823</v>
      </c>
      <c r="B144" s="433" t="s">
        <v>949</v>
      </c>
      <c r="C144" s="433" t="s">
        <v>56</v>
      </c>
      <c r="D144" s="313"/>
      <c r="E144" s="313"/>
      <c r="F144" s="313" t="s">
        <v>1984</v>
      </c>
      <c r="G144" s="371"/>
      <c r="H144" s="313" t="s">
        <v>25</v>
      </c>
      <c r="I144" s="581">
        <f>50+10</f>
        <v>60</v>
      </c>
      <c r="J144" s="313" t="s">
        <v>1755</v>
      </c>
      <c r="K144" s="313" t="s">
        <v>950</v>
      </c>
      <c r="L144" s="313" t="s">
        <v>951</v>
      </c>
      <c r="M144" s="313" t="s">
        <v>952</v>
      </c>
      <c r="N144" s="313"/>
      <c r="O144" s="314"/>
      <c r="P144" s="313"/>
      <c r="Q144" s="313"/>
      <c r="R144" s="313"/>
      <c r="S144" s="315"/>
      <c r="T144" s="313"/>
      <c r="U144" s="313"/>
      <c r="V144" s="313"/>
      <c r="W144" s="313"/>
    </row>
    <row r="145" spans="1:23">
      <c r="A145" s="73">
        <v>978</v>
      </c>
      <c r="B145" s="75" t="s">
        <v>1590</v>
      </c>
      <c r="C145" s="75" t="s">
        <v>707</v>
      </c>
      <c r="D145" s="75"/>
      <c r="E145" s="75"/>
      <c r="F145" s="75" t="s">
        <v>1591</v>
      </c>
      <c r="G145" s="108"/>
      <c r="H145" s="75" t="s">
        <v>32</v>
      </c>
      <c r="I145" s="313" t="s">
        <v>17</v>
      </c>
      <c r="J145" s="313" t="s">
        <v>1756</v>
      </c>
      <c r="K145" s="313" t="s">
        <v>1592</v>
      </c>
      <c r="L145" s="313"/>
      <c r="M145" s="313" t="s">
        <v>1593</v>
      </c>
      <c r="N145" s="313"/>
      <c r="O145" s="314"/>
      <c r="P145" s="313"/>
      <c r="Q145" s="313" t="s">
        <v>1791</v>
      </c>
      <c r="R145" s="313"/>
      <c r="S145" s="315"/>
      <c r="T145" s="313"/>
      <c r="U145" s="313"/>
      <c r="V145" s="313"/>
      <c r="W145" s="313"/>
    </row>
    <row r="146" spans="1:23">
      <c r="A146" s="312">
        <v>990</v>
      </c>
      <c r="B146" s="313" t="s">
        <v>1522</v>
      </c>
      <c r="C146" s="313" t="s">
        <v>1523</v>
      </c>
      <c r="D146" s="313"/>
      <c r="E146" s="313"/>
      <c r="F146" s="313" t="s">
        <v>1525</v>
      </c>
      <c r="G146" s="371"/>
      <c r="H146" s="313" t="s">
        <v>16</v>
      </c>
      <c r="I146" s="313" t="s">
        <v>17</v>
      </c>
      <c r="J146" s="313" t="s">
        <v>1752</v>
      </c>
      <c r="K146" s="313" t="s">
        <v>1526</v>
      </c>
      <c r="L146" s="313" t="s">
        <v>1527</v>
      </c>
      <c r="M146" s="313" t="s">
        <v>1528</v>
      </c>
      <c r="N146" s="313"/>
      <c r="O146" s="314"/>
      <c r="P146" s="313" t="s">
        <v>1529</v>
      </c>
      <c r="Q146" s="313"/>
      <c r="R146" s="313"/>
      <c r="S146" s="315"/>
      <c r="T146" s="313"/>
      <c r="U146" s="313"/>
      <c r="V146" s="313"/>
      <c r="W146" s="313"/>
    </row>
    <row r="147" spans="1:23">
      <c r="A147" s="73">
        <v>376</v>
      </c>
      <c r="B147" s="75" t="s">
        <v>1014</v>
      </c>
      <c r="C147" s="75" t="s">
        <v>179</v>
      </c>
      <c r="D147" s="75"/>
      <c r="E147" s="75"/>
      <c r="F147" s="75" t="s">
        <v>1015</v>
      </c>
      <c r="G147" s="108"/>
      <c r="H147" s="75" t="s">
        <v>25</v>
      </c>
      <c r="I147" s="313" t="s">
        <v>17</v>
      </c>
      <c r="J147" s="313" t="s">
        <v>1755</v>
      </c>
      <c r="K147" s="313" t="s">
        <v>1016</v>
      </c>
      <c r="L147" s="313"/>
      <c r="M147" s="313" t="s">
        <v>1017</v>
      </c>
      <c r="N147" s="313"/>
      <c r="O147" s="314"/>
      <c r="P147" s="313"/>
      <c r="Q147" s="313"/>
      <c r="R147" s="313"/>
      <c r="S147" s="315"/>
      <c r="T147" s="313"/>
      <c r="U147" s="313"/>
      <c r="V147" s="313"/>
      <c r="W147" s="313"/>
    </row>
    <row r="148" spans="1:23" ht="15" thickBot="1">
      <c r="A148" s="551">
        <v>1052</v>
      </c>
      <c r="B148" s="553" t="s">
        <v>1665</v>
      </c>
      <c r="C148" s="553" t="s">
        <v>202</v>
      </c>
      <c r="D148" s="553"/>
      <c r="E148" s="553"/>
      <c r="F148" s="553" t="s">
        <v>2009</v>
      </c>
      <c r="G148" s="568"/>
      <c r="H148" s="553" t="s">
        <v>96</v>
      </c>
      <c r="I148" s="553" t="s">
        <v>17</v>
      </c>
      <c r="J148" s="557" t="s">
        <v>1822</v>
      </c>
      <c r="K148" s="313" t="s">
        <v>1720</v>
      </c>
      <c r="L148" s="313" t="s">
        <v>1721</v>
      </c>
      <c r="M148" s="313" t="s">
        <v>2010</v>
      </c>
      <c r="N148" s="313"/>
      <c r="O148" s="314"/>
      <c r="P148" s="313" t="s">
        <v>1494</v>
      </c>
      <c r="Q148" s="313"/>
      <c r="R148" s="313"/>
      <c r="S148" s="315"/>
      <c r="T148" s="313"/>
      <c r="U148" s="313"/>
      <c r="V148" s="313"/>
      <c r="W148" s="313"/>
    </row>
    <row r="149" spans="1:23">
      <c r="A149" s="545">
        <v>346</v>
      </c>
      <c r="B149" s="546" t="s">
        <v>958</v>
      </c>
      <c r="C149" s="546" t="s">
        <v>98</v>
      </c>
      <c r="D149" s="546"/>
      <c r="E149" s="546"/>
      <c r="F149" s="546" t="s">
        <v>959</v>
      </c>
      <c r="G149" s="547" t="s">
        <v>2903</v>
      </c>
      <c r="H149" s="546" t="s">
        <v>96</v>
      </c>
      <c r="I149" s="546" t="s">
        <v>17</v>
      </c>
      <c r="J149" s="548" t="s">
        <v>1822</v>
      </c>
      <c r="K149" s="313" t="s">
        <v>960</v>
      </c>
      <c r="L149" s="313"/>
      <c r="M149" s="313" t="s">
        <v>961</v>
      </c>
      <c r="N149" s="313"/>
      <c r="O149" s="314"/>
      <c r="P149" s="313"/>
      <c r="Q149" s="313"/>
      <c r="R149" s="313"/>
      <c r="S149" s="315"/>
      <c r="T149" s="313"/>
      <c r="U149" s="313"/>
      <c r="V149" s="313"/>
      <c r="W149" s="313"/>
    </row>
    <row r="150" spans="1:23">
      <c r="A150" s="312"/>
      <c r="B150" s="313"/>
      <c r="C150" s="313"/>
      <c r="D150" s="313"/>
      <c r="E150" s="313"/>
      <c r="F150" s="313"/>
      <c r="G150" s="371"/>
      <c r="H150" s="313"/>
      <c r="I150" s="313"/>
      <c r="J150" s="313"/>
      <c r="K150" s="313"/>
      <c r="L150" s="313"/>
      <c r="M150" s="313"/>
      <c r="N150" s="313"/>
      <c r="O150" s="314"/>
      <c r="P150" s="313"/>
      <c r="Q150" s="313"/>
      <c r="R150" s="313"/>
      <c r="S150" s="315"/>
      <c r="T150" s="313"/>
      <c r="U150" s="313"/>
      <c r="V150" s="313"/>
      <c r="W150" s="313"/>
    </row>
    <row r="153" spans="1:23" ht="8.25" customHeight="1">
      <c r="A153" s="69"/>
      <c r="B153" s="58"/>
      <c r="C153" s="58"/>
      <c r="D153" s="58"/>
      <c r="E153" s="58"/>
      <c r="F153" s="58"/>
      <c r="G153" s="562"/>
      <c r="H153" s="58"/>
      <c r="I153" s="58"/>
      <c r="J153" s="58"/>
      <c r="K153" s="58"/>
      <c r="L153" s="58"/>
      <c r="M153" s="58"/>
      <c r="N153" s="58"/>
    </row>
    <row r="154" spans="1:23" ht="18.5">
      <c r="B154" s="414">
        <f>COUNTA(B73:B153)</f>
        <v>76</v>
      </c>
    </row>
    <row r="155" spans="1:23">
      <c r="A155" s="6" t="s">
        <v>1660</v>
      </c>
      <c r="B155" t="s">
        <v>1660</v>
      </c>
      <c r="C155" t="s">
        <v>1660</v>
      </c>
    </row>
    <row r="156" spans="1:23" ht="8.25" customHeight="1">
      <c r="A156" s="6" t="s">
        <v>1660</v>
      </c>
      <c r="B156" t="s">
        <v>2918</v>
      </c>
      <c r="C156" t="s">
        <v>1660</v>
      </c>
    </row>
    <row r="157" spans="1:23" ht="8.25" customHeight="1">
      <c r="B157" t="s">
        <v>2919</v>
      </c>
    </row>
    <row r="158" spans="1:23" ht="8.25" customHeight="1"/>
    <row r="159" spans="1:23">
      <c r="A159" s="6" t="s">
        <v>1660</v>
      </c>
      <c r="B159" t="s">
        <v>1660</v>
      </c>
      <c r="C159" t="s">
        <v>1660</v>
      </c>
    </row>
    <row r="160" spans="1:23">
      <c r="A160" s="6" t="s">
        <v>1660</v>
      </c>
      <c r="B160" t="s">
        <v>1660</v>
      </c>
      <c r="C160" t="s">
        <v>1660</v>
      </c>
      <c r="F160" s="582" t="s">
        <v>2920</v>
      </c>
      <c r="G160" s="583"/>
      <c r="H160" s="584" t="s">
        <v>2921</v>
      </c>
      <c r="I160" s="585"/>
      <c r="J160" s="585"/>
      <c r="K160" s="585" t="s">
        <v>2922</v>
      </c>
      <c r="L160" s="585" t="s">
        <v>2923</v>
      </c>
    </row>
    <row r="161" spans="1:13">
      <c r="A161" s="6">
        <v>1081</v>
      </c>
      <c r="B161" t="s">
        <v>2037</v>
      </c>
      <c r="C161" t="s">
        <v>1417</v>
      </c>
      <c r="H161" s="586">
        <v>45308</v>
      </c>
      <c r="J161" s="152">
        <v>60</v>
      </c>
      <c r="K161">
        <v>3305</v>
      </c>
      <c r="L161" s="525">
        <v>45303</v>
      </c>
      <c r="M161" s="90" t="s">
        <v>2924</v>
      </c>
    </row>
    <row r="163" spans="1:13" ht="28.5" customHeight="1">
      <c r="H163" s="427" t="s">
        <v>2925</v>
      </c>
      <c r="I163" s="587" t="s">
        <v>2926</v>
      </c>
      <c r="J163" s="588" t="s">
        <v>2927</v>
      </c>
    </row>
    <row r="164" spans="1:13">
      <c r="A164" s="62" t="s">
        <v>2928</v>
      </c>
      <c r="B164" s="589" t="s">
        <v>2929</v>
      </c>
      <c r="C164" s="590">
        <v>60</v>
      </c>
      <c r="D164" s="591"/>
      <c r="E164" s="590">
        <v>50</v>
      </c>
      <c r="F164" s="590">
        <v>50</v>
      </c>
      <c r="G164" s="590">
        <v>30</v>
      </c>
      <c r="H164" s="590">
        <v>10</v>
      </c>
      <c r="I164" s="590">
        <v>60</v>
      </c>
      <c r="J164" s="62" t="s">
        <v>1668</v>
      </c>
    </row>
    <row r="165" spans="1:13">
      <c r="A165" s="589">
        <v>13</v>
      </c>
      <c r="B165" s="62">
        <v>15</v>
      </c>
      <c r="C165" s="62">
        <v>14</v>
      </c>
      <c r="D165" s="591"/>
      <c r="E165" s="62"/>
      <c r="F165" s="62">
        <v>0</v>
      </c>
      <c r="G165" s="62">
        <v>1</v>
      </c>
      <c r="H165" s="62">
        <v>0</v>
      </c>
      <c r="I165" s="62">
        <v>0</v>
      </c>
      <c r="J165" s="62">
        <f>SUM(C165:I165)</f>
        <v>15</v>
      </c>
    </row>
    <row r="166" spans="1:13">
      <c r="A166" s="589">
        <v>12</v>
      </c>
      <c r="B166" s="62">
        <v>10</v>
      </c>
      <c r="C166" s="62">
        <v>9</v>
      </c>
      <c r="D166" s="591"/>
      <c r="E166" s="62"/>
      <c r="F166" s="62">
        <v>0</v>
      </c>
      <c r="G166" s="62">
        <v>1</v>
      </c>
      <c r="H166" s="62">
        <v>0</v>
      </c>
      <c r="I166" s="62">
        <v>0</v>
      </c>
      <c r="J166" s="62">
        <f t="shared" ref="J166:J168" si="0">SUM(C166:I166)</f>
        <v>10</v>
      </c>
    </row>
    <row r="167" spans="1:13">
      <c r="A167" s="589">
        <v>11</v>
      </c>
      <c r="B167" s="62">
        <v>22</v>
      </c>
      <c r="C167" s="62">
        <v>19</v>
      </c>
      <c r="D167" s="591"/>
      <c r="E167" s="65" t="s">
        <v>1737</v>
      </c>
      <c r="F167" s="62">
        <v>0</v>
      </c>
      <c r="G167" s="62">
        <v>0</v>
      </c>
      <c r="H167" s="62">
        <v>2</v>
      </c>
      <c r="I167" s="65">
        <v>1</v>
      </c>
      <c r="J167" s="62">
        <f t="shared" si="0"/>
        <v>22</v>
      </c>
      <c r="K167" s="75" t="s">
        <v>2930</v>
      </c>
      <c r="L167" s="75"/>
    </row>
    <row r="168" spans="1:13">
      <c r="A168" s="589">
        <v>10</v>
      </c>
      <c r="B168" s="62">
        <v>32</v>
      </c>
      <c r="C168" s="63">
        <v>30</v>
      </c>
      <c r="D168" s="592"/>
      <c r="E168" s="593" t="s">
        <v>1737</v>
      </c>
      <c r="F168" s="62">
        <v>2</v>
      </c>
      <c r="G168" s="62">
        <v>0</v>
      </c>
      <c r="H168" s="62">
        <v>0</v>
      </c>
      <c r="I168" s="62">
        <v>0</v>
      </c>
      <c r="J168" s="62">
        <f t="shared" si="0"/>
        <v>32</v>
      </c>
      <c r="K168" s="58" t="s">
        <v>2931</v>
      </c>
      <c r="L168" s="58"/>
    </row>
    <row r="169" spans="1:13">
      <c r="B169" s="296">
        <f>SUM(B165:B168)</f>
        <v>79</v>
      </c>
      <c r="C169" s="62" t="s">
        <v>2228</v>
      </c>
      <c r="D169" s="6"/>
      <c r="E169" s="6"/>
      <c r="F169" s="62">
        <f t="shared" ref="F169:J169" si="1">SUM(F165:F168)</f>
        <v>2</v>
      </c>
      <c r="G169" s="62">
        <f t="shared" si="1"/>
        <v>2</v>
      </c>
      <c r="H169" s="594">
        <f t="shared" si="1"/>
        <v>2</v>
      </c>
      <c r="I169" s="62">
        <f t="shared" si="1"/>
        <v>1</v>
      </c>
      <c r="J169" s="296">
        <f t="shared" si="1"/>
        <v>79</v>
      </c>
      <c r="L169" s="58" t="s">
        <v>1735</v>
      </c>
    </row>
    <row r="170" spans="1:13" ht="8.25" customHeight="1">
      <c r="C170" s="6"/>
      <c r="D170" s="6"/>
      <c r="E170" s="6"/>
      <c r="F170" s="6"/>
    </row>
    <row r="171" spans="1:13">
      <c r="B171" s="58"/>
      <c r="C171" s="58" t="s">
        <v>2932</v>
      </c>
      <c r="D171" s="58"/>
      <c r="E171" s="58"/>
      <c r="F171" s="58"/>
    </row>
    <row r="172" spans="1:13">
      <c r="B172" s="6">
        <v>79</v>
      </c>
      <c r="C172" t="s">
        <v>2933</v>
      </c>
    </row>
    <row r="173" spans="1:13">
      <c r="B173" s="6">
        <v>-2</v>
      </c>
      <c r="C173" t="s">
        <v>2934</v>
      </c>
      <c r="G173" s="425" t="s">
        <v>2935</v>
      </c>
    </row>
    <row r="174" spans="1:13">
      <c r="B174" s="6">
        <v>-1</v>
      </c>
      <c r="C174" t="s">
        <v>2936</v>
      </c>
      <c r="G174" s="425" t="s">
        <v>2937</v>
      </c>
      <c r="I174" s="425">
        <v>1121</v>
      </c>
      <c r="J174" t="s">
        <v>2938</v>
      </c>
    </row>
    <row r="175" spans="1:13">
      <c r="B175" s="6">
        <v>-1</v>
      </c>
      <c r="C175" t="s">
        <v>2939</v>
      </c>
      <c r="G175" s="425" t="s">
        <v>2940</v>
      </c>
      <c r="I175" s="425">
        <v>1056</v>
      </c>
      <c r="J175" t="s">
        <v>2941</v>
      </c>
    </row>
    <row r="176" spans="1:13" ht="15.5">
      <c r="B176" s="595">
        <f>SUM(B172:B175)</f>
        <v>75</v>
      </c>
      <c r="C176" s="596" t="s">
        <v>2942</v>
      </c>
      <c r="D176" s="596"/>
      <c r="E176" s="596"/>
      <c r="F176" s="596"/>
    </row>
  </sheetData>
  <hyperlinks>
    <hyperlink ref="M95" r:id="rId1" display="RTD1576@aol.com" xr:uid="{5C9B7802-9892-4D5B-8BC0-AD1C5560E0D2}"/>
    <hyperlink ref="M133" r:id="rId2" display="r.q.@varizon.net" xr:uid="{66858F41-C9E6-4A80-B4E1-F8E0275B673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64DC-A70E-4D2E-A0DC-9900D45CA4E7}">
  <dimension ref="A1:P66"/>
  <sheetViews>
    <sheetView zoomScale="90" zoomScaleNormal="90" workbookViewId="0">
      <pane ySplit="5" topLeftCell="A6" activePane="bottomLeft" state="frozen"/>
      <selection pane="bottomLeft" activeCell="D10" sqref="D10"/>
    </sheetView>
  </sheetViews>
  <sheetFormatPr defaultRowHeight="14.5"/>
  <cols>
    <col min="1" max="1" width="7.90625" customWidth="1"/>
    <col min="2" max="2" width="17.36328125" customWidth="1"/>
    <col min="3" max="3" width="12.453125" customWidth="1"/>
    <col min="4" max="4" width="16.08984375" customWidth="1"/>
    <col min="5" max="5" width="13.08984375" customWidth="1"/>
    <col min="6" max="6" width="11.08984375" customWidth="1"/>
    <col min="7" max="7" width="12.54296875" customWidth="1"/>
    <col min="8" max="8" width="6.08984375" customWidth="1"/>
    <col min="9" max="9" width="5.453125" customWidth="1"/>
    <col min="10" max="10" width="16.08984375" customWidth="1"/>
    <col min="12" max="12" width="13.08984375" customWidth="1"/>
    <col min="13" max="13" width="16.08984375" customWidth="1"/>
    <col min="14" max="14" width="11.453125" customWidth="1"/>
  </cols>
  <sheetData>
    <row r="1" spans="1:14" ht="15.5">
      <c r="A1" s="6"/>
      <c r="C1" s="197">
        <v>45304</v>
      </c>
      <c r="D1" s="108" t="s">
        <v>2368</v>
      </c>
      <c r="E1" s="109"/>
      <c r="F1" s="90" t="s">
        <v>2020</v>
      </c>
      <c r="H1" s="109"/>
      <c r="I1" s="90"/>
      <c r="L1">
        <v>108</v>
      </c>
      <c r="M1" t="s">
        <v>2822</v>
      </c>
    </row>
    <row r="2" spans="1:14" ht="19" thickBot="1">
      <c r="A2" s="86"/>
      <c r="B2" s="222" t="s">
        <v>2729</v>
      </c>
      <c r="C2" s="198" t="s">
        <v>1660</v>
      </c>
      <c r="D2" s="89" t="s">
        <v>1631</v>
      </c>
      <c r="E2" s="197"/>
      <c r="F2" s="328" t="s">
        <v>2733</v>
      </c>
      <c r="G2" s="345"/>
      <c r="H2" s="49"/>
      <c r="I2" s="114"/>
      <c r="J2" s="149"/>
      <c r="L2" s="420">
        <f>32</f>
        <v>32</v>
      </c>
    </row>
    <row r="3" spans="1:14" ht="19" thickBot="1">
      <c r="A3" s="248"/>
      <c r="B3" s="249">
        <f>B41</f>
        <v>32</v>
      </c>
      <c r="C3" s="250"/>
      <c r="D3" s="251" t="s">
        <v>2200</v>
      </c>
      <c r="E3" s="252">
        <f>E41</f>
        <v>1900</v>
      </c>
      <c r="F3" s="253"/>
      <c r="G3" s="247" t="s">
        <v>1738</v>
      </c>
      <c r="H3" s="237" t="s">
        <v>1737</v>
      </c>
      <c r="I3" s="2"/>
      <c r="L3">
        <f>L1-L2</f>
        <v>76</v>
      </c>
    </row>
    <row r="4" spans="1:14" ht="16" thickBot="1">
      <c r="A4" s="254" t="s">
        <v>1677</v>
      </c>
      <c r="B4" s="113" t="s">
        <v>1052</v>
      </c>
      <c r="C4" s="113" t="s">
        <v>1053</v>
      </c>
      <c r="D4" s="255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262" t="s">
        <v>2398</v>
      </c>
      <c r="L4" s="420">
        <f>4+1</f>
        <v>5</v>
      </c>
      <c r="M4" t="s">
        <v>2819</v>
      </c>
    </row>
    <row r="5" spans="1:14" ht="13.5" customHeight="1">
      <c r="A5" s="70"/>
      <c r="B5" s="70"/>
      <c r="C5" s="70"/>
      <c r="D5" s="70"/>
      <c r="E5" s="70"/>
      <c r="F5" s="70"/>
      <c r="G5" s="70"/>
      <c r="H5" s="70"/>
      <c r="I5" s="70"/>
      <c r="L5">
        <f>L3-L4</f>
        <v>71</v>
      </c>
      <c r="M5" t="s">
        <v>2823</v>
      </c>
      <c r="N5" s="174">
        <v>45304</v>
      </c>
    </row>
    <row r="6" spans="1:14">
      <c r="A6" s="131">
        <v>1057</v>
      </c>
      <c r="B6" s="210" t="s">
        <v>1736</v>
      </c>
      <c r="C6" s="132" t="s">
        <v>798</v>
      </c>
      <c r="D6" s="158">
        <v>45303</v>
      </c>
      <c r="E6" s="396">
        <v>60</v>
      </c>
      <c r="F6" s="6" t="s">
        <v>1648</v>
      </c>
      <c r="G6" s="158" t="s">
        <v>1648</v>
      </c>
      <c r="H6" s="60"/>
      <c r="I6" s="6">
        <f>I5+1</f>
        <v>1</v>
      </c>
      <c r="J6" s="6" t="s">
        <v>1648</v>
      </c>
    </row>
    <row r="7" spans="1:14">
      <c r="A7" s="131">
        <v>562</v>
      </c>
      <c r="B7" s="210" t="s">
        <v>167</v>
      </c>
      <c r="C7" s="132" t="s">
        <v>2108</v>
      </c>
      <c r="D7" s="158">
        <v>45295</v>
      </c>
      <c r="E7" s="396">
        <v>60</v>
      </c>
      <c r="F7" s="6">
        <v>2611</v>
      </c>
      <c r="G7" s="158">
        <v>45284</v>
      </c>
      <c r="H7" s="60"/>
      <c r="I7" s="6">
        <f>I6+1</f>
        <v>2</v>
      </c>
      <c r="J7" s="6" t="s">
        <v>2428</v>
      </c>
    </row>
    <row r="8" spans="1:14">
      <c r="A8" s="131">
        <v>1093</v>
      </c>
      <c r="B8" s="210" t="s">
        <v>2189</v>
      </c>
      <c r="C8" s="132" t="s">
        <v>2190</v>
      </c>
      <c r="D8" s="158">
        <v>45301</v>
      </c>
      <c r="E8" s="396">
        <v>60</v>
      </c>
      <c r="F8" s="6">
        <v>302</v>
      </c>
      <c r="G8" s="158">
        <v>45299</v>
      </c>
      <c r="H8" s="60" t="s">
        <v>1737</v>
      </c>
      <c r="I8" s="6">
        <f>I7+1</f>
        <v>3</v>
      </c>
      <c r="J8" s="6" t="s">
        <v>1738</v>
      </c>
    </row>
    <row r="9" spans="1:14">
      <c r="A9" s="131">
        <v>922</v>
      </c>
      <c r="B9" s="210" t="s">
        <v>312</v>
      </c>
      <c r="C9" s="132" t="s">
        <v>313</v>
      </c>
      <c r="D9" s="158">
        <v>45295</v>
      </c>
      <c r="E9" s="396">
        <v>60</v>
      </c>
      <c r="F9" s="6">
        <v>2754</v>
      </c>
      <c r="G9" s="158">
        <v>45289</v>
      </c>
      <c r="H9" s="60"/>
      <c r="I9" s="6">
        <f t="shared" ref="I9:I37" si="0">I8+1</f>
        <v>4</v>
      </c>
      <c r="J9" s="6" t="s">
        <v>2428</v>
      </c>
    </row>
    <row r="10" spans="1:14">
      <c r="A10" s="131">
        <v>954</v>
      </c>
      <c r="B10" s="210" t="s">
        <v>1831</v>
      </c>
      <c r="C10" s="132" t="s">
        <v>1650</v>
      </c>
      <c r="D10" s="158">
        <v>45295</v>
      </c>
      <c r="E10" s="396">
        <v>60</v>
      </c>
      <c r="F10" s="6">
        <v>390</v>
      </c>
      <c r="G10" s="158">
        <v>45286</v>
      </c>
      <c r="H10" s="60"/>
      <c r="I10" s="6">
        <f t="shared" si="0"/>
        <v>5</v>
      </c>
      <c r="J10" s="6" t="s">
        <v>2707</v>
      </c>
    </row>
    <row r="11" spans="1:14">
      <c r="A11" s="131">
        <v>780</v>
      </c>
      <c r="B11" s="210" t="s">
        <v>1375</v>
      </c>
      <c r="C11" s="132" t="s">
        <v>45</v>
      </c>
      <c r="D11" s="158">
        <v>45301</v>
      </c>
      <c r="E11" s="396">
        <v>60</v>
      </c>
      <c r="F11" s="6">
        <v>447</v>
      </c>
      <c r="G11" s="158">
        <v>45298</v>
      </c>
      <c r="H11" s="60"/>
      <c r="I11" s="6">
        <f t="shared" si="0"/>
        <v>6</v>
      </c>
      <c r="J11" s="6" t="s">
        <v>2811</v>
      </c>
    </row>
    <row r="12" spans="1:14">
      <c r="A12" s="131">
        <v>836</v>
      </c>
      <c r="B12" s="210" t="s">
        <v>335</v>
      </c>
      <c r="C12" s="132" t="s">
        <v>1642</v>
      </c>
      <c r="D12" s="158">
        <v>45299</v>
      </c>
      <c r="E12" s="396">
        <v>60</v>
      </c>
      <c r="F12" s="6">
        <v>1814</v>
      </c>
      <c r="G12" s="158">
        <v>45293</v>
      </c>
      <c r="H12" s="60"/>
      <c r="I12" s="6">
        <f t="shared" si="0"/>
        <v>7</v>
      </c>
      <c r="J12" s="6" t="s">
        <v>2649</v>
      </c>
    </row>
    <row r="13" spans="1:14">
      <c r="A13" s="131">
        <v>116</v>
      </c>
      <c r="B13" s="210" t="s">
        <v>342</v>
      </c>
      <c r="C13" s="132" t="s">
        <v>56</v>
      </c>
      <c r="D13" s="158">
        <v>45299</v>
      </c>
      <c r="E13" s="396">
        <v>60</v>
      </c>
      <c r="F13" s="6">
        <v>9554</v>
      </c>
      <c r="G13" s="158">
        <v>45293</v>
      </c>
      <c r="H13" s="60"/>
      <c r="I13" s="6">
        <f t="shared" si="0"/>
        <v>8</v>
      </c>
      <c r="J13" s="6" t="s">
        <v>2782</v>
      </c>
    </row>
    <row r="14" spans="1:14">
      <c r="A14" s="131">
        <v>1099</v>
      </c>
      <c r="B14" s="210" t="s">
        <v>2251</v>
      </c>
      <c r="C14" s="132" t="s">
        <v>2250</v>
      </c>
      <c r="D14" s="158">
        <v>45302</v>
      </c>
      <c r="E14" s="396">
        <v>60</v>
      </c>
      <c r="F14" s="6">
        <v>530</v>
      </c>
      <c r="G14" s="158">
        <v>45296</v>
      </c>
      <c r="H14" s="60" t="s">
        <v>1737</v>
      </c>
      <c r="I14" s="6">
        <f t="shared" si="0"/>
        <v>9</v>
      </c>
      <c r="J14" s="6" t="s">
        <v>1738</v>
      </c>
    </row>
    <row r="15" spans="1:14">
      <c r="A15" s="131">
        <v>976</v>
      </c>
      <c r="B15" s="210" t="s">
        <v>1691</v>
      </c>
      <c r="C15" s="132" t="s">
        <v>1650</v>
      </c>
      <c r="D15" s="158">
        <v>45299</v>
      </c>
      <c r="E15" s="396">
        <v>60</v>
      </c>
      <c r="F15" s="6">
        <v>469</v>
      </c>
      <c r="G15" s="158">
        <v>45296</v>
      </c>
      <c r="H15" s="60"/>
      <c r="I15" s="6">
        <f t="shared" si="0"/>
        <v>10</v>
      </c>
      <c r="J15" s="6" t="s">
        <v>2777</v>
      </c>
    </row>
    <row r="16" spans="1:14">
      <c r="A16" s="131">
        <v>648</v>
      </c>
      <c r="B16" s="210" t="s">
        <v>397</v>
      </c>
      <c r="C16" s="132" t="s">
        <v>756</v>
      </c>
      <c r="D16" s="158">
        <v>45303</v>
      </c>
      <c r="E16" s="396">
        <v>60</v>
      </c>
      <c r="F16" s="6" t="s">
        <v>1648</v>
      </c>
      <c r="G16" s="158" t="s">
        <v>1648</v>
      </c>
      <c r="H16" s="60"/>
      <c r="I16" s="6">
        <f t="shared" si="0"/>
        <v>11</v>
      </c>
      <c r="J16" s="6" t="s">
        <v>1648</v>
      </c>
    </row>
    <row r="17" spans="1:16">
      <c r="A17" s="131">
        <v>964</v>
      </c>
      <c r="B17" s="210" t="s">
        <v>408</v>
      </c>
      <c r="C17" s="132" t="s">
        <v>64</v>
      </c>
      <c r="D17" s="158">
        <v>45299</v>
      </c>
      <c r="E17" s="396">
        <v>60</v>
      </c>
      <c r="F17" s="6">
        <v>6579</v>
      </c>
      <c r="G17" s="158">
        <v>45296</v>
      </c>
      <c r="H17" s="60" t="s">
        <v>1737</v>
      </c>
      <c r="I17" s="6">
        <f t="shared" si="0"/>
        <v>12</v>
      </c>
      <c r="J17" s="6" t="s">
        <v>1738</v>
      </c>
    </row>
    <row r="18" spans="1:16">
      <c r="A18" s="131">
        <v>166</v>
      </c>
      <c r="B18" s="210" t="s">
        <v>482</v>
      </c>
      <c r="C18" s="132" t="s">
        <v>771</v>
      </c>
      <c r="D18" s="158">
        <v>45300</v>
      </c>
      <c r="E18" s="396">
        <v>60</v>
      </c>
      <c r="F18" s="6">
        <v>877</v>
      </c>
      <c r="G18" s="158">
        <v>45294</v>
      </c>
      <c r="H18" s="60"/>
      <c r="I18" s="6">
        <f t="shared" si="0"/>
        <v>13</v>
      </c>
      <c r="J18" s="6" t="s">
        <v>2682</v>
      </c>
    </row>
    <row r="19" spans="1:16">
      <c r="A19" s="131">
        <v>791</v>
      </c>
      <c r="B19" s="210" t="s">
        <v>565</v>
      </c>
      <c r="C19" s="132" t="s">
        <v>58</v>
      </c>
      <c r="D19" s="158">
        <v>45295</v>
      </c>
      <c r="E19" s="396">
        <v>60</v>
      </c>
      <c r="F19" s="6">
        <v>626</v>
      </c>
      <c r="G19" s="158">
        <v>45291</v>
      </c>
      <c r="H19" s="60" t="s">
        <v>1737</v>
      </c>
      <c r="I19" s="6">
        <f t="shared" si="0"/>
        <v>14</v>
      </c>
      <c r="J19" s="6" t="s">
        <v>1738</v>
      </c>
    </row>
    <row r="20" spans="1:16">
      <c r="A20" s="131">
        <v>445</v>
      </c>
      <c r="B20" s="210" t="s">
        <v>657</v>
      </c>
      <c r="C20" s="132" t="s">
        <v>1645</v>
      </c>
      <c r="D20" s="158">
        <v>45296</v>
      </c>
      <c r="E20" s="396">
        <v>60</v>
      </c>
      <c r="F20" s="6">
        <v>1094</v>
      </c>
      <c r="G20" s="158">
        <v>45293</v>
      </c>
      <c r="H20" s="60"/>
      <c r="I20" s="6">
        <f t="shared" si="0"/>
        <v>15</v>
      </c>
      <c r="J20" s="6" t="s">
        <v>2780</v>
      </c>
    </row>
    <row r="21" spans="1:16">
      <c r="A21" s="131">
        <v>911</v>
      </c>
      <c r="B21" s="210" t="s">
        <v>666</v>
      </c>
      <c r="C21" s="132" t="s">
        <v>369</v>
      </c>
      <c r="D21" s="158">
        <v>45295</v>
      </c>
      <c r="E21" s="396">
        <v>60</v>
      </c>
      <c r="F21" s="6">
        <v>3377</v>
      </c>
      <c r="G21" s="158">
        <v>45292</v>
      </c>
      <c r="H21" s="60" t="s">
        <v>1737</v>
      </c>
      <c r="I21" s="6">
        <f t="shared" si="0"/>
        <v>16</v>
      </c>
      <c r="J21" s="6" t="s">
        <v>1738</v>
      </c>
    </row>
    <row r="22" spans="1:16">
      <c r="A22" s="131">
        <v>1097</v>
      </c>
      <c r="B22" s="210" t="s">
        <v>2224</v>
      </c>
      <c r="C22" s="132" t="s">
        <v>45</v>
      </c>
      <c r="D22" s="158">
        <v>45303</v>
      </c>
      <c r="E22" s="396">
        <v>60</v>
      </c>
      <c r="F22" s="6">
        <v>161</v>
      </c>
      <c r="G22" s="158">
        <v>45300</v>
      </c>
      <c r="H22" s="60"/>
      <c r="I22" s="6">
        <f t="shared" si="0"/>
        <v>17</v>
      </c>
      <c r="J22" s="6" t="s">
        <v>2812</v>
      </c>
    </row>
    <row r="23" spans="1:16">
      <c r="A23" s="131">
        <v>256</v>
      </c>
      <c r="B23" s="210" t="s">
        <v>715</v>
      </c>
      <c r="C23" s="132" t="s">
        <v>529</v>
      </c>
      <c r="D23" s="158">
        <v>45300</v>
      </c>
      <c r="E23" s="396">
        <v>60</v>
      </c>
      <c r="F23" s="6">
        <v>3159</v>
      </c>
      <c r="G23" s="158">
        <v>45300</v>
      </c>
      <c r="H23" s="60"/>
      <c r="I23" s="6">
        <f t="shared" si="0"/>
        <v>18</v>
      </c>
      <c r="J23" s="6" t="s">
        <v>2428</v>
      </c>
    </row>
    <row r="24" spans="1:16">
      <c r="A24" s="131">
        <v>1001</v>
      </c>
      <c r="B24" s="210" t="s">
        <v>1469</v>
      </c>
      <c r="C24" s="132" t="s">
        <v>1470</v>
      </c>
      <c r="D24" s="158">
        <v>45294</v>
      </c>
      <c r="E24" s="396">
        <v>60</v>
      </c>
      <c r="F24" s="6">
        <v>599</v>
      </c>
      <c r="G24" s="158">
        <v>45286</v>
      </c>
      <c r="H24" s="60"/>
      <c r="I24" s="6">
        <f t="shared" si="0"/>
        <v>19</v>
      </c>
      <c r="J24" s="6" t="s">
        <v>2717</v>
      </c>
    </row>
    <row r="25" spans="1:16">
      <c r="A25" s="131">
        <v>1037</v>
      </c>
      <c r="B25" s="210" t="s">
        <v>1629</v>
      </c>
      <c r="C25" s="132" t="s">
        <v>471</v>
      </c>
      <c r="D25" s="158">
        <v>45301</v>
      </c>
      <c r="E25" s="396">
        <v>60</v>
      </c>
      <c r="F25" s="6">
        <v>3497</v>
      </c>
      <c r="G25" s="158">
        <v>45297</v>
      </c>
      <c r="H25" s="60"/>
      <c r="I25" s="6">
        <f t="shared" si="0"/>
        <v>20</v>
      </c>
      <c r="J25" s="6" t="s">
        <v>2428</v>
      </c>
    </row>
    <row r="26" spans="1:16">
      <c r="A26" s="131">
        <v>673</v>
      </c>
      <c r="B26" s="449" t="s">
        <v>782</v>
      </c>
      <c r="C26" s="301" t="s">
        <v>13</v>
      </c>
      <c r="D26" s="450">
        <v>45301</v>
      </c>
      <c r="E26" s="451">
        <v>50</v>
      </c>
      <c r="F26" s="5">
        <v>1453</v>
      </c>
      <c r="G26" s="450">
        <v>45298</v>
      </c>
      <c r="H26" s="60"/>
      <c r="I26" s="6">
        <f t="shared" si="0"/>
        <v>21</v>
      </c>
      <c r="J26" s="6" t="s">
        <v>2649</v>
      </c>
      <c r="M26" s="110"/>
      <c r="N26" s="110"/>
      <c r="O26" s="110"/>
      <c r="P26" s="110"/>
    </row>
    <row r="27" spans="1:16">
      <c r="A27" s="131">
        <v>758</v>
      </c>
      <c r="B27" s="210" t="s">
        <v>787</v>
      </c>
      <c r="C27" s="132" t="s">
        <v>2258</v>
      </c>
      <c r="D27" s="158">
        <v>45303</v>
      </c>
      <c r="E27" s="396">
        <v>60</v>
      </c>
      <c r="F27" s="6" t="s">
        <v>1648</v>
      </c>
      <c r="G27" s="158" t="s">
        <v>1648</v>
      </c>
      <c r="H27" s="60"/>
      <c r="I27" s="6">
        <f t="shared" si="0"/>
        <v>22</v>
      </c>
      <c r="J27" s="6" t="s">
        <v>1648</v>
      </c>
    </row>
    <row r="28" spans="1:16">
      <c r="A28" s="131">
        <v>971</v>
      </c>
      <c r="B28" s="210" t="s">
        <v>1069</v>
      </c>
      <c r="C28" s="132" t="s">
        <v>723</v>
      </c>
      <c r="D28" s="158">
        <v>45294</v>
      </c>
      <c r="E28" s="396">
        <v>60</v>
      </c>
      <c r="F28" s="6">
        <v>5539</v>
      </c>
      <c r="G28" s="158">
        <v>45283</v>
      </c>
      <c r="H28" s="60"/>
      <c r="I28" s="6">
        <f t="shared" si="0"/>
        <v>23</v>
      </c>
      <c r="J28" s="6" t="s">
        <v>2777</v>
      </c>
      <c r="M28">
        <f>14+9+19+32</f>
        <v>74</v>
      </c>
    </row>
    <row r="29" spans="1:16">
      <c r="A29" s="131">
        <v>784</v>
      </c>
      <c r="B29" s="210" t="s">
        <v>807</v>
      </c>
      <c r="C29" s="132" t="s">
        <v>808</v>
      </c>
      <c r="D29" s="158">
        <v>45302</v>
      </c>
      <c r="E29" s="396">
        <v>60</v>
      </c>
      <c r="F29" s="6">
        <v>1867</v>
      </c>
      <c r="G29" s="158">
        <v>45298</v>
      </c>
      <c r="H29" s="60"/>
      <c r="I29" s="6">
        <f t="shared" si="0"/>
        <v>24</v>
      </c>
      <c r="J29" s="6" t="s">
        <v>2649</v>
      </c>
    </row>
    <row r="30" spans="1:16">
      <c r="A30" s="131">
        <v>1009</v>
      </c>
      <c r="B30" s="210" t="s">
        <v>1480</v>
      </c>
      <c r="C30" s="132" t="s">
        <v>56</v>
      </c>
      <c r="D30" s="158">
        <v>45295</v>
      </c>
      <c r="E30" s="396">
        <v>60</v>
      </c>
      <c r="F30" s="6">
        <v>2459</v>
      </c>
      <c r="G30" s="158">
        <v>45288</v>
      </c>
      <c r="H30" s="60"/>
      <c r="I30" s="6">
        <f t="shared" si="0"/>
        <v>25</v>
      </c>
      <c r="J30" s="6" t="s">
        <v>2649</v>
      </c>
    </row>
    <row r="31" spans="1:16">
      <c r="A31" s="303">
        <v>1056</v>
      </c>
      <c r="B31" s="443" t="s">
        <v>1735</v>
      </c>
      <c r="C31" s="304" t="s">
        <v>2097</v>
      </c>
      <c r="D31" s="444">
        <v>45300</v>
      </c>
      <c r="E31" s="445">
        <v>60</v>
      </c>
      <c r="F31" s="99">
        <v>115</v>
      </c>
      <c r="G31" s="444">
        <v>45299</v>
      </c>
      <c r="H31" s="446" t="s">
        <v>1737</v>
      </c>
      <c r="I31" s="6">
        <f t="shared" si="0"/>
        <v>26</v>
      </c>
      <c r="J31" s="99" t="s">
        <v>1738</v>
      </c>
      <c r="L31" s="110" t="s">
        <v>2842</v>
      </c>
    </row>
    <row r="32" spans="1:16">
      <c r="A32" s="131">
        <v>526</v>
      </c>
      <c r="B32" s="210" t="s">
        <v>852</v>
      </c>
      <c r="C32" s="132" t="s">
        <v>64</v>
      </c>
      <c r="D32" s="158">
        <v>45299</v>
      </c>
      <c r="E32" s="396">
        <v>60</v>
      </c>
      <c r="F32" s="6">
        <v>3284</v>
      </c>
      <c r="G32" s="158">
        <v>45296</v>
      </c>
      <c r="H32" s="60"/>
      <c r="I32" s="6">
        <f t="shared" si="0"/>
        <v>27</v>
      </c>
      <c r="J32" s="6" t="s">
        <v>2664</v>
      </c>
    </row>
    <row r="33" spans="1:10">
      <c r="A33" s="131">
        <v>994</v>
      </c>
      <c r="B33" s="210" t="s">
        <v>1579</v>
      </c>
      <c r="C33" s="132" t="s">
        <v>13</v>
      </c>
      <c r="D33" s="158">
        <v>45297</v>
      </c>
      <c r="E33" s="396">
        <v>60</v>
      </c>
      <c r="F33" s="6">
        <v>2793</v>
      </c>
      <c r="G33" s="158">
        <v>45294</v>
      </c>
      <c r="H33" s="60"/>
      <c r="I33" s="6">
        <f t="shared" si="0"/>
        <v>28</v>
      </c>
      <c r="J33" s="6" t="s">
        <v>2707</v>
      </c>
    </row>
    <row r="34" spans="1:10">
      <c r="A34" s="131">
        <v>823</v>
      </c>
      <c r="B34" s="210" t="s">
        <v>949</v>
      </c>
      <c r="C34" s="132" t="s">
        <v>56</v>
      </c>
      <c r="D34" s="158">
        <v>45303</v>
      </c>
      <c r="E34" s="416">
        <v>50</v>
      </c>
      <c r="F34" s="6">
        <v>224</v>
      </c>
      <c r="G34" s="158">
        <v>45296</v>
      </c>
      <c r="H34" s="60"/>
      <c r="I34" s="6">
        <f t="shared" si="0"/>
        <v>29</v>
      </c>
      <c r="J34" s="6" t="s">
        <v>2451</v>
      </c>
    </row>
    <row r="35" spans="1:10">
      <c r="A35" s="131">
        <v>978</v>
      </c>
      <c r="B35" s="210" t="s">
        <v>1590</v>
      </c>
      <c r="C35" s="132" t="s">
        <v>707</v>
      </c>
      <c r="D35" s="158">
        <v>45294</v>
      </c>
      <c r="E35" s="396">
        <v>60</v>
      </c>
      <c r="F35" s="6">
        <v>229</v>
      </c>
      <c r="G35" s="158">
        <v>45286</v>
      </c>
      <c r="H35" s="6"/>
      <c r="I35" s="6">
        <f t="shared" si="0"/>
        <v>30</v>
      </c>
      <c r="J35" s="6" t="s">
        <v>2664</v>
      </c>
    </row>
    <row r="36" spans="1:10">
      <c r="A36" s="131">
        <v>376</v>
      </c>
      <c r="B36" s="210" t="s">
        <v>1014</v>
      </c>
      <c r="C36" s="132" t="s">
        <v>179</v>
      </c>
      <c r="D36" s="158">
        <v>45294</v>
      </c>
      <c r="E36" s="396">
        <v>60</v>
      </c>
      <c r="F36" s="6">
        <v>5617</v>
      </c>
      <c r="G36" s="158">
        <v>45287</v>
      </c>
      <c r="H36" s="6"/>
      <c r="I36" s="6">
        <f t="shared" si="0"/>
        <v>31</v>
      </c>
      <c r="J36" s="6" t="s">
        <v>2428</v>
      </c>
    </row>
    <row r="37" spans="1:10">
      <c r="A37" s="131">
        <v>1052</v>
      </c>
      <c r="B37" s="210" t="s">
        <v>1665</v>
      </c>
      <c r="C37" s="132" t="s">
        <v>202</v>
      </c>
      <c r="D37" s="158">
        <v>45295</v>
      </c>
      <c r="E37" s="396">
        <v>60</v>
      </c>
      <c r="F37" s="6">
        <v>1594</v>
      </c>
      <c r="G37" s="158">
        <v>45288</v>
      </c>
      <c r="H37" s="60"/>
      <c r="I37" s="6">
        <f t="shared" si="0"/>
        <v>32</v>
      </c>
      <c r="J37" s="6" t="s">
        <v>2379</v>
      </c>
    </row>
    <row r="38" spans="1:10" ht="18.5">
      <c r="A38" s="131"/>
      <c r="B38" s="132"/>
      <c r="C38" s="132"/>
      <c r="D38" s="354"/>
      <c r="E38" s="355"/>
      <c r="F38" s="86"/>
      <c r="G38" s="354"/>
      <c r="H38" s="356"/>
      <c r="I38" s="6"/>
      <c r="J38" s="86"/>
    </row>
    <row r="39" spans="1:10" ht="18.5">
      <c r="A39" s="364"/>
      <c r="B39" s="364"/>
      <c r="C39" s="364"/>
      <c r="D39" s="354"/>
      <c r="E39" s="357"/>
      <c r="F39" s="86"/>
      <c r="G39" s="354"/>
      <c r="H39" s="356"/>
      <c r="I39" s="6"/>
      <c r="J39" s="86"/>
    </row>
    <row r="40" spans="1:10" ht="18.5">
      <c r="A40" s="370"/>
      <c r="B40" s="370"/>
      <c r="C40" s="370"/>
      <c r="D40" s="370"/>
      <c r="E40" s="370"/>
      <c r="F40" s="370"/>
      <c r="G40" s="370"/>
      <c r="H40" s="70"/>
      <c r="I40" s="70"/>
      <c r="J40" s="86"/>
    </row>
    <row r="41" spans="1:10" ht="19" thickBot="1">
      <c r="A41" s="6"/>
      <c r="B41" s="5">
        <f>COUNTA(B5:B40)</f>
        <v>32</v>
      </c>
      <c r="C41" s="5" t="s">
        <v>1058</v>
      </c>
      <c r="D41" s="2"/>
      <c r="E41" s="45">
        <f>SUM(E5:E40)</f>
        <v>1900</v>
      </c>
      <c r="F41" s="5"/>
      <c r="G41" s="2"/>
      <c r="H41" s="320">
        <f>SUM(H5:H40)</f>
        <v>0</v>
      </c>
      <c r="I41" s="69">
        <v>0</v>
      </c>
      <c r="J41" s="86"/>
    </row>
    <row r="42" spans="1:10" ht="18.5">
      <c r="A42" s="6"/>
      <c r="E42" t="s">
        <v>1661</v>
      </c>
      <c r="F42" t="s">
        <v>1661</v>
      </c>
      <c r="G42" t="s">
        <v>1661</v>
      </c>
      <c r="I42" s="58"/>
      <c r="J42" s="86"/>
    </row>
    <row r="43" spans="1:10" ht="18.5">
      <c r="A43" s="6"/>
      <c r="B43" s="119"/>
      <c r="C43" s="120"/>
      <c r="D43" s="120"/>
      <c r="E43" s="120"/>
      <c r="F43" s="121"/>
      <c r="G43" s="120"/>
      <c r="H43" s="120"/>
      <c r="I43" s="120"/>
      <c r="J43" s="86"/>
    </row>
    <row r="44" spans="1:10" ht="18.5">
      <c r="A44" s="6"/>
      <c r="B44" s="180" t="s">
        <v>2186</v>
      </c>
      <c r="C44" s="120"/>
      <c r="D44" s="226">
        <v>2024</v>
      </c>
      <c r="E44" s="120"/>
      <c r="F44" s="121"/>
      <c r="G44" s="120"/>
      <c r="H44" s="120"/>
      <c r="I44" s="120"/>
      <c r="J44" s="86"/>
    </row>
    <row r="45" spans="1:10" ht="18.5">
      <c r="A45" s="6"/>
      <c r="B45" s="62" t="s">
        <v>1666</v>
      </c>
      <c r="C45" s="296" t="s">
        <v>1667</v>
      </c>
      <c r="D45" s="62" t="s">
        <v>1668</v>
      </c>
      <c r="F45" s="6"/>
      <c r="J45" s="86"/>
    </row>
    <row r="46" spans="1:10" ht="9" customHeight="1">
      <c r="A46" s="6"/>
      <c r="B46" s="63"/>
      <c r="C46" s="63"/>
      <c r="D46" s="63"/>
      <c r="F46" s="6"/>
      <c r="J46" s="86"/>
    </row>
    <row r="47" spans="1:10" ht="18.5">
      <c r="A47" s="6"/>
      <c r="B47" s="72">
        <v>10</v>
      </c>
      <c r="C47" s="65">
        <v>0</v>
      </c>
      <c r="D47" s="318">
        <f>B47*C47</f>
        <v>0</v>
      </c>
      <c r="F47" s="6"/>
      <c r="J47" s="86"/>
    </row>
    <row r="48" spans="1:10" ht="18.5">
      <c r="A48" s="6"/>
      <c r="B48" s="72">
        <v>30</v>
      </c>
      <c r="C48" s="67">
        <v>0</v>
      </c>
      <c r="D48" s="319">
        <f>B48*C48</f>
        <v>0</v>
      </c>
      <c r="E48" s="84" t="s">
        <v>1751</v>
      </c>
      <c r="F48" s="6"/>
      <c r="J48" s="86"/>
    </row>
    <row r="49" spans="1:10" ht="18.5">
      <c r="A49" s="6"/>
      <c r="B49" s="72">
        <v>50</v>
      </c>
      <c r="C49" s="63">
        <v>2</v>
      </c>
      <c r="D49" s="318">
        <f>B49*C49</f>
        <v>100</v>
      </c>
      <c r="F49" s="6"/>
      <c r="J49" s="86"/>
    </row>
    <row r="50" spans="1:10" ht="18.5">
      <c r="A50" s="6"/>
      <c r="B50" s="72">
        <v>60</v>
      </c>
      <c r="C50" s="63">
        <v>30</v>
      </c>
      <c r="D50" s="318">
        <f>B50*C50</f>
        <v>1800</v>
      </c>
      <c r="F50" s="6"/>
      <c r="J50" s="86"/>
    </row>
    <row r="51" spans="1:10" ht="9.75" customHeight="1">
      <c r="A51" s="6"/>
      <c r="B51" s="63"/>
      <c r="C51" s="63"/>
      <c r="D51" s="63"/>
      <c r="F51" s="6"/>
      <c r="J51" s="86"/>
    </row>
    <row r="52" spans="1:10" ht="19" thickBot="1">
      <c r="A52" s="6"/>
      <c r="B52" s="72" t="s">
        <v>2228</v>
      </c>
      <c r="C52" s="270">
        <f>SUM(C46:C51)</f>
        <v>32</v>
      </c>
      <c r="D52" s="64">
        <f>SUM(D46:D51)</f>
        <v>1900</v>
      </c>
      <c r="E52" s="241" t="str">
        <f>IF(B41-C52=0," OK","* error*")</f>
        <v xml:space="preserve"> OK</v>
      </c>
      <c r="F52" s="6"/>
      <c r="J52" s="86"/>
    </row>
    <row r="53" spans="1:10" ht="18.5">
      <c r="A53" s="6"/>
      <c r="B53" s="53"/>
      <c r="C53" s="53"/>
      <c r="D53" s="53"/>
      <c r="F53" s="6"/>
      <c r="J53" s="86"/>
    </row>
    <row r="54" spans="1:10" ht="18.5">
      <c r="B54" s="2" t="s">
        <v>1660</v>
      </c>
      <c r="C54" s="2" t="s">
        <v>1660</v>
      </c>
      <c r="D54" s="2" t="s">
        <v>1660</v>
      </c>
      <c r="E54" s="1" t="s">
        <v>1660</v>
      </c>
      <c r="J54" s="86"/>
    </row>
    <row r="55" spans="1:10" ht="18" customHeight="1">
      <c r="B55" t="s">
        <v>1660</v>
      </c>
    </row>
    <row r="56" spans="1:10" ht="18">
      <c r="B56" s="327"/>
      <c r="J56" s="150"/>
    </row>
    <row r="60" spans="1:10" ht="18.75" customHeight="1"/>
    <row r="61" spans="1:10" ht="9.75" customHeight="1"/>
    <row r="66" ht="9.75" customHeight="1"/>
  </sheetData>
  <autoFilter ref="A5:J32" xr:uid="{2AA264DC-A70E-4D2E-A0DC-9900D45CA4E7}"/>
  <sortState xmlns:xlrd2="http://schemas.microsoft.com/office/spreadsheetml/2017/richdata2" ref="A6:L37">
    <sortCondition ref="B6:B37"/>
  </sortState>
  <pageMargins left="0.25" right="0.25" top="0.25" bottom="0.25" header="0.25" footer="0.25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B8FD4-7766-438F-822B-594B26060895}">
  <dimension ref="A1:K60"/>
  <sheetViews>
    <sheetView zoomScale="90" zoomScaleNormal="90" workbookViewId="0">
      <pane ySplit="5" topLeftCell="A21" activePane="bottomLeft" state="frozen"/>
      <selection pane="bottomLeft" activeCell="F2" sqref="F2"/>
    </sheetView>
  </sheetViews>
  <sheetFormatPr defaultRowHeight="14.5"/>
  <cols>
    <col min="1" max="1" width="7.90625" customWidth="1"/>
    <col min="2" max="2" width="17.36328125" customWidth="1"/>
    <col min="3" max="3" width="12.453125" customWidth="1"/>
    <col min="4" max="4" width="16.08984375" customWidth="1"/>
    <col min="5" max="5" width="13.08984375" customWidth="1"/>
    <col min="6" max="6" width="11.08984375" customWidth="1"/>
    <col min="7" max="7" width="12.54296875" customWidth="1"/>
    <col min="8" max="8" width="6.08984375" customWidth="1"/>
    <col min="9" max="9" width="5.453125" customWidth="1"/>
    <col min="10" max="10" width="16.08984375" customWidth="1"/>
    <col min="11" max="11" width="12.08984375" customWidth="1"/>
  </cols>
  <sheetData>
    <row r="1" spans="1:10" ht="15.5">
      <c r="A1" s="6"/>
      <c r="C1" s="197">
        <v>45657</v>
      </c>
      <c r="D1" s="108" t="s">
        <v>2368</v>
      </c>
      <c r="E1" s="109"/>
      <c r="F1" s="90" t="s">
        <v>2020</v>
      </c>
      <c r="H1" s="109"/>
      <c r="I1" s="90"/>
    </row>
    <row r="2" spans="1:10" ht="19" thickBot="1">
      <c r="A2" s="86"/>
      <c r="B2" s="222" t="s">
        <v>2710</v>
      </c>
      <c r="C2" s="198" t="s">
        <v>1660</v>
      </c>
      <c r="D2" s="89" t="s">
        <v>1631</v>
      </c>
      <c r="E2" s="197">
        <v>45290</v>
      </c>
      <c r="F2" s="328" t="s">
        <v>2733</v>
      </c>
      <c r="G2" s="345"/>
      <c r="H2" s="49"/>
      <c r="I2" s="114"/>
      <c r="J2" s="149"/>
    </row>
    <row r="3" spans="1:10" ht="19" thickBot="1">
      <c r="A3" s="248"/>
      <c r="B3" s="249">
        <f>B35</f>
        <v>28</v>
      </c>
      <c r="C3" s="250"/>
      <c r="D3" s="251" t="s">
        <v>2200</v>
      </c>
      <c r="E3" s="252">
        <f>E35</f>
        <v>1650</v>
      </c>
      <c r="F3" s="253"/>
      <c r="G3" s="247" t="s">
        <v>1738</v>
      </c>
      <c r="H3" s="237" t="s">
        <v>1737</v>
      </c>
      <c r="I3" s="2"/>
    </row>
    <row r="4" spans="1:10" ht="16" thickBot="1">
      <c r="A4" s="254" t="s">
        <v>1677</v>
      </c>
      <c r="B4" s="113" t="s">
        <v>1052</v>
      </c>
      <c r="C4" s="113" t="s">
        <v>1053</v>
      </c>
      <c r="D4" s="255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262" t="s">
        <v>2398</v>
      </c>
    </row>
    <row r="5" spans="1:10" ht="13.5" customHeight="1">
      <c r="A5" s="70"/>
      <c r="B5" s="70"/>
      <c r="C5" s="70"/>
      <c r="D5" s="70"/>
      <c r="E5" s="70"/>
      <c r="F5" s="70"/>
      <c r="G5" s="70"/>
      <c r="H5" s="70"/>
      <c r="I5" s="70"/>
    </row>
    <row r="6" spans="1:10" ht="18.5">
      <c r="A6" s="86">
        <v>1046</v>
      </c>
      <c r="B6" s="86" t="s">
        <v>1678</v>
      </c>
      <c r="C6" s="86" t="s">
        <v>144</v>
      </c>
      <c r="D6" s="354">
        <v>45286</v>
      </c>
      <c r="E6" s="355">
        <v>60</v>
      </c>
      <c r="F6" s="86">
        <v>249</v>
      </c>
      <c r="G6" s="354">
        <v>45280</v>
      </c>
      <c r="H6" s="356" t="s">
        <v>1737</v>
      </c>
      <c r="I6" s="6">
        <v>1</v>
      </c>
      <c r="J6" s="86" t="s">
        <v>2680</v>
      </c>
    </row>
    <row r="7" spans="1:10" ht="18.5">
      <c r="A7" s="367">
        <v>748</v>
      </c>
      <c r="B7" s="366" t="s">
        <v>347</v>
      </c>
      <c r="C7" s="366" t="s">
        <v>756</v>
      </c>
      <c r="D7" s="354">
        <v>45286</v>
      </c>
      <c r="E7" s="355">
        <v>60</v>
      </c>
      <c r="F7" s="86">
        <v>1975</v>
      </c>
      <c r="G7" s="354">
        <v>45280</v>
      </c>
      <c r="H7" s="86"/>
      <c r="I7" s="6">
        <v>2</v>
      </c>
      <c r="J7" s="86" t="s">
        <v>2378</v>
      </c>
    </row>
    <row r="8" spans="1:10" ht="18.5">
      <c r="A8" s="367">
        <v>820</v>
      </c>
      <c r="B8" s="366" t="s">
        <v>381</v>
      </c>
      <c r="C8" s="366" t="s">
        <v>382</v>
      </c>
      <c r="D8" s="354">
        <v>45286</v>
      </c>
      <c r="E8" s="355">
        <v>60</v>
      </c>
      <c r="F8" s="86">
        <v>996026</v>
      </c>
      <c r="G8" s="354">
        <v>45288</v>
      </c>
      <c r="H8" s="86" t="s">
        <v>1737</v>
      </c>
      <c r="I8" s="6">
        <v>3</v>
      </c>
      <c r="J8" s="86" t="s">
        <v>2680</v>
      </c>
    </row>
    <row r="9" spans="1:10" ht="18.5">
      <c r="A9" s="367">
        <v>940</v>
      </c>
      <c r="B9" s="366" t="s">
        <v>498</v>
      </c>
      <c r="C9" s="366" t="s">
        <v>56</v>
      </c>
      <c r="D9" s="354">
        <v>45286</v>
      </c>
      <c r="E9" s="355">
        <v>60</v>
      </c>
      <c r="F9" s="86">
        <v>8005</v>
      </c>
      <c r="G9" s="354">
        <v>45282</v>
      </c>
      <c r="H9" s="86"/>
      <c r="I9" s="6">
        <v>4</v>
      </c>
      <c r="J9" s="86" t="s">
        <v>2446</v>
      </c>
    </row>
    <row r="10" spans="1:10" ht="18.5">
      <c r="A10" s="367">
        <v>741</v>
      </c>
      <c r="B10" s="366" t="s">
        <v>555</v>
      </c>
      <c r="C10" s="366" t="s">
        <v>313</v>
      </c>
      <c r="D10" s="354">
        <v>45286</v>
      </c>
      <c r="E10" s="355">
        <v>60</v>
      </c>
      <c r="F10" s="86">
        <v>962</v>
      </c>
      <c r="G10" s="354">
        <v>45280</v>
      </c>
      <c r="H10" s="356"/>
      <c r="I10" s="6">
        <v>5</v>
      </c>
      <c r="J10" s="86" t="s">
        <v>2378</v>
      </c>
    </row>
    <row r="11" spans="1:10" ht="18.5">
      <c r="A11" s="367">
        <v>1105</v>
      </c>
      <c r="B11" s="366" t="s">
        <v>2294</v>
      </c>
      <c r="C11" s="366" t="s">
        <v>2293</v>
      </c>
      <c r="D11" s="354">
        <v>45286</v>
      </c>
      <c r="E11" s="355">
        <v>60</v>
      </c>
      <c r="F11" s="86">
        <v>622</v>
      </c>
      <c r="G11" s="354">
        <v>45280</v>
      </c>
      <c r="H11" s="356"/>
      <c r="I11" s="6">
        <v>6</v>
      </c>
      <c r="J11" s="86" t="s">
        <v>2649</v>
      </c>
    </row>
    <row r="12" spans="1:10" ht="18.5">
      <c r="A12" s="86">
        <v>914</v>
      </c>
      <c r="B12" s="86" t="s">
        <v>654</v>
      </c>
      <c r="C12" s="86" t="s">
        <v>144</v>
      </c>
      <c r="D12" s="354">
        <v>45286</v>
      </c>
      <c r="E12" s="355">
        <v>60</v>
      </c>
      <c r="F12" s="86">
        <v>1071</v>
      </c>
      <c r="G12" s="354">
        <v>45272</v>
      </c>
      <c r="H12" s="86"/>
      <c r="I12" s="6">
        <v>7</v>
      </c>
      <c r="J12" s="86" t="s">
        <v>2716</v>
      </c>
    </row>
    <row r="13" spans="1:10" ht="18.5">
      <c r="A13" s="86">
        <v>253</v>
      </c>
      <c r="B13" s="86" t="s">
        <v>711</v>
      </c>
      <c r="C13" s="86" t="s">
        <v>2115</v>
      </c>
      <c r="D13" s="354">
        <v>45286</v>
      </c>
      <c r="E13" s="355">
        <v>60</v>
      </c>
      <c r="F13" s="86">
        <v>565</v>
      </c>
      <c r="G13" s="354">
        <v>45279</v>
      </c>
      <c r="H13" s="358"/>
      <c r="I13" s="6">
        <v>8</v>
      </c>
      <c r="J13" s="86" t="s">
        <v>2376</v>
      </c>
    </row>
    <row r="14" spans="1:10" ht="18.5">
      <c r="A14" s="86">
        <v>1109</v>
      </c>
      <c r="B14" s="86" t="s">
        <v>2353</v>
      </c>
      <c r="C14" s="86" t="s">
        <v>56</v>
      </c>
      <c r="D14" s="354">
        <v>45286</v>
      </c>
      <c r="E14" s="355">
        <v>60</v>
      </c>
      <c r="F14" s="86">
        <v>1842</v>
      </c>
      <c r="G14" s="354">
        <v>45282</v>
      </c>
      <c r="H14" s="356" t="s">
        <v>1737</v>
      </c>
      <c r="I14" s="6">
        <v>9</v>
      </c>
      <c r="J14" s="86" t="s">
        <v>2680</v>
      </c>
    </row>
    <row r="15" spans="1:10" ht="18.5">
      <c r="A15" s="86">
        <v>500</v>
      </c>
      <c r="B15" s="86" t="s">
        <v>761</v>
      </c>
      <c r="C15" s="86" t="s">
        <v>1649</v>
      </c>
      <c r="D15" s="354">
        <v>45286</v>
      </c>
      <c r="E15" s="355">
        <v>60</v>
      </c>
      <c r="F15" s="86">
        <v>108</v>
      </c>
      <c r="G15" s="354">
        <v>45281</v>
      </c>
      <c r="H15" s="359"/>
      <c r="I15" s="6">
        <v>10</v>
      </c>
      <c r="J15" s="86" t="s">
        <v>2673</v>
      </c>
    </row>
    <row r="16" spans="1:10" ht="18.5">
      <c r="A16" s="86">
        <v>952</v>
      </c>
      <c r="B16" s="86" t="s">
        <v>770</v>
      </c>
      <c r="C16" s="86" t="s">
        <v>771</v>
      </c>
      <c r="D16" s="354">
        <v>45286</v>
      </c>
      <c r="E16" s="355">
        <v>60</v>
      </c>
      <c r="F16" s="86">
        <v>6537</v>
      </c>
      <c r="G16" s="354">
        <v>45279</v>
      </c>
      <c r="H16" s="356"/>
      <c r="I16" s="6">
        <v>11</v>
      </c>
      <c r="J16" s="86" t="s">
        <v>2446</v>
      </c>
    </row>
    <row r="17" spans="1:11" ht="18.5">
      <c r="A17" s="86">
        <v>717</v>
      </c>
      <c r="B17" s="86" t="s">
        <v>792</v>
      </c>
      <c r="C17" s="86" t="s">
        <v>793</v>
      </c>
      <c r="D17" s="354">
        <v>45286</v>
      </c>
      <c r="E17" s="355">
        <v>60</v>
      </c>
      <c r="F17" s="86">
        <v>567</v>
      </c>
      <c r="G17" s="354">
        <v>45280</v>
      </c>
      <c r="H17" s="361"/>
      <c r="I17" s="6">
        <v>12</v>
      </c>
      <c r="J17" s="86" t="s">
        <v>2649</v>
      </c>
    </row>
    <row r="18" spans="1:11" ht="18.5">
      <c r="A18" s="86">
        <v>477</v>
      </c>
      <c r="B18" s="86" t="s">
        <v>797</v>
      </c>
      <c r="C18" s="86" t="s">
        <v>798</v>
      </c>
      <c r="D18" s="354">
        <v>45286</v>
      </c>
      <c r="E18" s="355">
        <v>60</v>
      </c>
      <c r="F18" s="86">
        <v>448</v>
      </c>
      <c r="G18" s="354">
        <v>45282</v>
      </c>
      <c r="H18" s="361"/>
      <c r="I18" s="6">
        <v>13</v>
      </c>
      <c r="J18" s="86" t="s">
        <v>2649</v>
      </c>
    </row>
    <row r="19" spans="1:11" ht="18.5">
      <c r="A19" s="86">
        <v>1092</v>
      </c>
      <c r="B19" s="86" t="s">
        <v>2187</v>
      </c>
      <c r="C19" s="86" t="s">
        <v>98</v>
      </c>
      <c r="D19" s="354">
        <v>45286</v>
      </c>
      <c r="E19" s="355">
        <v>60</v>
      </c>
      <c r="F19" s="86">
        <v>3088</v>
      </c>
      <c r="G19" s="354">
        <v>45283</v>
      </c>
      <c r="H19" s="355"/>
      <c r="I19" s="6">
        <v>14</v>
      </c>
      <c r="J19" s="86" t="s">
        <v>2378</v>
      </c>
    </row>
    <row r="20" spans="1:11" ht="18.5">
      <c r="A20" s="368">
        <v>571</v>
      </c>
      <c r="B20" s="362" t="s">
        <v>870</v>
      </c>
      <c r="C20" s="362" t="s">
        <v>861</v>
      </c>
      <c r="D20" s="354">
        <v>45286</v>
      </c>
      <c r="E20" s="355">
        <v>60</v>
      </c>
      <c r="F20" s="86">
        <v>10218</v>
      </c>
      <c r="G20" s="354">
        <v>45278</v>
      </c>
      <c r="H20" s="361"/>
      <c r="I20" s="6">
        <v>15</v>
      </c>
      <c r="J20" s="86" t="s">
        <v>2376</v>
      </c>
    </row>
    <row r="21" spans="1:11" ht="18.5">
      <c r="A21" s="369">
        <v>925</v>
      </c>
      <c r="B21" s="363" t="s">
        <v>929</v>
      </c>
      <c r="C21" s="363" t="s">
        <v>2096</v>
      </c>
      <c r="D21" s="354">
        <v>45286</v>
      </c>
      <c r="E21" s="355">
        <v>60</v>
      </c>
      <c r="F21" s="86">
        <v>5997</v>
      </c>
      <c r="G21" s="354">
        <v>45280</v>
      </c>
      <c r="H21" s="361"/>
      <c r="I21" s="6">
        <v>16</v>
      </c>
      <c r="J21" s="86" t="s">
        <v>2378</v>
      </c>
    </row>
    <row r="22" spans="1:11" ht="18.5">
      <c r="A22" s="364">
        <v>617</v>
      </c>
      <c r="B22" s="364" t="s">
        <v>945</v>
      </c>
      <c r="C22" s="364" t="s">
        <v>2335</v>
      </c>
      <c r="D22" s="354">
        <v>45286</v>
      </c>
      <c r="E22" s="355">
        <v>60</v>
      </c>
      <c r="F22" s="86">
        <v>6846</v>
      </c>
      <c r="G22" s="354">
        <v>45281</v>
      </c>
      <c r="H22" s="361"/>
      <c r="I22" s="6">
        <v>17</v>
      </c>
      <c r="J22" s="86" t="s">
        <v>2649</v>
      </c>
    </row>
    <row r="23" spans="1:11" ht="18.5">
      <c r="A23" s="364">
        <v>357</v>
      </c>
      <c r="B23" s="364" t="s">
        <v>975</v>
      </c>
      <c r="C23" s="364" t="s">
        <v>313</v>
      </c>
      <c r="D23" s="354">
        <v>45286</v>
      </c>
      <c r="E23" s="355">
        <v>60</v>
      </c>
      <c r="F23" s="86">
        <v>3496</v>
      </c>
      <c r="G23" s="354">
        <v>45282</v>
      </c>
      <c r="H23" s="361"/>
      <c r="I23" s="6">
        <v>18</v>
      </c>
      <c r="J23" s="86" t="s">
        <v>2378</v>
      </c>
    </row>
    <row r="24" spans="1:11" ht="18.5">
      <c r="A24" s="365">
        <v>1005</v>
      </c>
      <c r="B24" s="365" t="s">
        <v>1594</v>
      </c>
      <c r="C24" s="365" t="s">
        <v>13</v>
      </c>
      <c r="D24" s="354">
        <v>45286</v>
      </c>
      <c r="E24" s="355">
        <v>60</v>
      </c>
      <c r="F24" s="86">
        <v>8656</v>
      </c>
      <c r="G24" s="354">
        <v>45280</v>
      </c>
      <c r="H24" s="358"/>
      <c r="I24" s="6">
        <v>19</v>
      </c>
      <c r="J24" s="86" t="s">
        <v>2649</v>
      </c>
    </row>
    <row r="25" spans="1:11" ht="18.5">
      <c r="A25" s="364">
        <v>973</v>
      </c>
      <c r="B25" s="364" t="s">
        <v>1407</v>
      </c>
      <c r="C25" s="364" t="s">
        <v>13</v>
      </c>
      <c r="D25" s="354">
        <v>45286</v>
      </c>
      <c r="E25" s="355">
        <v>60</v>
      </c>
      <c r="F25" s="86">
        <v>116</v>
      </c>
      <c r="G25" s="354">
        <v>45280</v>
      </c>
      <c r="H25" s="356"/>
      <c r="I25" s="6">
        <v>20</v>
      </c>
      <c r="J25" s="86" t="s">
        <v>2446</v>
      </c>
    </row>
    <row r="26" spans="1:11" ht="18.5">
      <c r="A26" s="364">
        <v>803</v>
      </c>
      <c r="B26" s="364" t="s">
        <v>22</v>
      </c>
      <c r="C26" s="364" t="s">
        <v>202</v>
      </c>
      <c r="D26" s="354">
        <v>45288</v>
      </c>
      <c r="E26" s="355">
        <v>60</v>
      </c>
      <c r="F26" s="86">
        <v>243</v>
      </c>
      <c r="G26" s="354">
        <v>45291</v>
      </c>
      <c r="H26" s="356"/>
      <c r="I26" s="6">
        <v>21</v>
      </c>
      <c r="J26" s="86" t="s">
        <v>2649</v>
      </c>
    </row>
    <row r="27" spans="1:11" ht="18.5">
      <c r="A27" s="364">
        <v>1061</v>
      </c>
      <c r="B27" s="364" t="s">
        <v>1739</v>
      </c>
      <c r="C27" s="364" t="s">
        <v>2095</v>
      </c>
      <c r="D27" s="354">
        <v>45288</v>
      </c>
      <c r="E27" s="355">
        <v>60</v>
      </c>
      <c r="F27" s="86">
        <v>1440</v>
      </c>
      <c r="G27" s="354">
        <v>45286</v>
      </c>
      <c r="H27" s="356"/>
      <c r="I27" s="6">
        <v>22</v>
      </c>
      <c r="J27" s="86" t="s">
        <v>2672</v>
      </c>
    </row>
    <row r="28" spans="1:11" ht="18.5">
      <c r="A28" s="364">
        <v>188</v>
      </c>
      <c r="B28" s="364" t="s">
        <v>522</v>
      </c>
      <c r="C28" s="364" t="s">
        <v>1650</v>
      </c>
      <c r="D28" s="354">
        <v>45288</v>
      </c>
      <c r="E28" s="374">
        <v>30</v>
      </c>
      <c r="F28" s="86">
        <v>3559</v>
      </c>
      <c r="G28" s="354">
        <v>45284</v>
      </c>
      <c r="H28" s="356"/>
      <c r="I28" s="6">
        <v>24</v>
      </c>
      <c r="J28" s="86" t="s">
        <v>2649</v>
      </c>
      <c r="K28" s="74" t="s">
        <v>1751</v>
      </c>
    </row>
    <row r="29" spans="1:11" ht="18.5">
      <c r="A29" s="364">
        <v>905</v>
      </c>
      <c r="B29" s="364" t="s">
        <v>627</v>
      </c>
      <c r="C29" s="364" t="s">
        <v>144</v>
      </c>
      <c r="D29" s="354">
        <v>45288</v>
      </c>
      <c r="E29" s="355">
        <v>60</v>
      </c>
      <c r="F29" s="86">
        <v>6384</v>
      </c>
      <c r="G29" s="354">
        <v>45286</v>
      </c>
      <c r="H29" s="356" t="s">
        <v>1737</v>
      </c>
      <c r="I29" s="6">
        <v>25</v>
      </c>
      <c r="J29" s="86" t="s">
        <v>2680</v>
      </c>
    </row>
    <row r="30" spans="1:11" ht="18.5">
      <c r="A30" s="364">
        <v>1058</v>
      </c>
      <c r="B30" s="364" t="s">
        <v>1734</v>
      </c>
      <c r="C30" s="364" t="s">
        <v>1047</v>
      </c>
      <c r="D30" s="354">
        <v>45288</v>
      </c>
      <c r="E30" s="355">
        <v>60</v>
      </c>
      <c r="F30" s="86">
        <v>507</v>
      </c>
      <c r="G30" s="354">
        <v>45279</v>
      </c>
      <c r="H30" s="356"/>
      <c r="I30" s="6">
        <v>26</v>
      </c>
      <c r="J30" s="86" t="s">
        <v>2717</v>
      </c>
    </row>
    <row r="31" spans="1:11" ht="18.5">
      <c r="A31" s="364">
        <v>1002</v>
      </c>
      <c r="B31" s="364" t="s">
        <v>1329</v>
      </c>
      <c r="C31" s="364" t="s">
        <v>2718</v>
      </c>
      <c r="D31" s="354">
        <v>45288</v>
      </c>
      <c r="E31" s="355">
        <v>60</v>
      </c>
      <c r="F31" s="86">
        <v>6059</v>
      </c>
      <c r="G31" s="354">
        <v>45285</v>
      </c>
      <c r="H31" s="356"/>
      <c r="I31" s="6">
        <v>27</v>
      </c>
      <c r="J31" s="86" t="s">
        <v>2378</v>
      </c>
    </row>
    <row r="32" spans="1:11" ht="18.5">
      <c r="A32" s="349">
        <v>1119</v>
      </c>
      <c r="B32" s="350" t="s">
        <v>2731</v>
      </c>
      <c r="C32" s="350" t="s">
        <v>2732</v>
      </c>
      <c r="D32" s="354">
        <v>45652</v>
      </c>
      <c r="E32" s="355">
        <v>60</v>
      </c>
      <c r="F32" s="86">
        <v>1050</v>
      </c>
      <c r="G32" s="354">
        <v>45647</v>
      </c>
      <c r="H32" s="356"/>
      <c r="I32" s="6">
        <v>28</v>
      </c>
      <c r="J32" s="86" t="s">
        <v>2736</v>
      </c>
      <c r="K32" s="75" t="s">
        <v>2734</v>
      </c>
    </row>
    <row r="33" spans="1:11" ht="18.5">
      <c r="A33" s="349">
        <v>1120</v>
      </c>
      <c r="B33" s="350" t="s">
        <v>2735</v>
      </c>
      <c r="C33" s="350" t="s">
        <v>861</v>
      </c>
      <c r="D33" s="354">
        <v>45652</v>
      </c>
      <c r="E33" s="357">
        <v>60</v>
      </c>
      <c r="F33" s="86">
        <v>2865</v>
      </c>
      <c r="G33" s="354">
        <v>45638</v>
      </c>
      <c r="H33" s="356"/>
      <c r="I33" s="6">
        <v>29</v>
      </c>
      <c r="J33" s="86" t="s">
        <v>2737</v>
      </c>
      <c r="K33" s="75" t="s">
        <v>2734</v>
      </c>
    </row>
    <row r="34" spans="1:11" ht="18.5">
      <c r="A34" s="370"/>
      <c r="B34" s="370"/>
      <c r="C34" s="370"/>
      <c r="D34" s="370"/>
      <c r="E34" s="370"/>
      <c r="F34" s="370"/>
      <c r="G34" s="370"/>
      <c r="H34" s="70"/>
      <c r="I34" s="70"/>
      <c r="J34" s="86"/>
    </row>
    <row r="35" spans="1:11" ht="19" thickBot="1">
      <c r="A35" s="6"/>
      <c r="B35" s="5">
        <f>COUNTA(B5:B34)</f>
        <v>28</v>
      </c>
      <c r="C35" s="5" t="s">
        <v>1058</v>
      </c>
      <c r="D35" s="2"/>
      <c r="E35" s="45">
        <f>SUM(E5:E34)</f>
        <v>1650</v>
      </c>
      <c r="F35" s="5"/>
      <c r="G35" s="2"/>
      <c r="H35" s="320">
        <f>SUM(H5:H34)</f>
        <v>0</v>
      </c>
      <c r="I35" s="69">
        <v>0</v>
      </c>
      <c r="J35" s="86"/>
    </row>
    <row r="36" spans="1:11" ht="18.5">
      <c r="A36" s="6"/>
      <c r="E36" t="s">
        <v>1661</v>
      </c>
      <c r="F36" t="s">
        <v>1661</v>
      </c>
      <c r="G36" t="s">
        <v>1661</v>
      </c>
      <c r="I36" s="58"/>
      <c r="J36" s="86"/>
    </row>
    <row r="37" spans="1:11" ht="18.5">
      <c r="A37" s="6"/>
      <c r="B37" s="119"/>
      <c r="C37" s="120"/>
      <c r="D37" s="120"/>
      <c r="E37" s="120"/>
      <c r="F37" s="121"/>
      <c r="G37" s="120"/>
      <c r="H37" s="120"/>
      <c r="I37" s="120"/>
      <c r="J37" s="86"/>
    </row>
    <row r="38" spans="1:11" ht="18.5">
      <c r="A38" s="6"/>
      <c r="B38" s="180" t="s">
        <v>2186</v>
      </c>
      <c r="C38" s="120"/>
      <c r="D38" s="226">
        <v>2024</v>
      </c>
      <c r="E38" s="120"/>
      <c r="F38" s="121"/>
      <c r="G38" s="120"/>
      <c r="H38" s="120"/>
      <c r="I38" s="120"/>
      <c r="J38" s="86"/>
    </row>
    <row r="39" spans="1:11" ht="18.5">
      <c r="A39" s="6"/>
      <c r="B39" s="62" t="s">
        <v>1666</v>
      </c>
      <c r="C39" s="296" t="s">
        <v>1667</v>
      </c>
      <c r="D39" s="62" t="s">
        <v>1668</v>
      </c>
      <c r="F39" s="6"/>
      <c r="J39" s="86"/>
    </row>
    <row r="40" spans="1:11" ht="18.5">
      <c r="A40" s="6"/>
      <c r="B40" s="63"/>
      <c r="C40" s="63"/>
      <c r="D40" s="63"/>
      <c r="F40" s="6"/>
      <c r="J40" s="86"/>
    </row>
    <row r="41" spans="1:11" ht="18.5">
      <c r="A41" s="6"/>
      <c r="B41" s="72">
        <v>10</v>
      </c>
      <c r="C41" s="65">
        <v>0</v>
      </c>
      <c r="D41" s="318">
        <f>B41*C41</f>
        <v>0</v>
      </c>
      <c r="F41" s="6"/>
      <c r="J41" s="86"/>
    </row>
    <row r="42" spans="1:11" ht="18.5">
      <c r="A42" s="6"/>
      <c r="B42" s="72">
        <v>30</v>
      </c>
      <c r="C42" s="67">
        <v>1</v>
      </c>
      <c r="D42" s="319">
        <f>B42*C42</f>
        <v>30</v>
      </c>
      <c r="E42" s="84" t="s">
        <v>1751</v>
      </c>
      <c r="F42" s="6"/>
      <c r="J42" s="86"/>
    </row>
    <row r="43" spans="1:11" ht="18.5">
      <c r="A43" s="6"/>
      <c r="B43" s="72">
        <v>50</v>
      </c>
      <c r="C43" s="63">
        <v>0</v>
      </c>
      <c r="D43" s="318">
        <f>B43*C43</f>
        <v>0</v>
      </c>
      <c r="F43" s="6"/>
      <c r="J43" s="86"/>
    </row>
    <row r="44" spans="1:11" ht="18.5">
      <c r="A44" s="6"/>
      <c r="B44" s="72">
        <v>60</v>
      </c>
      <c r="C44" s="63">
        <v>27</v>
      </c>
      <c r="D44" s="318">
        <f>B44*C44</f>
        <v>1620</v>
      </c>
      <c r="F44" s="6"/>
      <c r="J44" s="86"/>
    </row>
    <row r="45" spans="1:11" ht="18.5">
      <c r="A45" s="6"/>
      <c r="B45" s="63"/>
      <c r="C45" s="63"/>
      <c r="D45" s="63"/>
      <c r="F45" s="6"/>
      <c r="J45" s="86"/>
    </row>
    <row r="46" spans="1:11" ht="19" thickBot="1">
      <c r="A46" s="6"/>
      <c r="B46" s="72" t="s">
        <v>2228</v>
      </c>
      <c r="C46" s="270">
        <f>SUM(C40:C45)</f>
        <v>28</v>
      </c>
      <c r="D46" s="64">
        <f>SUM(D40:D45)</f>
        <v>1650</v>
      </c>
      <c r="E46" s="241" t="str">
        <f>IF(B35-C46=0," OK","* error*")</f>
        <v xml:space="preserve"> OK</v>
      </c>
      <c r="F46" s="6"/>
      <c r="J46" s="86"/>
    </row>
    <row r="47" spans="1:11" ht="18.5">
      <c r="A47" s="6"/>
      <c r="B47" s="53"/>
      <c r="C47" s="53"/>
      <c r="D47" s="53"/>
      <c r="F47" s="6"/>
      <c r="J47" s="86"/>
    </row>
    <row r="48" spans="1:11" ht="18.5">
      <c r="B48" s="2" t="s">
        <v>1660</v>
      </c>
      <c r="C48" s="2" t="s">
        <v>1660</v>
      </c>
      <c r="D48" s="2" t="s">
        <v>1660</v>
      </c>
      <c r="E48" s="1" t="s">
        <v>1660</v>
      </c>
      <c r="J48" s="86"/>
    </row>
    <row r="49" spans="2:10" ht="18" customHeight="1">
      <c r="B49" t="s">
        <v>1660</v>
      </c>
    </row>
    <row r="50" spans="2:10" ht="18">
      <c r="B50" s="327"/>
      <c r="J50" s="150"/>
    </row>
    <row r="54" spans="2:10" ht="18.75" customHeight="1"/>
    <row r="55" spans="2:10" ht="9.75" customHeight="1"/>
    <row r="60" spans="2:10" ht="9.75" customHeight="1"/>
  </sheetData>
  <phoneticPr fontId="30" type="noConversion"/>
  <pageMargins left="0.25" right="0.25" top="0.25" bottom="0.25" header="0.25" footer="0.25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369D-AA49-429F-9241-D1AC80B71E51}">
  <dimension ref="A1:V161"/>
  <sheetViews>
    <sheetView topLeftCell="A148" workbookViewId="0">
      <selection activeCell="L144" sqref="L144"/>
    </sheetView>
  </sheetViews>
  <sheetFormatPr defaultRowHeight="14.5"/>
  <cols>
    <col min="1" max="1" width="9.08984375" style="6"/>
    <col min="2" max="2" width="12.453125" customWidth="1"/>
    <col min="3" max="3" width="11.36328125" customWidth="1"/>
    <col min="4" max="4" width="8.984375E-2" customWidth="1"/>
    <col min="5" max="5" width="1.08984375" customWidth="1"/>
    <col min="6" max="6" width="23.453125" customWidth="1"/>
    <col min="7" max="7" width="15" customWidth="1"/>
    <col min="8" max="8" width="6.453125" customWidth="1"/>
    <col min="9" max="9" width="9.453125" customWidth="1"/>
    <col min="10" max="10" width="15.6328125" customWidth="1"/>
    <col min="11" max="11" width="15.36328125" customWidth="1"/>
    <col min="12" max="12" width="28.90625" customWidth="1"/>
    <col min="13" max="13" width="25.54296875" customWidth="1"/>
    <col min="14" max="14" width="10.90625" style="6" customWidth="1"/>
    <col min="15" max="15" width="18.54296875" customWidth="1"/>
    <col min="16" max="16" width="31.08984375" customWidth="1"/>
    <col min="17" max="17" width="15.08984375" customWidth="1"/>
    <col min="18" max="18" width="12.90625" customWidth="1"/>
    <col min="20" max="20" width="9" customWidth="1"/>
    <col min="21" max="21" width="14.90625" customWidth="1"/>
  </cols>
  <sheetData>
    <row r="1" spans="1:22" ht="15.5">
      <c r="B1" s="104">
        <v>108</v>
      </c>
      <c r="C1" t="s">
        <v>2579</v>
      </c>
      <c r="F1" s="402">
        <v>45291</v>
      </c>
    </row>
    <row r="2" spans="1:22" ht="18.5">
      <c r="B2" s="104">
        <f>B116</f>
        <v>32</v>
      </c>
      <c r="C2" t="s">
        <v>2783</v>
      </c>
      <c r="F2" s="425" t="s">
        <v>2826</v>
      </c>
      <c r="G2" s="49" t="s">
        <v>2784</v>
      </c>
      <c r="K2" t="s">
        <v>1660</v>
      </c>
      <c r="L2">
        <f>16+27+28</f>
        <v>71</v>
      </c>
    </row>
    <row r="3" spans="1:22" ht="15.5">
      <c r="B3" s="403">
        <f>B102</f>
        <v>5</v>
      </c>
      <c r="C3" t="s">
        <v>2785</v>
      </c>
      <c r="H3" s="311" t="s">
        <v>2786</v>
      </c>
      <c r="L3">
        <v>43</v>
      </c>
    </row>
    <row r="4" spans="1:22" ht="21.5" thickBot="1">
      <c r="B4" s="404">
        <f>B1-B2-B3</f>
        <v>71</v>
      </c>
      <c r="C4" s="405" t="s">
        <v>2579</v>
      </c>
      <c r="D4" s="405"/>
      <c r="E4" s="405"/>
      <c r="F4" s="406">
        <v>45304</v>
      </c>
      <c r="L4">
        <f>L2-L3</f>
        <v>28</v>
      </c>
    </row>
    <row r="5" spans="1:22" ht="15.5" thickTop="1" thickBot="1"/>
    <row r="6" spans="1:22" ht="16" thickBot="1">
      <c r="A6" s="6" t="s">
        <v>2390</v>
      </c>
      <c r="B6" s="107">
        <f>A80</f>
        <v>71</v>
      </c>
      <c r="C6" s="426" t="s">
        <v>2726</v>
      </c>
      <c r="D6" s="263"/>
      <c r="F6" s="197">
        <v>45291</v>
      </c>
      <c r="G6" s="227" t="s">
        <v>2388</v>
      </c>
      <c r="H6" s="328" t="s">
        <v>2730</v>
      </c>
      <c r="K6" s="5">
        <v>96</v>
      </c>
      <c r="L6" t="s">
        <v>1660</v>
      </c>
      <c r="M6" t="s">
        <v>1660</v>
      </c>
      <c r="N6" s="191"/>
      <c r="Q6" t="s">
        <v>2713</v>
      </c>
      <c r="R6" s="1" t="s">
        <v>2714</v>
      </c>
    </row>
    <row r="7" spans="1:22" ht="16" thickBot="1">
      <c r="A7" s="264" t="s">
        <v>2389</v>
      </c>
      <c r="B7" s="265" t="s">
        <v>0</v>
      </c>
      <c r="C7" s="266" t="s">
        <v>1</v>
      </c>
      <c r="D7" t="s">
        <v>1079</v>
      </c>
      <c r="E7" t="s">
        <v>2</v>
      </c>
      <c r="F7" t="s">
        <v>3</v>
      </c>
      <c r="G7" t="s">
        <v>4</v>
      </c>
      <c r="H7" t="s">
        <v>5</v>
      </c>
      <c r="I7" t="s">
        <v>6</v>
      </c>
      <c r="J7" t="s">
        <v>7</v>
      </c>
      <c r="K7" t="s">
        <v>8</v>
      </c>
      <c r="L7" t="s">
        <v>9</v>
      </c>
      <c r="M7" t="s">
        <v>1080</v>
      </c>
      <c r="N7" s="395">
        <v>12971</v>
      </c>
      <c r="O7" t="s">
        <v>1081</v>
      </c>
      <c r="P7" t="s">
        <v>1071</v>
      </c>
      <c r="Q7" s="2"/>
      <c r="R7" s="1"/>
    </row>
    <row r="8" spans="1:22">
      <c r="A8" s="312">
        <v>1094</v>
      </c>
      <c r="B8" s="313" t="s">
        <v>2194</v>
      </c>
      <c r="C8" s="313" t="s">
        <v>529</v>
      </c>
      <c r="D8" s="313"/>
      <c r="E8" s="313"/>
      <c r="F8" s="313" t="s">
        <v>2203</v>
      </c>
      <c r="G8" s="313" t="s">
        <v>25</v>
      </c>
      <c r="H8" s="313" t="s">
        <v>17</v>
      </c>
      <c r="I8" s="313" t="s">
        <v>1755</v>
      </c>
      <c r="J8" s="313" t="s">
        <v>2204</v>
      </c>
      <c r="K8" s="313" t="s">
        <v>2205</v>
      </c>
      <c r="L8" s="313" t="s">
        <v>2197</v>
      </c>
      <c r="M8" s="313"/>
      <c r="N8" s="395">
        <v>14801</v>
      </c>
      <c r="O8" s="313" t="s">
        <v>2198</v>
      </c>
      <c r="P8" s="313"/>
      <c r="Q8" s="313"/>
      <c r="R8" s="315"/>
      <c r="S8" s="313"/>
      <c r="T8" s="313"/>
      <c r="U8" s="313"/>
      <c r="V8" s="313"/>
    </row>
    <row r="9" spans="1:22">
      <c r="A9" s="312">
        <v>672</v>
      </c>
      <c r="B9" s="313" t="s">
        <v>49</v>
      </c>
      <c r="C9" s="313" t="s">
        <v>50</v>
      </c>
      <c r="D9" s="313"/>
      <c r="E9" s="313"/>
      <c r="F9" s="313" t="s">
        <v>52</v>
      </c>
      <c r="G9" s="313" t="s">
        <v>53</v>
      </c>
      <c r="H9" s="313" t="s">
        <v>17</v>
      </c>
      <c r="I9" s="313" t="s">
        <v>1761</v>
      </c>
      <c r="J9" s="313" t="s">
        <v>54</v>
      </c>
      <c r="K9" s="313"/>
      <c r="L9" s="313" t="s">
        <v>55</v>
      </c>
      <c r="M9" s="313" t="s">
        <v>1762</v>
      </c>
      <c r="N9" s="395">
        <v>14801</v>
      </c>
      <c r="O9" s="313"/>
      <c r="P9" s="313" t="s">
        <v>2347</v>
      </c>
      <c r="Q9" s="313"/>
      <c r="R9" s="315"/>
      <c r="S9" s="313"/>
      <c r="T9" s="313"/>
      <c r="U9" s="313"/>
      <c r="V9" s="313"/>
    </row>
    <row r="10" spans="1:22">
      <c r="A10" s="312">
        <v>1063</v>
      </c>
      <c r="B10" s="313" t="s">
        <v>1763</v>
      </c>
      <c r="C10" s="313" t="s">
        <v>50</v>
      </c>
      <c r="D10" s="313"/>
      <c r="E10" s="313"/>
      <c r="F10" s="313" t="s">
        <v>1765</v>
      </c>
      <c r="G10" s="313" t="s">
        <v>16</v>
      </c>
      <c r="H10" s="313" t="s">
        <v>17</v>
      </c>
      <c r="I10" s="313" t="s">
        <v>1752</v>
      </c>
      <c r="J10" s="313" t="s">
        <v>1766</v>
      </c>
      <c r="K10" s="313" t="s">
        <v>1767</v>
      </c>
      <c r="L10" s="313" t="s">
        <v>1768</v>
      </c>
      <c r="M10" s="313" t="s">
        <v>1769</v>
      </c>
      <c r="N10" s="307">
        <v>20311</v>
      </c>
      <c r="O10" s="313" t="s">
        <v>1770</v>
      </c>
      <c r="P10" s="313"/>
      <c r="Q10" s="313"/>
      <c r="R10" s="315"/>
      <c r="S10" s="313"/>
      <c r="T10" s="313"/>
      <c r="U10" s="313"/>
      <c r="V10" s="313"/>
    </row>
    <row r="11" spans="1:22">
      <c r="A11" s="312">
        <v>1029</v>
      </c>
      <c r="B11" s="427" t="s">
        <v>1486</v>
      </c>
      <c r="C11" s="427" t="s">
        <v>56</v>
      </c>
      <c r="D11" s="313"/>
      <c r="E11" s="313"/>
      <c r="F11" s="313" t="s">
        <v>1488</v>
      </c>
      <c r="G11" s="313" t="s">
        <v>67</v>
      </c>
      <c r="H11" s="313" t="s">
        <v>17</v>
      </c>
      <c r="I11" s="313" t="s">
        <v>1776</v>
      </c>
      <c r="J11" s="313" t="s">
        <v>1489</v>
      </c>
      <c r="K11" s="313"/>
      <c r="L11" s="427" t="s">
        <v>2827</v>
      </c>
      <c r="M11" s="313"/>
      <c r="N11" s="307">
        <v>17192</v>
      </c>
      <c r="O11" s="313" t="s">
        <v>1490</v>
      </c>
      <c r="P11" s="313" t="s">
        <v>1780</v>
      </c>
      <c r="Q11" s="313"/>
      <c r="R11" s="315"/>
      <c r="S11" s="313"/>
      <c r="T11" s="313"/>
      <c r="U11" s="313"/>
      <c r="V11" s="313"/>
    </row>
    <row r="12" spans="1:22">
      <c r="A12" s="312">
        <v>926</v>
      </c>
      <c r="B12" s="313" t="s">
        <v>111</v>
      </c>
      <c r="C12" s="313" t="s">
        <v>112</v>
      </c>
      <c r="D12" s="313"/>
      <c r="E12" s="313"/>
      <c r="F12" s="313" t="s">
        <v>114</v>
      </c>
      <c r="G12" s="313" t="s">
        <v>32</v>
      </c>
      <c r="H12" s="313" t="s">
        <v>17</v>
      </c>
      <c r="I12" s="313" t="s">
        <v>1756</v>
      </c>
      <c r="J12" s="313" t="s">
        <v>115</v>
      </c>
      <c r="K12" s="313"/>
      <c r="L12" s="313" t="s">
        <v>116</v>
      </c>
      <c r="M12" s="313"/>
      <c r="N12" s="307">
        <v>16606</v>
      </c>
      <c r="O12" s="313"/>
      <c r="P12" s="313"/>
      <c r="Q12" s="313"/>
      <c r="R12" s="315"/>
      <c r="S12" s="313"/>
      <c r="T12" s="313"/>
      <c r="U12" s="313"/>
      <c r="V12" s="313"/>
    </row>
    <row r="13" spans="1:22">
      <c r="A13" s="312">
        <v>501</v>
      </c>
      <c r="B13" s="313" t="s">
        <v>117</v>
      </c>
      <c r="C13" s="313" t="s">
        <v>2038</v>
      </c>
      <c r="D13" s="313"/>
      <c r="E13" s="313"/>
      <c r="F13" s="313" t="s">
        <v>119</v>
      </c>
      <c r="G13" s="313" t="s">
        <v>120</v>
      </c>
      <c r="H13" s="313" t="s">
        <v>17</v>
      </c>
      <c r="I13" s="313" t="s">
        <v>1782</v>
      </c>
      <c r="J13" s="313" t="s">
        <v>121</v>
      </c>
      <c r="K13" s="313"/>
      <c r="L13" s="313" t="s">
        <v>122</v>
      </c>
      <c r="M13" s="313"/>
      <c r="N13" s="395">
        <v>16623</v>
      </c>
      <c r="O13" s="313" t="s">
        <v>1448</v>
      </c>
      <c r="P13" s="313"/>
      <c r="Q13" s="313"/>
      <c r="R13" s="315"/>
      <c r="S13" s="313"/>
      <c r="T13" s="313"/>
      <c r="U13" s="313"/>
      <c r="V13" s="313"/>
    </row>
    <row r="14" spans="1:22">
      <c r="A14" s="312">
        <v>956</v>
      </c>
      <c r="B14" s="313" t="s">
        <v>152</v>
      </c>
      <c r="C14" s="313" t="s">
        <v>56</v>
      </c>
      <c r="D14" s="313"/>
      <c r="E14" s="313"/>
      <c r="F14" s="313" t="s">
        <v>154</v>
      </c>
      <c r="G14" s="313" t="s">
        <v>155</v>
      </c>
      <c r="H14" s="313" t="s">
        <v>17</v>
      </c>
      <c r="I14" s="313" t="s">
        <v>1788</v>
      </c>
      <c r="J14" s="313" t="s">
        <v>156</v>
      </c>
      <c r="K14" s="313" t="s">
        <v>157</v>
      </c>
      <c r="L14" s="313" t="s">
        <v>158</v>
      </c>
      <c r="M14" s="313" t="s">
        <v>1321</v>
      </c>
      <c r="N14" s="395">
        <v>15057</v>
      </c>
      <c r="O14" s="313" t="s">
        <v>1322</v>
      </c>
      <c r="P14" s="313"/>
      <c r="Q14" s="313"/>
      <c r="R14" s="315"/>
      <c r="S14" s="313"/>
      <c r="T14" s="313"/>
      <c r="U14" s="313"/>
      <c r="V14" s="313"/>
    </row>
    <row r="15" spans="1:22">
      <c r="A15" s="312">
        <v>499</v>
      </c>
      <c r="B15" s="313" t="s">
        <v>163</v>
      </c>
      <c r="C15" s="313" t="s">
        <v>98</v>
      </c>
      <c r="D15" s="313"/>
      <c r="E15" s="313"/>
      <c r="F15" s="313" t="s">
        <v>164</v>
      </c>
      <c r="G15" s="313" t="s">
        <v>25</v>
      </c>
      <c r="H15" s="313" t="s">
        <v>17</v>
      </c>
      <c r="I15" s="313" t="s">
        <v>1755</v>
      </c>
      <c r="J15" s="313" t="s">
        <v>165</v>
      </c>
      <c r="K15" s="313"/>
      <c r="L15" s="313" t="s">
        <v>166</v>
      </c>
      <c r="M15" s="313" t="s">
        <v>1308</v>
      </c>
      <c r="N15" s="395">
        <v>14894</v>
      </c>
      <c r="O15" s="313" t="s">
        <v>1221</v>
      </c>
      <c r="P15" s="313"/>
      <c r="Q15" s="313"/>
      <c r="R15" s="315"/>
      <c r="S15" s="313"/>
      <c r="T15" s="313"/>
      <c r="U15" s="313"/>
      <c r="V15" s="313"/>
    </row>
    <row r="16" spans="1:22">
      <c r="A16" s="312">
        <v>69</v>
      </c>
      <c r="B16" s="313" t="s">
        <v>176</v>
      </c>
      <c r="C16" s="313" t="s">
        <v>2099</v>
      </c>
      <c r="D16" s="313"/>
      <c r="E16" s="313"/>
      <c r="F16" s="313" t="s">
        <v>177</v>
      </c>
      <c r="G16" s="313" t="s">
        <v>120</v>
      </c>
      <c r="H16" s="313" t="s">
        <v>17</v>
      </c>
      <c r="I16" s="313" t="s">
        <v>1782</v>
      </c>
      <c r="J16" s="313" t="s">
        <v>178</v>
      </c>
      <c r="K16" s="313"/>
      <c r="L16" s="313" t="s">
        <v>1681</v>
      </c>
      <c r="M16" s="313"/>
      <c r="N16" s="395">
        <v>15429</v>
      </c>
      <c r="O16" s="313"/>
      <c r="P16" s="313" t="s">
        <v>1791</v>
      </c>
      <c r="Q16" s="313"/>
      <c r="R16" s="315"/>
      <c r="S16" s="313"/>
      <c r="T16" s="313"/>
      <c r="U16" s="313"/>
      <c r="V16" s="313"/>
    </row>
    <row r="17" spans="1:22">
      <c r="A17" s="312">
        <v>1054</v>
      </c>
      <c r="B17" s="313" t="s">
        <v>1664</v>
      </c>
      <c r="C17" s="313" t="s">
        <v>144</v>
      </c>
      <c r="D17" s="313"/>
      <c r="E17" s="313"/>
      <c r="F17" s="313" t="s">
        <v>1793</v>
      </c>
      <c r="G17" s="313" t="s">
        <v>32</v>
      </c>
      <c r="H17" s="313" t="s">
        <v>17</v>
      </c>
      <c r="I17" s="371" t="s">
        <v>1756</v>
      </c>
      <c r="J17" s="313" t="s">
        <v>1682</v>
      </c>
      <c r="K17" s="313" t="s">
        <v>1683</v>
      </c>
      <c r="L17" s="313" t="s">
        <v>1684</v>
      </c>
      <c r="M17" s="313" t="s">
        <v>1794</v>
      </c>
      <c r="N17" s="395">
        <v>16033</v>
      </c>
      <c r="O17" s="313" t="s">
        <v>1177</v>
      </c>
      <c r="P17" s="313"/>
      <c r="Q17" s="313"/>
      <c r="R17" s="315"/>
      <c r="S17" s="313"/>
      <c r="T17" s="313"/>
      <c r="U17" s="313"/>
      <c r="V17" s="313"/>
    </row>
    <row r="18" spans="1:22">
      <c r="A18" s="312">
        <v>78</v>
      </c>
      <c r="B18" s="313" t="s">
        <v>203</v>
      </c>
      <c r="C18" s="313" t="s">
        <v>13</v>
      </c>
      <c r="D18" s="313"/>
      <c r="E18" s="313"/>
      <c r="F18" s="313" t="s">
        <v>204</v>
      </c>
      <c r="G18" s="313" t="s">
        <v>25</v>
      </c>
      <c r="H18" s="313" t="s">
        <v>17</v>
      </c>
      <c r="I18" s="371" t="s">
        <v>1755</v>
      </c>
      <c r="J18" s="313" t="s">
        <v>205</v>
      </c>
      <c r="K18" s="313"/>
      <c r="L18" s="313" t="s">
        <v>206</v>
      </c>
      <c r="M18" s="313" t="s">
        <v>1284</v>
      </c>
      <c r="O18" s="313"/>
      <c r="P18" s="313"/>
      <c r="Q18" s="313"/>
      <c r="R18" s="315"/>
      <c r="S18" s="313"/>
      <c r="T18" s="313"/>
      <c r="U18" s="313"/>
      <c r="V18" s="313"/>
    </row>
    <row r="19" spans="1:22">
      <c r="A19" s="312">
        <v>998</v>
      </c>
      <c r="B19" s="313" t="s">
        <v>1263</v>
      </c>
      <c r="C19" s="313" t="s">
        <v>64</v>
      </c>
      <c r="D19" s="313"/>
      <c r="E19" s="313"/>
      <c r="F19" s="313" t="s">
        <v>1265</v>
      </c>
      <c r="G19" s="313" t="s">
        <v>25</v>
      </c>
      <c r="H19" s="313" t="s">
        <v>17</v>
      </c>
      <c r="I19" s="371" t="s">
        <v>1755</v>
      </c>
      <c r="J19" s="313" t="s">
        <v>2229</v>
      </c>
      <c r="K19" s="313" t="s">
        <v>2229</v>
      </c>
      <c r="L19" s="313" t="s">
        <v>1266</v>
      </c>
      <c r="M19" s="313"/>
      <c r="N19" s="314"/>
      <c r="O19" s="313" t="s">
        <v>1267</v>
      </c>
      <c r="P19" s="313"/>
      <c r="Q19" s="313"/>
      <c r="R19" s="315"/>
      <c r="S19" s="313"/>
      <c r="T19" s="313"/>
      <c r="U19" s="313"/>
      <c r="V19" s="313"/>
    </row>
    <row r="20" spans="1:22">
      <c r="A20" s="312">
        <v>1014</v>
      </c>
      <c r="B20" s="427" t="s">
        <v>1531</v>
      </c>
      <c r="C20" s="427" t="s">
        <v>144</v>
      </c>
      <c r="D20" s="313"/>
      <c r="E20" s="313"/>
      <c r="F20" s="313" t="s">
        <v>1532</v>
      </c>
      <c r="G20" s="313" t="s">
        <v>87</v>
      </c>
      <c r="H20" s="313" t="s">
        <v>17</v>
      </c>
      <c r="I20" s="371" t="s">
        <v>1778</v>
      </c>
      <c r="J20" s="313"/>
      <c r="K20" s="313" t="s">
        <v>1533</v>
      </c>
      <c r="L20" s="427" t="s">
        <v>2827</v>
      </c>
      <c r="M20" s="313"/>
      <c r="N20" s="314"/>
      <c r="O20" s="313" t="s">
        <v>1380</v>
      </c>
      <c r="P20" s="313" t="s">
        <v>1805</v>
      </c>
      <c r="Q20" s="313"/>
      <c r="R20" s="315"/>
      <c r="S20" s="313"/>
      <c r="T20" s="313"/>
      <c r="U20" s="313"/>
      <c r="V20" s="313"/>
    </row>
    <row r="21" spans="1:22">
      <c r="A21" s="312">
        <v>1027</v>
      </c>
      <c r="B21" s="313" t="s">
        <v>1171</v>
      </c>
      <c r="C21" s="313" t="s">
        <v>1066</v>
      </c>
      <c r="D21" s="313"/>
      <c r="E21" s="313"/>
      <c r="F21" s="313" t="s">
        <v>1173</v>
      </c>
      <c r="G21" s="313" t="s">
        <v>83</v>
      </c>
      <c r="H21" s="313" t="s">
        <v>17</v>
      </c>
      <c r="I21" s="371" t="s">
        <v>1772</v>
      </c>
      <c r="J21" s="313" t="s">
        <v>1174</v>
      </c>
      <c r="K21" s="313" t="s">
        <v>1175</v>
      </c>
      <c r="L21" s="313" t="s">
        <v>1176</v>
      </c>
      <c r="M21" s="313" t="s">
        <v>1176</v>
      </c>
      <c r="N21" s="314"/>
      <c r="O21" s="313"/>
      <c r="P21" s="313"/>
      <c r="Q21" s="313"/>
      <c r="R21" s="315"/>
      <c r="S21" s="313"/>
      <c r="T21" s="313"/>
      <c r="U21" s="313"/>
      <c r="V21" s="313"/>
    </row>
    <row r="22" spans="1:22">
      <c r="A22" s="312">
        <v>1049</v>
      </c>
      <c r="B22" s="313" t="s">
        <v>1640</v>
      </c>
      <c r="C22" s="313" t="s">
        <v>1641</v>
      </c>
      <c r="D22" s="313"/>
      <c r="E22" s="313"/>
      <c r="F22" s="313" t="s">
        <v>1812</v>
      </c>
      <c r="G22" s="313" t="s">
        <v>789</v>
      </c>
      <c r="H22" s="313" t="s">
        <v>17</v>
      </c>
      <c r="I22" s="371" t="s">
        <v>1798</v>
      </c>
      <c r="J22" s="313" t="s">
        <v>1685</v>
      </c>
      <c r="K22" s="313" t="s">
        <v>1686</v>
      </c>
      <c r="L22" s="313" t="s">
        <v>1687</v>
      </c>
      <c r="M22" s="313" t="s">
        <v>1813</v>
      </c>
      <c r="N22" s="314"/>
      <c r="O22" s="313" t="s">
        <v>1814</v>
      </c>
      <c r="P22" s="313"/>
      <c r="Q22" s="313"/>
      <c r="R22" s="315"/>
      <c r="S22" s="313"/>
      <c r="T22" s="313"/>
      <c r="U22" s="313"/>
      <c r="V22" s="313"/>
    </row>
    <row r="23" spans="1:22">
      <c r="A23" s="312">
        <v>845</v>
      </c>
      <c r="B23" s="313" t="s">
        <v>253</v>
      </c>
      <c r="C23" s="313" t="s">
        <v>2257</v>
      </c>
      <c r="D23" s="313"/>
      <c r="E23" s="313"/>
      <c r="F23" s="313" t="s">
        <v>254</v>
      </c>
      <c r="G23" s="313" t="s">
        <v>16</v>
      </c>
      <c r="H23" s="313" t="s">
        <v>17</v>
      </c>
      <c r="I23" s="371" t="s">
        <v>1752</v>
      </c>
      <c r="J23" s="313" t="s">
        <v>255</v>
      </c>
      <c r="K23" s="313" t="s">
        <v>256</v>
      </c>
      <c r="L23" s="313" t="s">
        <v>257</v>
      </c>
      <c r="M23" s="313"/>
      <c r="N23" s="314"/>
      <c r="O23" s="313" t="s">
        <v>1083</v>
      </c>
      <c r="P23" s="313"/>
      <c r="Q23" s="313"/>
      <c r="R23" s="315"/>
      <c r="S23" s="313"/>
      <c r="T23" s="313"/>
      <c r="U23" s="313"/>
      <c r="V23" s="313"/>
    </row>
    <row r="24" spans="1:22">
      <c r="A24" s="312">
        <v>885</v>
      </c>
      <c r="B24" s="313" t="s">
        <v>262</v>
      </c>
      <c r="C24" s="313" t="s">
        <v>217</v>
      </c>
      <c r="D24" s="313"/>
      <c r="E24" s="313"/>
      <c r="F24" s="313" t="s">
        <v>2208</v>
      </c>
      <c r="G24" s="313" t="s">
        <v>155</v>
      </c>
      <c r="H24" s="313" t="s">
        <v>17</v>
      </c>
      <c r="I24" s="371" t="s">
        <v>1788</v>
      </c>
      <c r="J24" s="313" t="s">
        <v>1439</v>
      </c>
      <c r="K24" s="313" t="s">
        <v>263</v>
      </c>
      <c r="L24" s="313" t="s">
        <v>264</v>
      </c>
      <c r="M24" s="313" t="s">
        <v>1440</v>
      </c>
      <c r="N24" s="314"/>
      <c r="O24" s="313"/>
      <c r="P24" s="313"/>
      <c r="Q24" s="313"/>
      <c r="R24" s="315"/>
      <c r="S24" s="313"/>
      <c r="T24" s="313"/>
      <c r="U24" s="313"/>
      <c r="V24" s="313"/>
    </row>
    <row r="25" spans="1:22">
      <c r="A25" s="312">
        <v>698</v>
      </c>
      <c r="B25" s="313" t="s">
        <v>304</v>
      </c>
      <c r="C25" s="313" t="s">
        <v>91</v>
      </c>
      <c r="D25" s="313"/>
      <c r="E25" s="313"/>
      <c r="F25" s="313" t="s">
        <v>305</v>
      </c>
      <c r="G25" s="313" t="s">
        <v>306</v>
      </c>
      <c r="H25" s="313" t="s">
        <v>17</v>
      </c>
      <c r="I25" s="371" t="s">
        <v>1827</v>
      </c>
      <c r="J25" s="313" t="s">
        <v>307</v>
      </c>
      <c r="K25" s="313" t="s">
        <v>308</v>
      </c>
      <c r="L25" s="313" t="s">
        <v>310</v>
      </c>
      <c r="M25" s="313" t="s">
        <v>1355</v>
      </c>
      <c r="N25" s="314"/>
      <c r="O25" s="313"/>
      <c r="P25" s="313" t="s">
        <v>1828</v>
      </c>
      <c r="Q25" s="313"/>
      <c r="R25" s="315"/>
      <c r="S25" s="313"/>
      <c r="T25" s="313"/>
      <c r="U25" s="313"/>
      <c r="V25" s="313"/>
    </row>
    <row r="26" spans="1:22">
      <c r="A26" s="312">
        <v>1090</v>
      </c>
      <c r="B26" s="313" t="s">
        <v>2116</v>
      </c>
      <c r="C26" s="313" t="s">
        <v>529</v>
      </c>
      <c r="D26" s="313"/>
      <c r="E26" s="313"/>
      <c r="F26" s="313" t="s">
        <v>2130</v>
      </c>
      <c r="G26" s="313" t="s">
        <v>42</v>
      </c>
      <c r="H26" s="313" t="s">
        <v>17</v>
      </c>
      <c r="I26" s="313" t="s">
        <v>1758</v>
      </c>
      <c r="J26" s="313"/>
      <c r="K26" s="313" t="s">
        <v>2131</v>
      </c>
      <c r="L26" s="313" t="s">
        <v>2132</v>
      </c>
      <c r="M26" s="313" t="s">
        <v>2133</v>
      </c>
      <c r="N26" s="314"/>
      <c r="O26" s="313"/>
      <c r="P26" s="313"/>
      <c r="Q26" s="313"/>
      <c r="R26" s="315"/>
      <c r="S26" s="313"/>
      <c r="T26" s="313"/>
      <c r="U26" s="313"/>
      <c r="V26" s="313"/>
    </row>
    <row r="27" spans="1:22">
      <c r="A27" s="312">
        <v>822</v>
      </c>
      <c r="B27" s="313" t="s">
        <v>2045</v>
      </c>
      <c r="C27" s="313" t="s">
        <v>2188</v>
      </c>
      <c r="D27" s="313"/>
      <c r="E27" s="313"/>
      <c r="F27" s="313" t="s">
        <v>2048</v>
      </c>
      <c r="G27" s="313" t="s">
        <v>83</v>
      </c>
      <c r="H27" s="313" t="s">
        <v>17</v>
      </c>
      <c r="I27" s="313" t="s">
        <v>1772</v>
      </c>
      <c r="J27" s="313" t="s">
        <v>2049</v>
      </c>
      <c r="K27" s="313" t="s">
        <v>2049</v>
      </c>
      <c r="L27" s="313" t="s">
        <v>2050</v>
      </c>
      <c r="M27" s="313"/>
      <c r="N27" s="314"/>
      <c r="O27" s="313" t="s">
        <v>1083</v>
      </c>
      <c r="P27" s="313"/>
      <c r="Q27" s="313"/>
      <c r="R27" s="315"/>
      <c r="S27" s="313"/>
      <c r="T27" s="313"/>
      <c r="U27" s="313"/>
      <c r="V27" s="313"/>
    </row>
    <row r="28" spans="1:22">
      <c r="A28" s="312">
        <v>1036</v>
      </c>
      <c r="B28" s="313" t="s">
        <v>1688</v>
      </c>
      <c r="C28" s="313" t="s">
        <v>202</v>
      </c>
      <c r="D28" s="313"/>
      <c r="E28" s="313"/>
      <c r="F28" s="313" t="s">
        <v>1829</v>
      </c>
      <c r="G28" s="313" t="s">
        <v>16</v>
      </c>
      <c r="H28" s="313" t="s">
        <v>17</v>
      </c>
      <c r="I28" s="313" t="s">
        <v>1752</v>
      </c>
      <c r="J28" s="313" t="s">
        <v>1689</v>
      </c>
      <c r="K28" s="313" t="s">
        <v>1689</v>
      </c>
      <c r="L28" s="313" t="s">
        <v>1690</v>
      </c>
      <c r="M28" s="313" t="s">
        <v>1830</v>
      </c>
      <c r="N28" s="314"/>
      <c r="O28" s="313"/>
      <c r="P28" s="313"/>
      <c r="Q28" s="313"/>
      <c r="R28" s="315"/>
      <c r="S28" s="313"/>
      <c r="T28" s="313"/>
      <c r="U28" s="313"/>
      <c r="V28" s="313"/>
    </row>
    <row r="29" spans="1:22">
      <c r="A29" s="312">
        <v>682</v>
      </c>
      <c r="B29" s="313" t="s">
        <v>58</v>
      </c>
      <c r="C29" s="313" t="s">
        <v>2261</v>
      </c>
      <c r="D29" s="313"/>
      <c r="E29" s="313"/>
      <c r="F29" s="313" t="s">
        <v>323</v>
      </c>
      <c r="G29" s="313" t="s">
        <v>67</v>
      </c>
      <c r="H29" s="313" t="s">
        <v>17</v>
      </c>
      <c r="I29" s="313" t="s">
        <v>1776</v>
      </c>
      <c r="J29" s="313" t="s">
        <v>324</v>
      </c>
      <c r="K29" s="313" t="s">
        <v>325</v>
      </c>
      <c r="L29" s="313" t="s">
        <v>326</v>
      </c>
      <c r="M29" s="313"/>
      <c r="N29" s="314"/>
      <c r="O29" s="313"/>
      <c r="P29" s="313"/>
      <c r="Q29" s="313"/>
      <c r="R29" s="315"/>
      <c r="S29" s="313"/>
      <c r="T29" s="313"/>
      <c r="U29" s="313"/>
      <c r="V29" s="313"/>
    </row>
    <row r="30" spans="1:22">
      <c r="A30" s="312">
        <v>802</v>
      </c>
      <c r="B30" s="313" t="s">
        <v>351</v>
      </c>
      <c r="C30" s="313" t="s">
        <v>352</v>
      </c>
      <c r="D30" s="313"/>
      <c r="E30" s="313"/>
      <c r="F30" s="313" t="s">
        <v>353</v>
      </c>
      <c r="G30" s="313" t="s">
        <v>25</v>
      </c>
      <c r="H30" s="313" t="s">
        <v>17</v>
      </c>
      <c r="I30" s="313" t="s">
        <v>1755</v>
      </c>
      <c r="J30" s="313" t="s">
        <v>354</v>
      </c>
      <c r="K30" s="313"/>
      <c r="L30" s="313" t="s">
        <v>355</v>
      </c>
      <c r="M30" s="313"/>
      <c r="N30" s="314"/>
      <c r="O30" s="313"/>
      <c r="P30" s="313"/>
      <c r="Q30" s="313"/>
      <c r="R30" s="315"/>
      <c r="S30" s="313"/>
      <c r="T30" s="313"/>
      <c r="U30" s="313"/>
      <c r="V30" s="313"/>
    </row>
    <row r="31" spans="1:22">
      <c r="A31" s="312">
        <v>1098</v>
      </c>
      <c r="B31" s="313" t="s">
        <v>2248</v>
      </c>
      <c r="C31" s="313" t="s">
        <v>2249</v>
      </c>
      <c r="D31" s="313"/>
      <c r="E31" s="313"/>
      <c r="F31" s="313" t="s">
        <v>2270</v>
      </c>
      <c r="G31" s="313" t="s">
        <v>83</v>
      </c>
      <c r="H31" s="313" t="s">
        <v>17</v>
      </c>
      <c r="I31" s="313" t="s">
        <v>1772</v>
      </c>
      <c r="J31" s="313" t="s">
        <v>2271</v>
      </c>
      <c r="K31" s="313" t="s">
        <v>2272</v>
      </c>
      <c r="L31" s="313" t="s">
        <v>2273</v>
      </c>
      <c r="M31" s="313" t="s">
        <v>2274</v>
      </c>
      <c r="N31" s="314"/>
      <c r="O31" s="313"/>
      <c r="P31" s="313"/>
      <c r="Q31" s="313"/>
      <c r="R31" s="315"/>
      <c r="S31" s="313"/>
      <c r="T31" s="313"/>
      <c r="U31" s="313"/>
      <c r="V31" s="313"/>
    </row>
    <row r="32" spans="1:22">
      <c r="A32" s="312">
        <v>983</v>
      </c>
      <c r="B32" s="313" t="s">
        <v>1309</v>
      </c>
      <c r="C32" s="313" t="s">
        <v>56</v>
      </c>
      <c r="D32" s="313"/>
      <c r="E32" s="313"/>
      <c r="F32" s="313" t="s">
        <v>1842</v>
      </c>
      <c r="G32" s="313" t="s">
        <v>1311</v>
      </c>
      <c r="H32" s="313" t="s">
        <v>17</v>
      </c>
      <c r="I32" s="313" t="s">
        <v>1843</v>
      </c>
      <c r="J32" s="313" t="s">
        <v>1312</v>
      </c>
      <c r="K32" s="313"/>
      <c r="L32" s="313" t="s">
        <v>1313</v>
      </c>
      <c r="M32" s="313"/>
      <c r="N32" s="314"/>
      <c r="O32" s="313" t="s">
        <v>1083</v>
      </c>
      <c r="P32" s="313"/>
      <c r="Q32" s="313"/>
      <c r="R32" s="315"/>
      <c r="S32" s="313"/>
      <c r="T32" s="313"/>
      <c r="U32" s="313"/>
      <c r="V32" s="313"/>
    </row>
    <row r="33" spans="1:22">
      <c r="A33" s="312">
        <v>997</v>
      </c>
      <c r="B33" s="313" t="s">
        <v>1569</v>
      </c>
      <c r="C33" s="313" t="s">
        <v>146</v>
      </c>
      <c r="D33" s="313"/>
      <c r="E33" s="313"/>
      <c r="F33" s="313" t="s">
        <v>1571</v>
      </c>
      <c r="G33" s="313" t="s">
        <v>42</v>
      </c>
      <c r="H33" s="313" t="s">
        <v>17</v>
      </c>
      <c r="I33" s="313" t="s">
        <v>1758</v>
      </c>
      <c r="J33" s="313" t="s">
        <v>1572</v>
      </c>
      <c r="K33" s="313" t="s">
        <v>1573</v>
      </c>
      <c r="L33" s="313" t="s">
        <v>1574</v>
      </c>
      <c r="M33" s="313"/>
      <c r="N33" s="314"/>
      <c r="O33" s="313"/>
      <c r="P33" s="313"/>
      <c r="Q33" s="313"/>
      <c r="R33" s="315"/>
      <c r="S33" s="313"/>
      <c r="T33" s="313"/>
      <c r="U33" s="313"/>
      <c r="V33" s="313"/>
    </row>
    <row r="34" spans="1:22">
      <c r="A34" s="312">
        <v>1042</v>
      </c>
      <c r="B34" s="313" t="s">
        <v>396</v>
      </c>
      <c r="C34" s="313" t="s">
        <v>598</v>
      </c>
      <c r="D34" s="313"/>
      <c r="E34" s="313"/>
      <c r="F34" s="313" t="s">
        <v>1851</v>
      </c>
      <c r="G34" s="313" t="s">
        <v>16</v>
      </c>
      <c r="H34" s="313" t="s">
        <v>17</v>
      </c>
      <c r="I34" s="313" t="s">
        <v>1752</v>
      </c>
      <c r="J34" s="313" t="s">
        <v>1694</v>
      </c>
      <c r="K34" s="313"/>
      <c r="L34" s="313" t="s">
        <v>1695</v>
      </c>
      <c r="M34" s="313"/>
      <c r="N34" s="314"/>
      <c r="O34" s="313" t="s">
        <v>1852</v>
      </c>
      <c r="P34" s="313"/>
      <c r="Q34" s="313"/>
      <c r="R34" s="315"/>
      <c r="S34" s="313"/>
      <c r="T34" s="313"/>
      <c r="U34" s="313"/>
      <c r="V34" s="313"/>
    </row>
    <row r="35" spans="1:22">
      <c r="A35" s="312">
        <v>1072</v>
      </c>
      <c r="B35" s="313" t="s">
        <v>2018</v>
      </c>
      <c r="C35" s="313" t="s">
        <v>2019</v>
      </c>
      <c r="D35" s="313"/>
      <c r="E35" s="313"/>
      <c r="F35" s="313" t="s">
        <v>2052</v>
      </c>
      <c r="G35" s="313" t="s">
        <v>81</v>
      </c>
      <c r="H35" s="313" t="s">
        <v>17</v>
      </c>
      <c r="I35" s="313" t="s">
        <v>1779</v>
      </c>
      <c r="J35" s="313" t="s">
        <v>2053</v>
      </c>
      <c r="K35" s="313" t="s">
        <v>2053</v>
      </c>
      <c r="L35" s="313" t="s">
        <v>2054</v>
      </c>
      <c r="M35" s="313" t="s">
        <v>2055</v>
      </c>
      <c r="N35" s="314"/>
      <c r="O35" s="313" t="s">
        <v>2056</v>
      </c>
      <c r="P35" s="313"/>
      <c r="Q35" s="313"/>
      <c r="R35" s="315"/>
      <c r="S35" s="313"/>
      <c r="T35" s="313"/>
      <c r="U35" s="313"/>
      <c r="V35" s="313"/>
    </row>
    <row r="36" spans="1:22">
      <c r="A36" s="312">
        <v>930</v>
      </c>
      <c r="B36" s="313" t="s">
        <v>430</v>
      </c>
      <c r="C36" s="313" t="s">
        <v>431</v>
      </c>
      <c r="D36" s="313"/>
      <c r="E36" s="313"/>
      <c r="F36" s="313" t="s">
        <v>1858</v>
      </c>
      <c r="G36" s="313" t="s">
        <v>432</v>
      </c>
      <c r="H36" s="313" t="s">
        <v>17</v>
      </c>
      <c r="I36" s="313" t="s">
        <v>1859</v>
      </c>
      <c r="J36" s="313"/>
      <c r="K36" s="313" t="s">
        <v>433</v>
      </c>
      <c r="L36" s="313" t="s">
        <v>434</v>
      </c>
      <c r="M36" s="313"/>
      <c r="N36" s="314"/>
      <c r="O36" s="313"/>
      <c r="P36" s="313" t="s">
        <v>1860</v>
      </c>
      <c r="Q36" s="313"/>
      <c r="R36" s="315"/>
      <c r="S36" s="313"/>
      <c r="T36" s="313"/>
      <c r="U36" s="313"/>
      <c r="V36" s="313"/>
    </row>
    <row r="37" spans="1:22">
      <c r="A37" s="312">
        <v>1104</v>
      </c>
      <c r="B37" s="313" t="s">
        <v>571</v>
      </c>
      <c r="C37" s="313" t="s">
        <v>2335</v>
      </c>
      <c r="D37" s="313"/>
      <c r="E37" s="313"/>
      <c r="F37" s="313" t="s">
        <v>2333</v>
      </c>
      <c r="G37" s="313" t="s">
        <v>32</v>
      </c>
      <c r="H37" s="313" t="s">
        <v>17</v>
      </c>
      <c r="I37" s="313" t="s">
        <v>1756</v>
      </c>
      <c r="J37" s="313" t="s">
        <v>2332</v>
      </c>
      <c r="K37" s="313" t="s">
        <v>2332</v>
      </c>
      <c r="L37" s="313" t="s">
        <v>2331</v>
      </c>
      <c r="M37" s="313" t="s">
        <v>2330</v>
      </c>
      <c r="N37" s="314"/>
      <c r="O37" s="313" t="s">
        <v>2329</v>
      </c>
      <c r="P37" s="313"/>
      <c r="Q37" s="313"/>
      <c r="R37" s="315"/>
      <c r="S37" s="313"/>
      <c r="T37" s="313"/>
      <c r="U37" s="313"/>
      <c r="V37" s="313"/>
    </row>
    <row r="38" spans="1:22">
      <c r="A38" s="312">
        <v>1075</v>
      </c>
      <c r="B38" s="313" t="s">
        <v>2016</v>
      </c>
      <c r="C38" s="313" t="s">
        <v>1649</v>
      </c>
      <c r="D38" s="313"/>
      <c r="E38" s="313"/>
      <c r="F38" s="313" t="s">
        <v>2058</v>
      </c>
      <c r="G38" s="313" t="s">
        <v>81</v>
      </c>
      <c r="H38" s="313" t="s">
        <v>17</v>
      </c>
      <c r="I38" s="313" t="s">
        <v>1779</v>
      </c>
      <c r="J38" s="313" t="s">
        <v>2059</v>
      </c>
      <c r="K38" s="313" t="s">
        <v>2060</v>
      </c>
      <c r="L38" s="313" t="s">
        <v>2061</v>
      </c>
      <c r="M38" s="313"/>
      <c r="N38" s="314"/>
      <c r="O38" s="313" t="s">
        <v>1083</v>
      </c>
      <c r="P38" s="313"/>
      <c r="Q38" s="313"/>
      <c r="R38" s="315"/>
      <c r="S38" s="313"/>
      <c r="T38" s="313"/>
      <c r="U38" s="313"/>
      <c r="V38" s="313"/>
    </row>
    <row r="39" spans="1:22">
      <c r="A39" s="312">
        <v>154</v>
      </c>
      <c r="B39" s="313" t="s">
        <v>442</v>
      </c>
      <c r="C39" s="313" t="s">
        <v>529</v>
      </c>
      <c r="D39" s="313"/>
      <c r="E39" s="313"/>
      <c r="F39" s="313" t="s">
        <v>443</v>
      </c>
      <c r="G39" s="313" t="s">
        <v>213</v>
      </c>
      <c r="H39" s="313" t="s">
        <v>17</v>
      </c>
      <c r="I39" s="313" t="s">
        <v>1804</v>
      </c>
      <c r="J39" s="313" t="s">
        <v>444</v>
      </c>
      <c r="K39" s="313"/>
      <c r="L39" s="313" t="s">
        <v>445</v>
      </c>
      <c r="M39" s="313"/>
      <c r="N39" s="314"/>
      <c r="O39" s="313"/>
      <c r="P39" s="313"/>
      <c r="Q39" s="313"/>
      <c r="R39" s="315"/>
      <c r="S39" s="313"/>
      <c r="T39" s="313"/>
      <c r="U39" s="313"/>
      <c r="V39" s="313"/>
    </row>
    <row r="40" spans="1:22">
      <c r="A40" s="312">
        <v>156</v>
      </c>
      <c r="B40" s="313" t="s">
        <v>467</v>
      </c>
      <c r="C40" s="313" t="s">
        <v>13</v>
      </c>
      <c r="D40" s="313"/>
      <c r="E40" s="313"/>
      <c r="F40" s="313" t="s">
        <v>468</v>
      </c>
      <c r="G40" s="313" t="s">
        <v>120</v>
      </c>
      <c r="H40" s="313" t="s">
        <v>17</v>
      </c>
      <c r="I40" s="313" t="s">
        <v>1782</v>
      </c>
      <c r="J40" s="313" t="s">
        <v>469</v>
      </c>
      <c r="K40" s="313"/>
      <c r="L40" s="313" t="s">
        <v>1300</v>
      </c>
      <c r="M40" s="313"/>
      <c r="N40" s="314"/>
      <c r="O40" s="313"/>
      <c r="P40" s="313"/>
      <c r="Q40" s="313"/>
      <c r="R40" s="315"/>
      <c r="S40" s="313"/>
      <c r="T40" s="313"/>
      <c r="U40" s="313"/>
      <c r="V40" s="313"/>
    </row>
    <row r="41" spans="1:22">
      <c r="A41" s="312">
        <v>157</v>
      </c>
      <c r="B41" s="313" t="s">
        <v>470</v>
      </c>
      <c r="C41" s="313" t="s">
        <v>471</v>
      </c>
      <c r="D41" s="313"/>
      <c r="E41" s="313"/>
      <c r="F41" s="313" t="s">
        <v>472</v>
      </c>
      <c r="G41" s="313" t="s">
        <v>96</v>
      </c>
      <c r="H41" s="313" t="s">
        <v>17</v>
      </c>
      <c r="I41" s="313" t="s">
        <v>1822</v>
      </c>
      <c r="J41" s="313" t="s">
        <v>473</v>
      </c>
      <c r="K41" s="313"/>
      <c r="L41" s="313" t="s">
        <v>474</v>
      </c>
      <c r="M41" s="313" t="s">
        <v>474</v>
      </c>
      <c r="N41" s="314"/>
      <c r="O41" s="313"/>
      <c r="P41" s="313" t="s">
        <v>2303</v>
      </c>
      <c r="Q41" s="313"/>
      <c r="R41" s="315"/>
      <c r="S41" s="313"/>
      <c r="T41" s="313"/>
      <c r="U41" s="313"/>
      <c r="V41" s="313"/>
    </row>
    <row r="42" spans="1:22">
      <c r="A42" s="312">
        <v>924</v>
      </c>
      <c r="B42" s="313" t="s">
        <v>489</v>
      </c>
      <c r="C42" s="313" t="s">
        <v>64</v>
      </c>
      <c r="D42" s="313"/>
      <c r="E42" s="313"/>
      <c r="F42" s="313" t="s">
        <v>490</v>
      </c>
      <c r="G42" s="313" t="s">
        <v>25</v>
      </c>
      <c r="H42" s="313" t="s">
        <v>17</v>
      </c>
      <c r="I42" s="313" t="s">
        <v>1755</v>
      </c>
      <c r="J42" s="313" t="s">
        <v>491</v>
      </c>
      <c r="K42" s="313"/>
      <c r="L42" s="313" t="s">
        <v>492</v>
      </c>
      <c r="M42" s="313"/>
      <c r="N42" s="314"/>
      <c r="O42" s="313"/>
      <c r="P42" s="313"/>
      <c r="Q42" s="313"/>
      <c r="R42" s="315"/>
      <c r="S42" s="313"/>
      <c r="T42" s="313"/>
      <c r="U42" s="313"/>
      <c r="V42" s="313"/>
    </row>
    <row r="43" spans="1:22">
      <c r="A43" s="312">
        <v>1021</v>
      </c>
      <c r="B43" s="313" t="s">
        <v>1271</v>
      </c>
      <c r="C43" s="313" t="s">
        <v>1039</v>
      </c>
      <c r="D43" s="313"/>
      <c r="E43" s="313"/>
      <c r="F43" s="313" t="s">
        <v>1273</v>
      </c>
      <c r="G43" s="313" t="s">
        <v>83</v>
      </c>
      <c r="H43" s="313" t="s">
        <v>17</v>
      </c>
      <c r="I43" s="313" t="s">
        <v>1772</v>
      </c>
      <c r="J43" s="313" t="s">
        <v>1274</v>
      </c>
      <c r="K43" s="313"/>
      <c r="L43" s="313" t="s">
        <v>1275</v>
      </c>
      <c r="M43" s="313"/>
      <c r="N43" s="314"/>
      <c r="O43" s="313" t="s">
        <v>1276</v>
      </c>
      <c r="P43" s="313"/>
      <c r="Q43" s="313"/>
      <c r="R43" s="315"/>
      <c r="S43" s="313"/>
      <c r="T43" s="313"/>
      <c r="U43" s="313"/>
      <c r="V43" s="313"/>
    </row>
    <row r="44" spans="1:22">
      <c r="A44" s="312">
        <v>1068</v>
      </c>
      <c r="B44" s="313" t="s">
        <v>1747</v>
      </c>
      <c r="C44" s="313" t="s">
        <v>64</v>
      </c>
      <c r="D44" s="313"/>
      <c r="E44" s="313"/>
      <c r="F44" s="313" t="s">
        <v>1872</v>
      </c>
      <c r="G44" s="313" t="s">
        <v>25</v>
      </c>
      <c r="H44" s="313" t="s">
        <v>17</v>
      </c>
      <c r="I44" s="313" t="s">
        <v>1755</v>
      </c>
      <c r="J44" s="313" t="s">
        <v>1873</v>
      </c>
      <c r="K44" s="313" t="s">
        <v>1873</v>
      </c>
      <c r="L44" s="313" t="s">
        <v>1874</v>
      </c>
      <c r="M44" s="313" t="s">
        <v>1875</v>
      </c>
      <c r="N44" s="314"/>
      <c r="O44" s="313" t="s">
        <v>1876</v>
      </c>
      <c r="P44" s="313"/>
      <c r="Q44" s="313"/>
      <c r="R44" s="315"/>
      <c r="S44" s="313"/>
      <c r="T44" s="313"/>
      <c r="U44" s="313"/>
      <c r="V44" s="313"/>
    </row>
    <row r="45" spans="1:22">
      <c r="A45" s="312">
        <v>560</v>
      </c>
      <c r="B45" s="313" t="s">
        <v>532</v>
      </c>
      <c r="C45" s="313" t="s">
        <v>533</v>
      </c>
      <c r="D45" s="313"/>
      <c r="E45" s="313"/>
      <c r="F45" s="313" t="s">
        <v>535</v>
      </c>
      <c r="G45" s="313" t="s">
        <v>306</v>
      </c>
      <c r="H45" s="313" t="s">
        <v>17</v>
      </c>
      <c r="I45" s="313" t="s">
        <v>1827</v>
      </c>
      <c r="J45" s="313" t="s">
        <v>536</v>
      </c>
      <c r="K45" s="313"/>
      <c r="L45" s="313" t="s">
        <v>537</v>
      </c>
      <c r="M45" s="313"/>
      <c r="N45" s="314"/>
      <c r="O45" s="313" t="s">
        <v>1145</v>
      </c>
      <c r="P45" s="313"/>
      <c r="Q45" s="313"/>
      <c r="R45" s="315"/>
      <c r="S45" s="313"/>
      <c r="T45" s="313"/>
      <c r="U45" s="313"/>
      <c r="V45" s="313"/>
    </row>
    <row r="46" spans="1:22">
      <c r="A46" s="312">
        <v>1085</v>
      </c>
      <c r="B46" s="313" t="s">
        <v>2105</v>
      </c>
      <c r="C46" s="313" t="s">
        <v>146</v>
      </c>
      <c r="D46" s="313"/>
      <c r="E46" s="313"/>
      <c r="F46" s="313" t="s">
        <v>2149</v>
      </c>
      <c r="G46" s="313" t="s">
        <v>2106</v>
      </c>
      <c r="H46" s="313" t="s">
        <v>133</v>
      </c>
      <c r="I46" s="313" t="s">
        <v>2150</v>
      </c>
      <c r="J46" s="313" t="s">
        <v>2151</v>
      </c>
      <c r="K46" s="313" t="s">
        <v>2107</v>
      </c>
      <c r="L46" s="313" t="s">
        <v>2152</v>
      </c>
      <c r="M46" s="313"/>
      <c r="N46" s="314"/>
      <c r="O46" s="313" t="s">
        <v>1078</v>
      </c>
      <c r="P46" s="313"/>
      <c r="Q46" s="313"/>
      <c r="R46" s="315"/>
      <c r="S46" s="313"/>
      <c r="T46" s="313"/>
      <c r="U46" s="313"/>
      <c r="V46" s="313"/>
    </row>
    <row r="47" spans="1:22">
      <c r="A47" s="312">
        <v>193</v>
      </c>
      <c r="B47" s="313" t="s">
        <v>540</v>
      </c>
      <c r="C47" s="313" t="s">
        <v>861</v>
      </c>
      <c r="D47" s="313"/>
      <c r="E47" s="313"/>
      <c r="F47" s="313" t="s">
        <v>541</v>
      </c>
      <c r="G47" s="313" t="s">
        <v>16</v>
      </c>
      <c r="H47" s="313" t="s">
        <v>17</v>
      </c>
      <c r="I47" s="313" t="s">
        <v>1752</v>
      </c>
      <c r="J47" s="313" t="s">
        <v>542</v>
      </c>
      <c r="K47" s="313"/>
      <c r="L47" s="313" t="s">
        <v>543</v>
      </c>
      <c r="M47" s="313"/>
      <c r="N47" s="314"/>
      <c r="O47" s="313"/>
      <c r="P47" s="313" t="s">
        <v>2328</v>
      </c>
      <c r="Q47" s="313"/>
      <c r="R47" s="315"/>
      <c r="S47" s="313"/>
      <c r="T47" s="313"/>
      <c r="U47" s="313"/>
      <c r="V47" s="313"/>
    </row>
    <row r="48" spans="1:22">
      <c r="A48" s="312">
        <v>566</v>
      </c>
      <c r="B48" s="313" t="s">
        <v>576</v>
      </c>
      <c r="C48" s="313" t="s">
        <v>577</v>
      </c>
      <c r="D48" s="313"/>
      <c r="E48" s="313"/>
      <c r="F48" s="313" t="s">
        <v>578</v>
      </c>
      <c r="G48" s="313" t="s">
        <v>25</v>
      </c>
      <c r="H48" s="313" t="s">
        <v>17</v>
      </c>
      <c r="I48" s="313" t="s">
        <v>1755</v>
      </c>
      <c r="J48" s="313" t="s">
        <v>579</v>
      </c>
      <c r="K48" s="313"/>
      <c r="L48" s="313" t="s">
        <v>580</v>
      </c>
      <c r="M48" s="313"/>
      <c r="N48" s="314"/>
      <c r="O48" s="313"/>
      <c r="P48" s="313"/>
      <c r="Q48" s="313"/>
      <c r="R48" s="315"/>
      <c r="S48" s="313"/>
      <c r="T48" s="313"/>
      <c r="U48" s="313"/>
      <c r="V48" s="313"/>
    </row>
    <row r="49" spans="1:22">
      <c r="A49" s="312">
        <v>3</v>
      </c>
      <c r="B49" s="313" t="s">
        <v>586</v>
      </c>
      <c r="C49" s="313" t="s">
        <v>577</v>
      </c>
      <c r="D49" s="313"/>
      <c r="E49" s="313"/>
      <c r="F49" s="313" t="s">
        <v>588</v>
      </c>
      <c r="G49" s="313" t="s">
        <v>32</v>
      </c>
      <c r="H49" s="313" t="s">
        <v>17</v>
      </c>
      <c r="I49" s="371" t="s">
        <v>1756</v>
      </c>
      <c r="J49" s="313" t="s">
        <v>589</v>
      </c>
      <c r="K49" s="313"/>
      <c r="L49" s="313" t="s">
        <v>590</v>
      </c>
      <c r="M49" s="313" t="s">
        <v>1223</v>
      </c>
      <c r="N49" s="314"/>
      <c r="O49" s="313"/>
      <c r="P49" s="313" t="s">
        <v>2303</v>
      </c>
      <c r="Q49" s="313"/>
      <c r="R49" s="315"/>
      <c r="S49" s="313"/>
      <c r="T49" s="313"/>
      <c r="U49" s="313"/>
      <c r="V49" s="313"/>
    </row>
    <row r="50" spans="1:22">
      <c r="A50" s="312">
        <v>684</v>
      </c>
      <c r="B50" s="313" t="s">
        <v>602</v>
      </c>
      <c r="C50" s="313" t="s">
        <v>603</v>
      </c>
      <c r="D50" s="313"/>
      <c r="E50" s="313"/>
      <c r="F50" s="313" t="s">
        <v>604</v>
      </c>
      <c r="G50" s="313" t="s">
        <v>32</v>
      </c>
      <c r="H50" s="313" t="s">
        <v>17</v>
      </c>
      <c r="I50" s="371" t="s">
        <v>1756</v>
      </c>
      <c r="J50" s="313" t="s">
        <v>605</v>
      </c>
      <c r="K50" s="313" t="s">
        <v>606</v>
      </c>
      <c r="L50" s="313" t="s">
        <v>607</v>
      </c>
      <c r="M50" s="313" t="s">
        <v>1500</v>
      </c>
      <c r="N50" s="314"/>
      <c r="O50" s="313" t="s">
        <v>1095</v>
      </c>
      <c r="P50" s="313"/>
      <c r="Q50" s="313"/>
      <c r="R50" s="315"/>
      <c r="S50" s="313"/>
      <c r="T50" s="313"/>
      <c r="U50" s="313"/>
      <c r="V50" s="313"/>
    </row>
    <row r="51" spans="1:22">
      <c r="A51" s="312">
        <v>848</v>
      </c>
      <c r="B51" s="313" t="s">
        <v>609</v>
      </c>
      <c r="C51" s="313" t="s">
        <v>547</v>
      </c>
      <c r="D51" s="313"/>
      <c r="E51" s="313"/>
      <c r="F51" s="313" t="s">
        <v>1897</v>
      </c>
      <c r="G51" s="313" t="s">
        <v>16</v>
      </c>
      <c r="H51" s="313" t="s">
        <v>17</v>
      </c>
      <c r="I51" s="371" t="s">
        <v>1752</v>
      </c>
      <c r="J51" s="313" t="s">
        <v>610</v>
      </c>
      <c r="K51" s="313" t="s">
        <v>611</v>
      </c>
      <c r="L51" s="313" t="s">
        <v>612</v>
      </c>
      <c r="M51" s="313"/>
      <c r="N51" s="314"/>
      <c r="O51" s="313"/>
      <c r="P51" s="313" t="s">
        <v>1898</v>
      </c>
      <c r="Q51" s="313"/>
      <c r="R51" s="315"/>
      <c r="S51" s="313"/>
      <c r="T51" s="313"/>
      <c r="U51" s="313"/>
      <c r="V51" s="313"/>
    </row>
    <row r="52" spans="1:22">
      <c r="A52" s="312">
        <v>1008</v>
      </c>
      <c r="B52" s="313" t="s">
        <v>1416</v>
      </c>
      <c r="C52" s="313" t="s">
        <v>1417</v>
      </c>
      <c r="D52" s="313"/>
      <c r="E52" s="313"/>
      <c r="F52" s="313" t="s">
        <v>1419</v>
      </c>
      <c r="G52" s="313" t="s">
        <v>1420</v>
      </c>
      <c r="H52" s="313" t="s">
        <v>17</v>
      </c>
      <c r="I52" s="371" t="s">
        <v>1902</v>
      </c>
      <c r="J52" s="313"/>
      <c r="K52" s="313" t="s">
        <v>1421</v>
      </c>
      <c r="L52" s="313" t="s">
        <v>1700</v>
      </c>
      <c r="M52" s="313"/>
      <c r="N52" s="314"/>
      <c r="O52" s="313"/>
      <c r="P52" s="313"/>
      <c r="Q52" s="313"/>
      <c r="R52" s="315"/>
      <c r="S52" s="313"/>
      <c r="T52" s="313"/>
      <c r="U52" s="313"/>
      <c r="V52" s="313"/>
    </row>
    <row r="53" spans="1:22" ht="15" thickBot="1">
      <c r="A53" s="312">
        <v>434</v>
      </c>
      <c r="B53" s="313" t="s">
        <v>648</v>
      </c>
      <c r="C53" s="313" t="s">
        <v>529</v>
      </c>
      <c r="D53" s="313"/>
      <c r="E53" s="313"/>
      <c r="F53" s="313" t="s">
        <v>2153</v>
      </c>
      <c r="G53" s="313" t="s">
        <v>480</v>
      </c>
      <c r="H53" s="313" t="s">
        <v>17</v>
      </c>
      <c r="I53" s="371" t="s">
        <v>1865</v>
      </c>
      <c r="J53" s="313" t="s">
        <v>1535</v>
      </c>
      <c r="K53" s="313" t="s">
        <v>1535</v>
      </c>
      <c r="L53" s="313" t="s">
        <v>649</v>
      </c>
      <c r="M53" s="313"/>
      <c r="N53" s="314"/>
      <c r="O53" s="313" t="s">
        <v>1494</v>
      </c>
      <c r="P53" s="313"/>
      <c r="Q53" s="313"/>
      <c r="R53" s="315"/>
      <c r="S53" s="313"/>
      <c r="T53" s="313"/>
      <c r="U53" s="313"/>
      <c r="V53" s="313"/>
    </row>
    <row r="54" spans="1:22" ht="15" thickBot="1">
      <c r="A54" s="312">
        <v>441</v>
      </c>
      <c r="B54" s="313" t="s">
        <v>650</v>
      </c>
      <c r="C54" s="313" t="s">
        <v>1644</v>
      </c>
      <c r="D54" s="313"/>
      <c r="E54" s="313"/>
      <c r="F54" s="313" t="s">
        <v>651</v>
      </c>
      <c r="G54" s="313" t="s">
        <v>130</v>
      </c>
      <c r="H54" s="313" t="s">
        <v>17</v>
      </c>
      <c r="I54" s="371" t="s">
        <v>1783</v>
      </c>
      <c r="J54" s="313" t="s">
        <v>652</v>
      </c>
      <c r="K54" s="313"/>
      <c r="L54" s="313" t="s">
        <v>653</v>
      </c>
      <c r="M54" s="313" t="s">
        <v>1157</v>
      </c>
      <c r="N54" s="316"/>
      <c r="O54" s="313" t="s">
        <v>1158</v>
      </c>
      <c r="P54" s="313"/>
      <c r="Q54" s="313"/>
      <c r="R54" s="315"/>
      <c r="S54" s="313"/>
      <c r="T54" s="313"/>
      <c r="U54" s="313"/>
      <c r="V54" s="313"/>
    </row>
    <row r="55" spans="1:22">
      <c r="A55" s="312">
        <v>1025</v>
      </c>
      <c r="B55" s="313" t="s">
        <v>1458</v>
      </c>
      <c r="C55" s="313" t="s">
        <v>1417</v>
      </c>
      <c r="D55" s="313"/>
      <c r="E55" s="313"/>
      <c r="F55" s="313" t="s">
        <v>1459</v>
      </c>
      <c r="G55" s="313" t="s">
        <v>789</v>
      </c>
      <c r="H55" s="313" t="s">
        <v>17</v>
      </c>
      <c r="I55" s="371" t="s">
        <v>1798</v>
      </c>
      <c r="J55" s="313" t="s">
        <v>1460</v>
      </c>
      <c r="K55" s="313"/>
      <c r="L55" s="313" t="s">
        <v>1461</v>
      </c>
      <c r="M55" s="313"/>
      <c r="N55" s="314"/>
      <c r="O55" s="313" t="s">
        <v>1462</v>
      </c>
      <c r="P55" s="313"/>
      <c r="Q55" s="313"/>
      <c r="R55" s="315"/>
      <c r="S55" s="313"/>
      <c r="T55" s="313"/>
      <c r="U55" s="313"/>
      <c r="V55" s="313"/>
    </row>
    <row r="56" spans="1:22">
      <c r="A56" s="312">
        <v>608</v>
      </c>
      <c r="B56" s="313" t="s">
        <v>706</v>
      </c>
      <c r="C56" s="313" t="s">
        <v>707</v>
      </c>
      <c r="D56" s="313"/>
      <c r="E56" s="313"/>
      <c r="F56" s="313" t="s">
        <v>1919</v>
      </c>
      <c r="G56" s="313" t="s">
        <v>25</v>
      </c>
      <c r="H56" s="313" t="s">
        <v>17</v>
      </c>
      <c r="I56" s="313" t="s">
        <v>1755</v>
      </c>
      <c r="J56" s="313" t="s">
        <v>1360</v>
      </c>
      <c r="K56" s="313" t="s">
        <v>708</v>
      </c>
      <c r="L56" s="313" t="s">
        <v>709</v>
      </c>
      <c r="M56" s="313"/>
      <c r="N56" s="314"/>
      <c r="O56" s="313" t="s">
        <v>1095</v>
      </c>
      <c r="P56" s="313"/>
      <c r="Q56" s="313"/>
      <c r="R56" s="315"/>
      <c r="S56" s="313"/>
      <c r="T56" s="313"/>
      <c r="U56" s="313"/>
      <c r="V56" s="313"/>
    </row>
    <row r="57" spans="1:22">
      <c r="A57" s="312">
        <v>1012</v>
      </c>
      <c r="B57" s="313" t="s">
        <v>1453</v>
      </c>
      <c r="C57" s="313" t="s">
        <v>1454</v>
      </c>
      <c r="D57" s="313"/>
      <c r="E57" s="313"/>
      <c r="F57" s="313" t="s">
        <v>1455</v>
      </c>
      <c r="G57" s="313" t="s">
        <v>83</v>
      </c>
      <c r="H57" s="313" t="s">
        <v>17</v>
      </c>
      <c r="I57" s="313" t="s">
        <v>1772</v>
      </c>
      <c r="J57" s="313" t="s">
        <v>1456</v>
      </c>
      <c r="K57" s="313"/>
      <c r="L57" s="313" t="s">
        <v>1457</v>
      </c>
      <c r="M57" s="313"/>
      <c r="N57" s="314"/>
      <c r="O57" s="313" t="s">
        <v>1083</v>
      </c>
      <c r="P57" s="313"/>
      <c r="Q57" s="313"/>
      <c r="R57" s="315"/>
      <c r="S57" s="313"/>
      <c r="T57" s="313"/>
      <c r="U57" s="313"/>
      <c r="V57" s="313"/>
    </row>
    <row r="58" spans="1:22">
      <c r="A58" s="312">
        <v>257</v>
      </c>
      <c r="B58" s="313" t="s">
        <v>718</v>
      </c>
      <c r="C58" s="313" t="s">
        <v>707</v>
      </c>
      <c r="D58" s="313"/>
      <c r="E58" s="313"/>
      <c r="F58" s="313" t="s">
        <v>720</v>
      </c>
      <c r="G58" s="313" t="s">
        <v>25</v>
      </c>
      <c r="H58" s="313" t="s">
        <v>17</v>
      </c>
      <c r="I58" s="313" t="s">
        <v>1755</v>
      </c>
      <c r="J58" s="313" t="s">
        <v>721</v>
      </c>
      <c r="K58" s="313"/>
      <c r="L58" s="313" t="s">
        <v>722</v>
      </c>
      <c r="M58" s="313"/>
      <c r="N58" s="314"/>
      <c r="O58" s="313"/>
      <c r="P58" s="313" t="s">
        <v>1795</v>
      </c>
      <c r="Q58" s="313"/>
      <c r="R58" s="315"/>
      <c r="S58" s="313"/>
      <c r="T58" s="313"/>
      <c r="U58" s="313"/>
      <c r="V58" s="313"/>
    </row>
    <row r="59" spans="1:22">
      <c r="A59" s="312">
        <v>1101</v>
      </c>
      <c r="B59" s="313" t="s">
        <v>2289</v>
      </c>
      <c r="C59" s="313" t="s">
        <v>707</v>
      </c>
      <c r="D59" s="313"/>
      <c r="E59" s="313"/>
      <c r="F59" s="313" t="s">
        <v>2314</v>
      </c>
      <c r="G59" s="313" t="s">
        <v>16</v>
      </c>
      <c r="H59" s="313" t="s">
        <v>17</v>
      </c>
      <c r="I59" s="313" t="s">
        <v>1752</v>
      </c>
      <c r="J59" s="313" t="s">
        <v>2313</v>
      </c>
      <c r="K59" s="313"/>
      <c r="L59" s="313" t="s">
        <v>2312</v>
      </c>
      <c r="M59" s="313" t="s">
        <v>2311</v>
      </c>
      <c r="N59" s="314"/>
      <c r="O59" s="313" t="s">
        <v>1462</v>
      </c>
      <c r="P59" s="313"/>
      <c r="Q59" s="313"/>
      <c r="R59" s="315"/>
      <c r="S59" s="313"/>
      <c r="T59" s="313"/>
      <c r="U59" s="313"/>
      <c r="V59" s="313"/>
    </row>
    <row r="60" spans="1:22">
      <c r="A60" s="312">
        <v>1060</v>
      </c>
      <c r="B60" s="313" t="s">
        <v>733</v>
      </c>
      <c r="C60" s="313" t="s">
        <v>2199</v>
      </c>
      <c r="D60" s="313"/>
      <c r="E60" s="313"/>
      <c r="F60" s="313" t="s">
        <v>1921</v>
      </c>
      <c r="G60" s="313" t="s">
        <v>25</v>
      </c>
      <c r="H60" s="313" t="s">
        <v>17</v>
      </c>
      <c r="I60" s="313" t="s">
        <v>1755</v>
      </c>
      <c r="J60" s="313"/>
      <c r="K60" s="313" t="s">
        <v>1922</v>
      </c>
      <c r="L60" s="313" t="s">
        <v>1923</v>
      </c>
      <c r="M60" s="313" t="s">
        <v>1924</v>
      </c>
      <c r="N60" s="314"/>
      <c r="O60" s="313" t="s">
        <v>1803</v>
      </c>
      <c r="P60" s="313"/>
      <c r="Q60" s="313"/>
      <c r="R60" s="315"/>
      <c r="S60" s="313"/>
      <c r="T60" s="313"/>
      <c r="U60" s="313"/>
      <c r="V60" s="313"/>
    </row>
    <row r="61" spans="1:22">
      <c r="A61" s="312">
        <v>958</v>
      </c>
      <c r="B61" s="313" t="s">
        <v>750</v>
      </c>
      <c r="C61" s="313" t="s">
        <v>13</v>
      </c>
      <c r="D61" s="313"/>
      <c r="E61" s="313"/>
      <c r="F61" s="313" t="s">
        <v>1927</v>
      </c>
      <c r="G61" s="313" t="s">
        <v>25</v>
      </c>
      <c r="H61" s="313" t="s">
        <v>17</v>
      </c>
      <c r="I61" s="313" t="s">
        <v>1755</v>
      </c>
      <c r="J61" s="313" t="s">
        <v>751</v>
      </c>
      <c r="K61" s="313" t="s">
        <v>752</v>
      </c>
      <c r="L61" s="313" t="s">
        <v>753</v>
      </c>
      <c r="M61" s="313"/>
      <c r="N61" s="314"/>
      <c r="O61" s="313" t="s">
        <v>1512</v>
      </c>
      <c r="P61" s="313"/>
      <c r="Q61" s="313"/>
      <c r="R61" s="315"/>
      <c r="S61" s="313"/>
      <c r="T61" s="313"/>
      <c r="U61" s="313"/>
      <c r="V61" s="313"/>
    </row>
    <row r="62" spans="1:22">
      <c r="A62" s="312">
        <v>985</v>
      </c>
      <c r="B62" s="313" t="s">
        <v>1562</v>
      </c>
      <c r="C62" s="313" t="s">
        <v>144</v>
      </c>
      <c r="D62" s="313"/>
      <c r="E62" s="313"/>
      <c r="F62" s="313" t="s">
        <v>1564</v>
      </c>
      <c r="G62" s="313" t="s">
        <v>130</v>
      </c>
      <c r="H62" s="313" t="s">
        <v>17</v>
      </c>
      <c r="I62" s="313" t="s">
        <v>1783</v>
      </c>
      <c r="J62" s="313"/>
      <c r="K62" s="313" t="s">
        <v>1565</v>
      </c>
      <c r="L62" s="313" t="s">
        <v>1566</v>
      </c>
      <c r="M62" s="313"/>
      <c r="N62" s="314"/>
      <c r="O62" s="313" t="s">
        <v>1374</v>
      </c>
      <c r="P62" s="313"/>
      <c r="Q62" s="313"/>
      <c r="R62" s="315"/>
      <c r="S62" s="313"/>
      <c r="T62" s="313"/>
      <c r="U62" s="313"/>
      <c r="V62" s="313"/>
    </row>
    <row r="63" spans="1:22">
      <c r="A63" s="312">
        <v>1106</v>
      </c>
      <c r="B63" s="313" t="s">
        <v>2296</v>
      </c>
      <c r="C63" s="313" t="s">
        <v>2308</v>
      </c>
      <c r="D63" s="313"/>
      <c r="E63" s="313"/>
      <c r="F63" s="313" t="s">
        <v>2307</v>
      </c>
      <c r="G63" s="313" t="s">
        <v>83</v>
      </c>
      <c r="H63" s="313" t="s">
        <v>17</v>
      </c>
      <c r="I63" s="313" t="s">
        <v>1772</v>
      </c>
      <c r="J63" s="313" t="s">
        <v>2306</v>
      </c>
      <c r="K63" s="313" t="s">
        <v>2306</v>
      </c>
      <c r="L63" s="313" t="s">
        <v>2305</v>
      </c>
      <c r="M63" s="313"/>
      <c r="N63" s="314"/>
      <c r="O63" s="313" t="s">
        <v>1083</v>
      </c>
      <c r="P63" s="313"/>
      <c r="Q63" s="313"/>
      <c r="R63" s="315"/>
      <c r="S63" s="313"/>
      <c r="T63" s="313"/>
      <c r="U63" s="313"/>
      <c r="V63" s="313"/>
    </row>
    <row r="64" spans="1:22">
      <c r="A64" s="69">
        <v>295</v>
      </c>
      <c r="B64" s="58" t="s">
        <v>816</v>
      </c>
      <c r="C64" s="58" t="s">
        <v>56</v>
      </c>
      <c r="D64" s="313"/>
      <c r="E64" s="313"/>
      <c r="F64" s="313" t="s">
        <v>1937</v>
      </c>
      <c r="G64" s="313" t="s">
        <v>25</v>
      </c>
      <c r="H64" s="313" t="s">
        <v>17</v>
      </c>
      <c r="I64" s="313" t="s">
        <v>1755</v>
      </c>
      <c r="J64" s="313" t="s">
        <v>817</v>
      </c>
      <c r="K64" s="313"/>
      <c r="L64" s="408" t="s">
        <v>2787</v>
      </c>
      <c r="M64" s="313" t="s">
        <v>1324</v>
      </c>
      <c r="N64" s="314"/>
      <c r="O64" s="313"/>
      <c r="P64" s="313" t="s">
        <v>2304</v>
      </c>
      <c r="Q64" s="313"/>
      <c r="R64" s="315"/>
      <c r="S64" s="313"/>
      <c r="T64" s="313"/>
      <c r="U64" s="313"/>
      <c r="V64" s="313"/>
    </row>
    <row r="65" spans="1:22">
      <c r="A65" s="312">
        <v>929</v>
      </c>
      <c r="B65" s="313" t="s">
        <v>823</v>
      </c>
      <c r="C65" s="313" t="s">
        <v>58</v>
      </c>
      <c r="D65" s="313"/>
      <c r="E65" s="313"/>
      <c r="F65" s="313" t="s">
        <v>824</v>
      </c>
      <c r="G65" s="313" t="s">
        <v>83</v>
      </c>
      <c r="H65" s="313" t="s">
        <v>17</v>
      </c>
      <c r="I65" s="313" t="s">
        <v>1772</v>
      </c>
      <c r="J65" s="313" t="s">
        <v>825</v>
      </c>
      <c r="K65" s="313"/>
      <c r="L65" s="313" t="s">
        <v>2245</v>
      </c>
      <c r="M65" s="313"/>
      <c r="N65" s="314"/>
      <c r="O65" s="313"/>
      <c r="P65" s="313" t="s">
        <v>2219</v>
      </c>
      <c r="Q65" s="313"/>
      <c r="R65" s="315"/>
      <c r="S65" s="313"/>
      <c r="T65" s="313"/>
      <c r="U65" s="313"/>
      <c r="V65" s="313"/>
    </row>
    <row r="66" spans="1:22">
      <c r="A66" s="312">
        <v>1108</v>
      </c>
      <c r="B66" s="313" t="s">
        <v>2300</v>
      </c>
      <c r="C66" s="313" t="s">
        <v>2038</v>
      </c>
      <c r="D66" s="313"/>
      <c r="E66" s="313"/>
      <c r="F66" s="313" t="s">
        <v>2359</v>
      </c>
      <c r="G66" s="313" t="s">
        <v>53</v>
      </c>
      <c r="H66" s="313" t="s">
        <v>17</v>
      </c>
      <c r="I66" s="313" t="s">
        <v>1761</v>
      </c>
      <c r="J66" s="313" t="s">
        <v>2360</v>
      </c>
      <c r="K66" s="313" t="s">
        <v>2361</v>
      </c>
      <c r="L66" s="313" t="s">
        <v>2362</v>
      </c>
      <c r="M66" s="313"/>
      <c r="N66" s="314"/>
      <c r="O66" s="313" t="s">
        <v>2363</v>
      </c>
      <c r="P66" s="313"/>
      <c r="Q66" s="313"/>
      <c r="R66" s="315"/>
      <c r="S66" s="313"/>
      <c r="T66" s="313"/>
      <c r="U66" s="313"/>
      <c r="V66" s="313"/>
    </row>
    <row r="67" spans="1:22">
      <c r="A67" s="312">
        <v>693</v>
      </c>
      <c r="B67" s="313" t="s">
        <v>839</v>
      </c>
      <c r="C67" s="313" t="s">
        <v>748</v>
      </c>
      <c r="D67" s="313"/>
      <c r="E67" s="313"/>
      <c r="F67" s="313" t="s">
        <v>841</v>
      </c>
      <c r="G67" s="313" t="s">
        <v>96</v>
      </c>
      <c r="H67" s="313" t="s">
        <v>17</v>
      </c>
      <c r="I67" s="313" t="s">
        <v>1822</v>
      </c>
      <c r="J67" s="313" t="s">
        <v>842</v>
      </c>
      <c r="K67" s="313"/>
      <c r="L67" s="313" t="s">
        <v>843</v>
      </c>
      <c r="M67" s="313"/>
      <c r="N67" s="314"/>
      <c r="O67" s="313"/>
      <c r="P67" s="313"/>
      <c r="Q67" s="313"/>
      <c r="R67" s="315"/>
      <c r="S67" s="313"/>
      <c r="T67" s="313"/>
      <c r="U67" s="313"/>
      <c r="V67" s="313"/>
    </row>
    <row r="68" spans="1:22">
      <c r="A68" s="312">
        <v>1088</v>
      </c>
      <c r="B68" s="313" t="s">
        <v>2113</v>
      </c>
      <c r="C68" s="313" t="s">
        <v>2114</v>
      </c>
      <c r="D68" s="313"/>
      <c r="E68" s="313"/>
      <c r="F68" s="313" t="s">
        <v>2169</v>
      </c>
      <c r="G68" s="313" t="s">
        <v>16</v>
      </c>
      <c r="H68" s="313" t="s">
        <v>17</v>
      </c>
      <c r="I68" s="313" t="s">
        <v>1752</v>
      </c>
      <c r="J68" s="313" t="s">
        <v>2170</v>
      </c>
      <c r="K68" s="313" t="s">
        <v>2170</v>
      </c>
      <c r="L68" s="313" t="s">
        <v>2171</v>
      </c>
      <c r="M68" s="313" t="s">
        <v>2172</v>
      </c>
      <c r="N68" s="314"/>
      <c r="O68" s="313" t="s">
        <v>2173</v>
      </c>
      <c r="P68" s="313"/>
      <c r="Q68" s="313"/>
      <c r="R68" s="315"/>
      <c r="S68" s="313"/>
      <c r="T68" s="313"/>
      <c r="U68" s="313"/>
      <c r="V68" s="313"/>
    </row>
    <row r="69" spans="1:22">
      <c r="A69" s="312">
        <v>906</v>
      </c>
      <c r="B69" s="313" t="s">
        <v>883</v>
      </c>
      <c r="C69" s="313" t="s">
        <v>13</v>
      </c>
      <c r="D69" s="313"/>
      <c r="E69" s="313"/>
      <c r="F69" s="313" t="s">
        <v>885</v>
      </c>
      <c r="G69" s="313" t="s">
        <v>306</v>
      </c>
      <c r="H69" s="313" t="s">
        <v>17</v>
      </c>
      <c r="I69" s="313" t="s">
        <v>1827</v>
      </c>
      <c r="J69" s="313" t="s">
        <v>2174</v>
      </c>
      <c r="K69" s="313" t="s">
        <v>886</v>
      </c>
      <c r="L69" s="313" t="s">
        <v>1215</v>
      </c>
      <c r="M69" s="313"/>
      <c r="N69" s="314"/>
      <c r="O69" s="313"/>
      <c r="P69" s="313"/>
      <c r="Q69" s="313"/>
      <c r="R69" s="315"/>
      <c r="S69" s="313"/>
      <c r="T69" s="313"/>
      <c r="U69" s="313"/>
      <c r="V69" s="313"/>
    </row>
    <row r="70" spans="1:22">
      <c r="A70" s="312">
        <v>1064</v>
      </c>
      <c r="B70" s="313" t="s">
        <v>1745</v>
      </c>
      <c r="C70" s="313" t="s">
        <v>104</v>
      </c>
      <c r="D70" s="313"/>
      <c r="E70" s="313"/>
      <c r="F70" s="313" t="s">
        <v>1959</v>
      </c>
      <c r="G70" s="313" t="s">
        <v>42</v>
      </c>
      <c r="H70" s="313" t="s">
        <v>17</v>
      </c>
      <c r="I70" s="313" t="s">
        <v>1758</v>
      </c>
      <c r="J70" s="313" t="s">
        <v>1960</v>
      </c>
      <c r="K70" s="313" t="s">
        <v>1960</v>
      </c>
      <c r="L70" s="313" t="s">
        <v>1961</v>
      </c>
      <c r="M70" s="313" t="s">
        <v>1962</v>
      </c>
      <c r="N70" s="314"/>
      <c r="O70" s="313" t="s">
        <v>1963</v>
      </c>
      <c r="P70" s="313"/>
      <c r="Q70" s="313"/>
      <c r="R70" s="315"/>
      <c r="S70" s="313"/>
      <c r="T70" s="313"/>
      <c r="U70" s="313"/>
      <c r="V70" s="313"/>
    </row>
    <row r="71" spans="1:22">
      <c r="A71" s="312">
        <v>1083</v>
      </c>
      <c r="B71" s="313" t="s">
        <v>2101</v>
      </c>
      <c r="C71" s="313" t="s">
        <v>1641</v>
      </c>
      <c r="D71" s="313"/>
      <c r="E71" s="313"/>
      <c r="F71" s="313" t="s">
        <v>2176</v>
      </c>
      <c r="G71" s="313" t="s">
        <v>25</v>
      </c>
      <c r="H71" s="313" t="s">
        <v>17</v>
      </c>
      <c r="I71" s="313" t="s">
        <v>1755</v>
      </c>
      <c r="J71" s="313" t="s">
        <v>2177</v>
      </c>
      <c r="K71" s="313" t="s">
        <v>2177</v>
      </c>
      <c r="L71" s="313" t="s">
        <v>2178</v>
      </c>
      <c r="M71" s="313"/>
      <c r="N71" s="314"/>
      <c r="O71" s="313" t="s">
        <v>2179</v>
      </c>
      <c r="P71" s="313" t="s">
        <v>2180</v>
      </c>
      <c r="Q71" s="313"/>
      <c r="R71" s="315"/>
      <c r="S71" s="313"/>
      <c r="T71" s="313"/>
      <c r="U71" s="313"/>
      <c r="V71" s="313"/>
    </row>
    <row r="72" spans="1:22">
      <c r="A72" s="312">
        <v>1051</v>
      </c>
      <c r="B72" s="313" t="s">
        <v>1655</v>
      </c>
      <c r="C72" s="313" t="s">
        <v>2225</v>
      </c>
      <c r="D72" s="313"/>
      <c r="E72" s="313"/>
      <c r="F72" s="313" t="s">
        <v>1970</v>
      </c>
      <c r="G72" s="313" t="s">
        <v>518</v>
      </c>
      <c r="H72" s="313" t="s">
        <v>17</v>
      </c>
      <c r="I72" s="313" t="s">
        <v>1882</v>
      </c>
      <c r="J72" s="313" t="s">
        <v>1708</v>
      </c>
      <c r="K72" s="313" t="s">
        <v>1709</v>
      </c>
      <c r="L72" s="313" t="s">
        <v>1710</v>
      </c>
      <c r="M72" s="313" t="s">
        <v>1971</v>
      </c>
      <c r="N72" s="314"/>
      <c r="O72" s="313" t="s">
        <v>1267</v>
      </c>
      <c r="P72" s="313"/>
      <c r="Q72" s="313"/>
      <c r="R72" s="315"/>
      <c r="S72" s="313"/>
      <c r="T72" s="313"/>
      <c r="U72" s="313"/>
      <c r="V72" s="313"/>
    </row>
    <row r="73" spans="1:22">
      <c r="A73" s="312">
        <v>993</v>
      </c>
      <c r="B73" s="313" t="s">
        <v>1257</v>
      </c>
      <c r="C73" s="313" t="s">
        <v>598</v>
      </c>
      <c r="D73" s="313"/>
      <c r="E73" s="313"/>
      <c r="F73" s="313" t="s">
        <v>1259</v>
      </c>
      <c r="G73" s="313" t="s">
        <v>32</v>
      </c>
      <c r="H73" s="313" t="s">
        <v>17</v>
      </c>
      <c r="I73" s="313" t="s">
        <v>1756</v>
      </c>
      <c r="J73" s="313" t="s">
        <v>1260</v>
      </c>
      <c r="K73" s="313" t="s">
        <v>1261</v>
      </c>
      <c r="L73" s="313" t="s">
        <v>1262</v>
      </c>
      <c r="M73" s="313"/>
      <c r="N73" s="314"/>
      <c r="O73" s="313"/>
      <c r="P73" s="313" t="s">
        <v>1972</v>
      </c>
      <c r="Q73" s="313"/>
      <c r="R73" s="315"/>
      <c r="S73" s="313"/>
      <c r="T73" s="313"/>
      <c r="U73" s="313"/>
      <c r="V73" s="313"/>
    </row>
    <row r="74" spans="1:22">
      <c r="A74" s="312">
        <v>616</v>
      </c>
      <c r="B74" s="313" t="s">
        <v>953</v>
      </c>
      <c r="C74" s="313" t="s">
        <v>1067</v>
      </c>
      <c r="D74" s="313"/>
      <c r="E74" s="313"/>
      <c r="F74" s="313" t="s">
        <v>954</v>
      </c>
      <c r="G74" s="313" t="s">
        <v>32</v>
      </c>
      <c r="H74" s="313" t="s">
        <v>17</v>
      </c>
      <c r="I74" s="313" t="s">
        <v>1756</v>
      </c>
      <c r="J74" s="313" t="s">
        <v>955</v>
      </c>
      <c r="K74" s="313" t="s">
        <v>956</v>
      </c>
      <c r="L74" s="313" t="s">
        <v>957</v>
      </c>
      <c r="M74" s="313"/>
      <c r="N74" s="314"/>
      <c r="O74" s="313" t="s">
        <v>1255</v>
      </c>
      <c r="P74" s="313"/>
      <c r="Q74" s="313"/>
      <c r="R74" s="315"/>
      <c r="S74" s="313"/>
      <c r="T74" s="313"/>
      <c r="U74" s="313"/>
      <c r="V74" s="313"/>
    </row>
    <row r="75" spans="1:22">
      <c r="A75" s="312">
        <v>346</v>
      </c>
      <c r="B75" s="313" t="s">
        <v>958</v>
      </c>
      <c r="C75" s="313" t="s">
        <v>98</v>
      </c>
      <c r="D75" s="313"/>
      <c r="E75" s="313"/>
      <c r="F75" s="313" t="s">
        <v>959</v>
      </c>
      <c r="G75" s="313" t="s">
        <v>96</v>
      </c>
      <c r="H75" s="313" t="s">
        <v>17</v>
      </c>
      <c r="I75" s="313" t="s">
        <v>1822</v>
      </c>
      <c r="J75" s="313" t="s">
        <v>960</v>
      </c>
      <c r="K75" s="313"/>
      <c r="L75" s="313" t="s">
        <v>961</v>
      </c>
      <c r="M75" s="313"/>
      <c r="N75" s="314"/>
      <c r="O75" s="313"/>
      <c r="P75" s="313"/>
      <c r="Q75" s="313"/>
      <c r="R75" s="315"/>
      <c r="S75" s="313"/>
      <c r="T75" s="313"/>
      <c r="U75" s="313"/>
      <c r="V75" s="313"/>
    </row>
    <row r="76" spans="1:22">
      <c r="A76" s="312">
        <v>1000</v>
      </c>
      <c r="B76" s="313" t="s">
        <v>1599</v>
      </c>
      <c r="C76" s="313" t="s">
        <v>1600</v>
      </c>
      <c r="D76" s="313"/>
      <c r="E76" s="313"/>
      <c r="F76" s="313" t="s">
        <v>1602</v>
      </c>
      <c r="G76" s="313" t="s">
        <v>1878</v>
      </c>
      <c r="H76" s="313" t="s">
        <v>17</v>
      </c>
      <c r="I76" s="313" t="s">
        <v>1854</v>
      </c>
      <c r="J76" s="313"/>
      <c r="K76" s="313" t="s">
        <v>1603</v>
      </c>
      <c r="L76" s="313" t="s">
        <v>1604</v>
      </c>
      <c r="M76" s="313"/>
      <c r="N76" s="314"/>
      <c r="O76" s="313" t="s">
        <v>1605</v>
      </c>
      <c r="P76" s="313"/>
      <c r="Q76" s="313"/>
      <c r="R76" s="315"/>
      <c r="S76" s="313"/>
      <c r="T76" s="313"/>
      <c r="U76" s="313"/>
      <c r="V76" s="313"/>
    </row>
    <row r="77" spans="1:22">
      <c r="A77" s="312">
        <v>990</v>
      </c>
      <c r="B77" s="313" t="s">
        <v>1522</v>
      </c>
      <c r="C77" s="313" t="s">
        <v>1523</v>
      </c>
      <c r="D77" s="313"/>
      <c r="E77" s="313"/>
      <c r="F77" s="313" t="s">
        <v>1525</v>
      </c>
      <c r="G77" s="313" t="s">
        <v>16</v>
      </c>
      <c r="H77" s="313" t="s">
        <v>17</v>
      </c>
      <c r="I77" s="313" t="s">
        <v>1752</v>
      </c>
      <c r="J77" s="313" t="s">
        <v>1526</v>
      </c>
      <c r="K77" s="313" t="s">
        <v>1527</v>
      </c>
      <c r="L77" s="313" t="s">
        <v>1528</v>
      </c>
      <c r="M77" s="313"/>
      <c r="N77" s="314"/>
      <c r="O77" s="313" t="s">
        <v>1529</v>
      </c>
      <c r="P77" s="313"/>
      <c r="Q77" s="313"/>
      <c r="R77" s="315"/>
      <c r="S77" s="313"/>
      <c r="T77" s="313"/>
      <c r="U77" s="313"/>
      <c r="V77" s="313"/>
    </row>
    <row r="78" spans="1:22">
      <c r="A78" s="312">
        <v>1091</v>
      </c>
      <c r="B78" s="313" t="s">
        <v>2117</v>
      </c>
      <c r="C78" s="313" t="s">
        <v>144</v>
      </c>
      <c r="D78" s="313"/>
      <c r="E78" s="313"/>
      <c r="F78" s="313" t="s">
        <v>2184</v>
      </c>
      <c r="G78" s="313" t="s">
        <v>155</v>
      </c>
      <c r="H78" s="313" t="s">
        <v>17</v>
      </c>
      <c r="I78" s="313" t="s">
        <v>1788</v>
      </c>
      <c r="J78" s="313"/>
      <c r="K78" s="313" t="s">
        <v>2185</v>
      </c>
      <c r="L78" s="313" t="s">
        <v>2364</v>
      </c>
      <c r="M78" s="313"/>
      <c r="N78" s="314"/>
      <c r="O78" s="313"/>
      <c r="P78" s="313"/>
      <c r="Q78" s="313"/>
      <c r="R78" s="315"/>
      <c r="S78" s="313"/>
      <c r="T78" s="313"/>
      <c r="U78" s="313"/>
      <c r="V78" s="313"/>
    </row>
    <row r="79" spans="1:22" ht="9" customHeight="1" thickBot="1">
      <c r="A79" s="69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</row>
    <row r="80" spans="1:22" ht="19" thickBot="1">
      <c r="A80" s="391">
        <f>COUNTA(A8:A79)</f>
        <v>71</v>
      </c>
      <c r="B80" s="227" t="s">
        <v>2579</v>
      </c>
      <c r="C80" s="313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4"/>
      <c r="O80" s="313"/>
      <c r="P80" s="313"/>
      <c r="Q80" s="313"/>
      <c r="R80" s="315"/>
      <c r="S80" s="313"/>
      <c r="T80" s="313"/>
      <c r="U80" s="313"/>
      <c r="V80" s="313"/>
    </row>
    <row r="81" spans="1:22">
      <c r="A81" s="312"/>
      <c r="B81" s="313"/>
      <c r="C81" s="313"/>
      <c r="D81" s="313"/>
      <c r="E81" s="313"/>
      <c r="F81" s="313"/>
      <c r="G81" s="313"/>
      <c r="H81" s="313"/>
      <c r="I81" s="313"/>
      <c r="J81" s="313"/>
      <c r="K81" s="313"/>
      <c r="L81" s="313"/>
      <c r="M81" s="313"/>
      <c r="N81" s="312"/>
      <c r="O81" s="313"/>
      <c r="P81" s="313"/>
      <c r="Q81" s="313"/>
      <c r="R81" s="313"/>
      <c r="S81" s="313"/>
      <c r="T81" s="313"/>
      <c r="U81" s="313"/>
      <c r="V81" s="313"/>
    </row>
    <row r="82" spans="1:22">
      <c r="A82" s="312"/>
      <c r="B82" s="109" t="s">
        <v>2828</v>
      </c>
      <c r="C82" s="75"/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2"/>
      <c r="O82" s="313"/>
      <c r="P82" s="313"/>
      <c r="Q82" s="313"/>
      <c r="R82" s="313"/>
      <c r="S82" s="313"/>
      <c r="T82" s="313"/>
      <c r="U82" s="313"/>
      <c r="V82" s="313"/>
    </row>
    <row r="83" spans="1:22">
      <c r="A83" s="312"/>
      <c r="B83" s="313"/>
      <c r="C83" s="313"/>
      <c r="D83" s="313"/>
      <c r="E83" s="313"/>
      <c r="F83" s="313"/>
      <c r="G83" s="313">
        <v>3</v>
      </c>
      <c r="H83" s="313"/>
      <c r="I83" s="313"/>
      <c r="J83" s="313"/>
      <c r="K83" s="313"/>
      <c r="L83" s="313"/>
      <c r="M83" s="313"/>
      <c r="N83" s="312"/>
      <c r="O83" s="313"/>
      <c r="P83" s="313"/>
      <c r="Q83" s="313"/>
      <c r="R83" s="313"/>
      <c r="S83" s="313"/>
      <c r="T83" s="313"/>
      <c r="U83" s="313"/>
      <c r="V83" s="313"/>
    </row>
    <row r="84" spans="1:22">
      <c r="B84" s="6">
        <v>174</v>
      </c>
      <c r="C84" s="6" t="s">
        <v>2788</v>
      </c>
      <c r="G84">
        <v>21</v>
      </c>
    </row>
    <row r="85" spans="1:22">
      <c r="B85" s="6">
        <f>COUNTA(B8:B81)</f>
        <v>72</v>
      </c>
      <c r="C85" s="6" t="s">
        <v>2789</v>
      </c>
      <c r="G85">
        <v>84</v>
      </c>
    </row>
    <row r="86" spans="1:22">
      <c r="B86" s="6">
        <v>55</v>
      </c>
      <c r="C86" s="6" t="s">
        <v>2790</v>
      </c>
    </row>
    <row r="87" spans="1:22">
      <c r="B87" s="6"/>
      <c r="C87" s="6"/>
    </row>
    <row r="88" spans="1:22" ht="18.5">
      <c r="B88" s="50">
        <f>SUM(B84:B86)</f>
        <v>301</v>
      </c>
      <c r="C88" s="86" t="s">
        <v>2119</v>
      </c>
      <c r="G88" s="88">
        <f>SUM(G83:G86)</f>
        <v>108</v>
      </c>
    </row>
    <row r="89" spans="1:22">
      <c r="B89" s="6"/>
      <c r="C89" s="6"/>
    </row>
    <row r="90" spans="1:22">
      <c r="B90" s="6"/>
      <c r="C90" s="6"/>
    </row>
    <row r="91" spans="1:22">
      <c r="A91" s="6">
        <v>498</v>
      </c>
      <c r="B91" s="6" t="s">
        <v>38</v>
      </c>
      <c r="C91" s="6" t="s">
        <v>39</v>
      </c>
      <c r="D91" s="6"/>
      <c r="E91" s="6"/>
      <c r="F91" s="6" t="s">
        <v>2791</v>
      </c>
      <c r="G91">
        <v>2023</v>
      </c>
    </row>
    <row r="92" spans="1:22">
      <c r="A92" s="6">
        <v>668</v>
      </c>
      <c r="B92" s="6" t="s">
        <v>1021</v>
      </c>
      <c r="C92" s="6" t="s">
        <v>56</v>
      </c>
      <c r="D92" s="6"/>
      <c r="E92" s="6"/>
      <c r="F92" s="6" t="s">
        <v>2792</v>
      </c>
      <c r="G92">
        <v>2023</v>
      </c>
    </row>
    <row r="94" spans="1:22">
      <c r="A94" s="6" t="s">
        <v>2793</v>
      </c>
      <c r="B94" t="s">
        <v>2794</v>
      </c>
      <c r="C94" s="11">
        <v>45283</v>
      </c>
    </row>
    <row r="95" spans="1:22">
      <c r="A95" s="6" t="s">
        <v>2795</v>
      </c>
      <c r="B95" s="6" t="s">
        <v>2796</v>
      </c>
    </row>
    <row r="97" spans="1:22" ht="18.5">
      <c r="G97" s="409" t="s">
        <v>2797</v>
      </c>
      <c r="H97" s="407"/>
    </row>
    <row r="98" spans="1:22" ht="15.5">
      <c r="G98" s="410" t="s">
        <v>2798</v>
      </c>
      <c r="H98" s="410" t="s">
        <v>2799</v>
      </c>
    </row>
    <row r="99" spans="1:22" ht="15.5">
      <c r="G99" s="410" t="s">
        <v>2800</v>
      </c>
      <c r="H99" s="410" t="s">
        <v>2585</v>
      </c>
    </row>
    <row r="100" spans="1:22" ht="15.5">
      <c r="G100" s="410" t="s">
        <v>2801</v>
      </c>
      <c r="H100" s="410" t="s">
        <v>2802</v>
      </c>
    </row>
    <row r="101" spans="1:22" ht="15.5">
      <c r="G101" s="410" t="s">
        <v>2803</v>
      </c>
      <c r="H101" s="410" t="s">
        <v>2804</v>
      </c>
      <c r="J101" s="2" t="s">
        <v>2805</v>
      </c>
    </row>
    <row r="102" spans="1:22" ht="18.5">
      <c r="B102" s="428">
        <f>B114</f>
        <v>5</v>
      </c>
      <c r="C102" s="429" t="s">
        <v>2785</v>
      </c>
      <c r="F102" s="2" t="s">
        <v>2806</v>
      </c>
    </row>
    <row r="103" spans="1:22" ht="9" customHeight="1">
      <c r="A103" s="69"/>
      <c r="B103" s="58"/>
      <c r="C103" s="58"/>
      <c r="D103" s="58"/>
      <c r="E103" s="58"/>
      <c r="F103" s="58"/>
    </row>
    <row r="104" spans="1:22">
      <c r="A104" s="430">
        <v>294</v>
      </c>
      <c r="B104" s="431" t="s">
        <v>812</v>
      </c>
      <c r="C104" s="431" t="s">
        <v>45</v>
      </c>
      <c r="D104" s="313"/>
      <c r="E104" s="313"/>
      <c r="F104" s="313" t="s">
        <v>813</v>
      </c>
      <c r="G104" s="313" t="s">
        <v>16</v>
      </c>
      <c r="H104" s="313" t="s">
        <v>17</v>
      </c>
      <c r="I104" s="313" t="s">
        <v>1752</v>
      </c>
      <c r="J104" s="313" t="s">
        <v>814</v>
      </c>
      <c r="K104" s="313"/>
      <c r="L104" s="313" t="s">
        <v>815</v>
      </c>
      <c r="M104" s="411" t="s">
        <v>2807</v>
      </c>
      <c r="N104" s="314"/>
      <c r="O104" s="313"/>
      <c r="P104" s="313" t="s">
        <v>1795</v>
      </c>
      <c r="Q104" s="313"/>
      <c r="R104" s="315"/>
      <c r="S104" s="313"/>
      <c r="T104" s="313"/>
      <c r="U104" s="313"/>
      <c r="V104" s="313"/>
    </row>
    <row r="105" spans="1:22">
      <c r="A105" s="430">
        <v>1032</v>
      </c>
      <c r="B105" s="431" t="s">
        <v>1192</v>
      </c>
      <c r="C105" s="431" t="s">
        <v>56</v>
      </c>
      <c r="D105" s="313"/>
      <c r="E105" s="313"/>
      <c r="F105" s="313" t="s">
        <v>1193</v>
      </c>
      <c r="G105" s="313" t="s">
        <v>1194</v>
      </c>
      <c r="H105" s="313" t="s">
        <v>133</v>
      </c>
      <c r="I105" s="313" t="s">
        <v>1946</v>
      </c>
      <c r="J105" s="313" t="s">
        <v>1195</v>
      </c>
      <c r="K105" s="313" t="s">
        <v>1195</v>
      </c>
      <c r="L105" s="313" t="s">
        <v>1196</v>
      </c>
      <c r="M105" s="226" t="s">
        <v>2808</v>
      </c>
      <c r="N105" s="314"/>
      <c r="O105" s="313" t="s">
        <v>1197</v>
      </c>
      <c r="P105" s="313"/>
      <c r="Q105" s="313"/>
      <c r="R105" s="315"/>
      <c r="S105" s="313"/>
      <c r="T105" s="313"/>
      <c r="U105" s="313"/>
      <c r="V105" s="313"/>
    </row>
    <row r="106" spans="1:22">
      <c r="A106" s="430">
        <v>781</v>
      </c>
      <c r="B106" s="431" t="s">
        <v>736</v>
      </c>
      <c r="C106" s="431" t="s">
        <v>471</v>
      </c>
      <c r="D106" s="313"/>
      <c r="E106" s="313"/>
      <c r="F106" s="313" t="s">
        <v>737</v>
      </c>
      <c r="G106" s="313" t="s">
        <v>213</v>
      </c>
      <c r="H106" s="313" t="s">
        <v>17</v>
      </c>
      <c r="I106" s="313" t="s">
        <v>1804</v>
      </c>
      <c r="J106" s="313" t="s">
        <v>738</v>
      </c>
      <c r="K106" s="313"/>
      <c r="L106" s="313" t="s">
        <v>739</v>
      </c>
      <c r="M106" s="226" t="s">
        <v>2808</v>
      </c>
      <c r="N106" s="314"/>
      <c r="O106" s="313" t="s">
        <v>1548</v>
      </c>
      <c r="P106" s="75" t="s">
        <v>1926</v>
      </c>
      <c r="Q106" s="313"/>
      <c r="R106" s="315"/>
      <c r="S106" s="313"/>
      <c r="T106" s="313"/>
      <c r="U106" s="313"/>
      <c r="V106" s="313"/>
    </row>
    <row r="107" spans="1:22">
      <c r="A107" s="312">
        <v>1095</v>
      </c>
      <c r="B107" s="313" t="s">
        <v>585</v>
      </c>
      <c r="C107" s="313" t="s">
        <v>756</v>
      </c>
      <c r="D107" s="313"/>
      <c r="E107" s="313"/>
      <c r="F107" s="313" t="s">
        <v>2192</v>
      </c>
      <c r="G107" s="313" t="s">
        <v>1991</v>
      </c>
      <c r="H107" s="313" t="s">
        <v>17</v>
      </c>
      <c r="I107" s="313" t="s">
        <v>1992</v>
      </c>
      <c r="J107" s="313" t="s">
        <v>2215</v>
      </c>
      <c r="K107" s="313"/>
      <c r="L107" s="313" t="s">
        <v>2193</v>
      </c>
      <c r="M107" s="75" t="s">
        <v>2829</v>
      </c>
      <c r="N107" s="314"/>
      <c r="O107" s="313" t="s">
        <v>2195</v>
      </c>
      <c r="P107" s="313"/>
      <c r="Q107" s="313"/>
      <c r="R107" s="315"/>
      <c r="S107" s="313"/>
      <c r="T107" s="313"/>
      <c r="U107" s="313"/>
      <c r="V107" s="313"/>
    </row>
    <row r="108" spans="1:22">
      <c r="A108" s="312">
        <v>1100</v>
      </c>
      <c r="B108" s="313" t="s">
        <v>2252</v>
      </c>
      <c r="C108" s="313" t="s">
        <v>2253</v>
      </c>
      <c r="D108" s="313"/>
      <c r="E108" s="313"/>
      <c r="F108" s="313" t="s">
        <v>2278</v>
      </c>
      <c r="G108" s="313" t="s">
        <v>83</v>
      </c>
      <c r="H108" s="313" t="s">
        <v>17</v>
      </c>
      <c r="I108" s="313" t="s">
        <v>1772</v>
      </c>
      <c r="J108" s="313" t="s">
        <v>2279</v>
      </c>
      <c r="K108" s="313" t="s">
        <v>2279</v>
      </c>
      <c r="L108" s="313" t="s">
        <v>2280</v>
      </c>
      <c r="M108" s="313" t="s">
        <v>2281</v>
      </c>
      <c r="N108" s="314"/>
      <c r="O108" s="313" t="s">
        <v>2282</v>
      </c>
      <c r="P108" s="75" t="s">
        <v>2830</v>
      </c>
      <c r="Q108" s="313"/>
      <c r="R108" s="315"/>
      <c r="S108" s="313"/>
      <c r="T108" s="313"/>
      <c r="U108" s="313"/>
      <c r="V108" s="313"/>
    </row>
    <row r="109" spans="1:22">
      <c r="A109" s="312"/>
      <c r="B109" s="313"/>
      <c r="C109" s="313"/>
      <c r="D109" s="313"/>
      <c r="E109" s="313"/>
      <c r="F109" s="313"/>
      <c r="G109" s="313"/>
      <c r="H109" s="313"/>
      <c r="I109" s="313"/>
      <c r="J109" s="313"/>
      <c r="K109" s="313"/>
      <c r="L109" s="313"/>
      <c r="M109" s="313"/>
      <c r="N109" s="314"/>
      <c r="O109" s="313"/>
      <c r="P109" s="313"/>
      <c r="Q109" s="313"/>
      <c r="R109" s="315"/>
      <c r="S109" s="313"/>
      <c r="T109" s="313"/>
      <c r="U109" s="313"/>
      <c r="V109" s="313"/>
    </row>
    <row r="110" spans="1:22">
      <c r="A110" s="312"/>
      <c r="B110" s="313"/>
      <c r="C110" s="313"/>
      <c r="D110" s="313"/>
      <c r="E110" s="313"/>
      <c r="F110" s="313"/>
      <c r="G110" s="313"/>
      <c r="H110" s="313"/>
      <c r="I110" s="313"/>
      <c r="J110" s="313"/>
      <c r="K110" s="313"/>
      <c r="L110" s="313"/>
      <c r="M110" s="313"/>
      <c r="N110" s="314"/>
      <c r="O110" s="313"/>
      <c r="P110" s="313"/>
      <c r="Q110" s="313"/>
      <c r="R110" s="315"/>
      <c r="S110" s="313"/>
      <c r="T110" s="313"/>
      <c r="U110" s="313"/>
      <c r="V110" s="313"/>
    </row>
    <row r="113" spans="1:22" ht="8.25" customHeight="1">
      <c r="A113" s="69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</row>
    <row r="114" spans="1:22" ht="15.5">
      <c r="B114" s="403">
        <f>COUNTA(B103:B113)</f>
        <v>5</v>
      </c>
      <c r="C114" s="432" t="s">
        <v>2785</v>
      </c>
    </row>
    <row r="116" spans="1:22" ht="18.5">
      <c r="B116" s="412">
        <f>B157</f>
        <v>32</v>
      </c>
      <c r="C116" s="104" t="s">
        <v>2809</v>
      </c>
      <c r="F116" s="2" t="s">
        <v>2806</v>
      </c>
    </row>
    <row r="117" spans="1:22" ht="8.25" customHeight="1">
      <c r="A117" s="69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</row>
    <row r="118" spans="1:22">
      <c r="A118" s="312">
        <v>562</v>
      </c>
      <c r="B118" s="313" t="s">
        <v>167</v>
      </c>
      <c r="C118" s="313" t="s">
        <v>2108</v>
      </c>
      <c r="D118" s="313"/>
      <c r="E118" s="313"/>
      <c r="F118" s="313" t="s">
        <v>169</v>
      </c>
      <c r="G118" s="313" t="s">
        <v>32</v>
      </c>
      <c r="H118" s="313" t="s">
        <v>17</v>
      </c>
      <c r="I118" s="313" t="s">
        <v>1756</v>
      </c>
      <c r="J118" s="313" t="s">
        <v>170</v>
      </c>
      <c r="K118" s="313" t="s">
        <v>1349</v>
      </c>
      <c r="L118" s="313" t="s">
        <v>171</v>
      </c>
      <c r="M118" s="313" t="s">
        <v>1790</v>
      </c>
      <c r="N118" s="307">
        <v>12692</v>
      </c>
      <c r="O118" s="313" t="s">
        <v>1350</v>
      </c>
      <c r="P118" s="313"/>
      <c r="Q118" s="313"/>
      <c r="R118" s="315"/>
      <c r="S118" s="313"/>
      <c r="T118" s="313"/>
      <c r="U118" s="313"/>
      <c r="V118" s="313"/>
    </row>
    <row r="119" spans="1:22" ht="15" thickBot="1">
      <c r="A119" s="312">
        <v>922</v>
      </c>
      <c r="B119" s="313" t="s">
        <v>312</v>
      </c>
      <c r="C119" s="313" t="s">
        <v>313</v>
      </c>
      <c r="D119" s="313"/>
      <c r="E119" s="313"/>
      <c r="F119" s="313" t="s">
        <v>314</v>
      </c>
      <c r="G119" s="313" t="s">
        <v>67</v>
      </c>
      <c r="H119" s="313" t="s">
        <v>17</v>
      </c>
      <c r="I119" s="313" t="s">
        <v>1776</v>
      </c>
      <c r="J119" s="313" t="s">
        <v>315</v>
      </c>
      <c r="K119" s="313" t="s">
        <v>316</v>
      </c>
      <c r="L119" s="313" t="s">
        <v>317</v>
      </c>
      <c r="M119" s="313"/>
      <c r="N119" s="314"/>
      <c r="O119" s="313"/>
      <c r="P119" s="313"/>
      <c r="Q119" s="313"/>
      <c r="R119" s="315"/>
      <c r="S119" s="313"/>
      <c r="T119" s="313"/>
      <c r="U119" s="313"/>
      <c r="V119" s="313"/>
    </row>
    <row r="120" spans="1:22" ht="15" thickBot="1">
      <c r="A120" s="312">
        <v>954</v>
      </c>
      <c r="B120" s="313" t="s">
        <v>1831</v>
      </c>
      <c r="C120" s="313" t="s">
        <v>1650</v>
      </c>
      <c r="D120" s="313"/>
      <c r="E120" s="313"/>
      <c r="F120" s="313" t="s">
        <v>331</v>
      </c>
      <c r="G120" s="313" t="s">
        <v>332</v>
      </c>
      <c r="H120" s="313" t="s">
        <v>17</v>
      </c>
      <c r="I120" s="313" t="s">
        <v>1832</v>
      </c>
      <c r="J120" s="313" t="s">
        <v>333</v>
      </c>
      <c r="K120" s="313"/>
      <c r="L120" s="313" t="s">
        <v>334</v>
      </c>
      <c r="M120" s="313"/>
      <c r="N120" s="316"/>
      <c r="O120" s="313"/>
      <c r="P120" s="313"/>
      <c r="Q120" s="313"/>
      <c r="R120" s="315"/>
      <c r="S120" s="313"/>
      <c r="T120" s="313"/>
      <c r="U120" s="313"/>
      <c r="V120" s="313"/>
    </row>
    <row r="121" spans="1:22">
      <c r="A121" s="312">
        <v>791</v>
      </c>
      <c r="B121" s="313" t="s">
        <v>565</v>
      </c>
      <c r="C121" s="313" t="s">
        <v>58</v>
      </c>
      <c r="D121" s="313"/>
      <c r="E121" s="313"/>
      <c r="F121" s="313" t="s">
        <v>566</v>
      </c>
      <c r="G121" s="313" t="s">
        <v>16</v>
      </c>
      <c r="H121" s="313" t="s">
        <v>17</v>
      </c>
      <c r="I121" s="313" t="s">
        <v>1752</v>
      </c>
      <c r="J121" s="313" t="s">
        <v>567</v>
      </c>
      <c r="K121" s="313" t="s">
        <v>568</v>
      </c>
      <c r="L121" s="313" t="s">
        <v>569</v>
      </c>
      <c r="M121" s="313"/>
      <c r="N121" s="314"/>
      <c r="O121" s="313"/>
      <c r="P121" s="313"/>
      <c r="Q121" s="313"/>
      <c r="R121" s="315"/>
      <c r="S121" s="313"/>
      <c r="T121" s="313"/>
      <c r="U121" s="313"/>
      <c r="V121" s="313"/>
    </row>
    <row r="122" spans="1:22">
      <c r="A122" s="312">
        <v>911</v>
      </c>
      <c r="B122" s="313" t="s">
        <v>666</v>
      </c>
      <c r="C122" s="313" t="s">
        <v>369</v>
      </c>
      <c r="D122" s="313"/>
      <c r="E122" s="313"/>
      <c r="F122" s="313" t="s">
        <v>668</v>
      </c>
      <c r="G122" s="313" t="s">
        <v>16</v>
      </c>
      <c r="H122" s="313" t="s">
        <v>17</v>
      </c>
      <c r="I122" s="371" t="s">
        <v>1752</v>
      </c>
      <c r="J122" s="313" t="s">
        <v>669</v>
      </c>
      <c r="K122" s="313"/>
      <c r="L122" s="313" t="s">
        <v>670</v>
      </c>
      <c r="M122" s="313" t="s">
        <v>1205</v>
      </c>
      <c r="N122" s="314"/>
      <c r="O122" s="313"/>
      <c r="P122" s="313"/>
      <c r="Q122" s="313"/>
      <c r="R122" s="315"/>
      <c r="S122" s="313"/>
      <c r="T122" s="313"/>
      <c r="U122" s="313"/>
      <c r="V122" s="313"/>
    </row>
    <row r="123" spans="1:22">
      <c r="A123" s="73">
        <v>1001</v>
      </c>
      <c r="B123" s="75" t="s">
        <v>1469</v>
      </c>
      <c r="C123" s="75" t="s">
        <v>1470</v>
      </c>
      <c r="D123" s="75"/>
      <c r="E123" s="75"/>
      <c r="F123" s="75" t="s">
        <v>1471</v>
      </c>
      <c r="G123" s="313" t="s">
        <v>1472</v>
      </c>
      <c r="H123" s="313" t="s">
        <v>17</v>
      </c>
      <c r="I123" s="313" t="s">
        <v>1925</v>
      </c>
      <c r="J123" s="313"/>
      <c r="K123" s="313" t="s">
        <v>1473</v>
      </c>
      <c r="L123" s="313" t="s">
        <v>1474</v>
      </c>
      <c r="M123" s="313"/>
      <c r="N123" s="314"/>
      <c r="O123" s="313" t="s">
        <v>1475</v>
      </c>
      <c r="P123" s="313"/>
      <c r="Q123" s="313"/>
      <c r="R123" s="315"/>
      <c r="S123" s="313"/>
      <c r="T123" s="313"/>
      <c r="U123" s="313"/>
      <c r="V123" s="313"/>
    </row>
    <row r="124" spans="1:22">
      <c r="A124" s="73">
        <v>971</v>
      </c>
      <c r="B124" s="75" t="s">
        <v>1069</v>
      </c>
      <c r="C124" s="75" t="s">
        <v>723</v>
      </c>
      <c r="D124" s="75"/>
      <c r="E124" s="75"/>
      <c r="F124" s="75" t="s">
        <v>1935</v>
      </c>
      <c r="G124" s="313" t="s">
        <v>291</v>
      </c>
      <c r="H124" s="313" t="s">
        <v>17</v>
      </c>
      <c r="I124" s="313" t="s">
        <v>1825</v>
      </c>
      <c r="J124" s="313"/>
      <c r="K124" s="313" t="s">
        <v>1467</v>
      </c>
      <c r="L124" s="313" t="s">
        <v>1468</v>
      </c>
      <c r="M124" s="313"/>
      <c r="N124" s="314"/>
      <c r="O124" s="313"/>
      <c r="P124" s="313"/>
      <c r="Q124" s="313"/>
      <c r="R124" s="315"/>
      <c r="S124" s="313"/>
      <c r="T124" s="313"/>
      <c r="U124" s="313"/>
      <c r="V124" s="313"/>
    </row>
    <row r="125" spans="1:22">
      <c r="A125" s="73">
        <v>994</v>
      </c>
      <c r="B125" s="75" t="s">
        <v>1579</v>
      </c>
      <c r="C125" s="75" t="s">
        <v>13</v>
      </c>
      <c r="D125" s="313"/>
      <c r="E125" s="313"/>
      <c r="F125" s="313" t="s">
        <v>1580</v>
      </c>
      <c r="G125" s="313" t="s">
        <v>306</v>
      </c>
      <c r="H125" s="313" t="s">
        <v>17</v>
      </c>
      <c r="I125" s="313" t="s">
        <v>1827</v>
      </c>
      <c r="J125" s="313" t="s">
        <v>1581</v>
      </c>
      <c r="K125" s="313"/>
      <c r="L125" s="313" t="s">
        <v>1582</v>
      </c>
      <c r="M125" s="281" t="s">
        <v>2779</v>
      </c>
      <c r="N125" s="314"/>
      <c r="O125" s="313" t="s">
        <v>1583</v>
      </c>
      <c r="P125" s="313"/>
      <c r="Q125" s="313"/>
      <c r="R125" s="315"/>
      <c r="S125" s="313"/>
      <c r="T125" s="313"/>
      <c r="U125" s="313"/>
      <c r="V125" s="313"/>
    </row>
    <row r="126" spans="1:22">
      <c r="A126" s="312">
        <v>1009</v>
      </c>
      <c r="B126" s="313" t="s">
        <v>1480</v>
      </c>
      <c r="C126" s="313" t="s">
        <v>56</v>
      </c>
      <c r="D126" s="313"/>
      <c r="E126" s="313"/>
      <c r="F126" s="313" t="s">
        <v>1481</v>
      </c>
      <c r="G126" s="313" t="s">
        <v>87</v>
      </c>
      <c r="H126" s="313" t="s">
        <v>17</v>
      </c>
      <c r="I126" s="313" t="s">
        <v>1778</v>
      </c>
      <c r="J126" s="313" t="s">
        <v>1482</v>
      </c>
      <c r="K126" s="313" t="s">
        <v>1483</v>
      </c>
      <c r="L126" s="313" t="s">
        <v>1484</v>
      </c>
      <c r="M126" s="313"/>
      <c r="N126" s="314"/>
      <c r="O126" s="313" t="s">
        <v>1083</v>
      </c>
      <c r="P126" s="313"/>
      <c r="Q126" s="313"/>
      <c r="R126" s="315"/>
      <c r="S126" s="313"/>
      <c r="T126" s="313"/>
      <c r="U126" s="313"/>
      <c r="V126" s="313"/>
    </row>
    <row r="127" spans="1:22">
      <c r="A127" s="73">
        <v>978</v>
      </c>
      <c r="B127" s="75" t="s">
        <v>1590</v>
      </c>
      <c r="C127" s="75" t="s">
        <v>707</v>
      </c>
      <c r="D127" s="75"/>
      <c r="E127" s="75"/>
      <c r="F127" s="75" t="s">
        <v>1591</v>
      </c>
      <c r="G127" s="75" t="s">
        <v>32</v>
      </c>
      <c r="H127" s="313" t="s">
        <v>17</v>
      </c>
      <c r="I127" s="313" t="s">
        <v>1756</v>
      </c>
      <c r="J127" s="313" t="s">
        <v>1592</v>
      </c>
      <c r="K127" s="313"/>
      <c r="L127" s="313" t="s">
        <v>1593</v>
      </c>
      <c r="M127" s="313"/>
      <c r="N127" s="314"/>
      <c r="O127" s="313"/>
      <c r="P127" s="313"/>
      <c r="Q127" s="313"/>
      <c r="R127" s="315"/>
      <c r="S127" s="313"/>
      <c r="T127" s="313"/>
      <c r="U127" s="313"/>
      <c r="V127" s="313"/>
    </row>
    <row r="128" spans="1:22">
      <c r="A128" s="73">
        <v>376</v>
      </c>
      <c r="B128" s="75" t="s">
        <v>1014</v>
      </c>
      <c r="C128" s="75" t="s">
        <v>179</v>
      </c>
      <c r="D128" s="75"/>
      <c r="E128" s="75"/>
      <c r="F128" s="75" t="s">
        <v>1015</v>
      </c>
      <c r="G128" s="75" t="s">
        <v>25</v>
      </c>
      <c r="H128" s="313" t="s">
        <v>17</v>
      </c>
      <c r="I128" s="313" t="s">
        <v>1755</v>
      </c>
      <c r="J128" s="313" t="s">
        <v>1016</v>
      </c>
      <c r="K128" s="313"/>
      <c r="L128" s="313" t="s">
        <v>1017</v>
      </c>
      <c r="M128" s="313"/>
      <c r="N128" s="314"/>
      <c r="O128" s="313"/>
      <c r="P128" s="313"/>
      <c r="Q128" s="313"/>
      <c r="R128" s="315"/>
      <c r="S128" s="313"/>
      <c r="T128" s="313"/>
      <c r="U128" s="313"/>
      <c r="V128" s="313"/>
    </row>
    <row r="129" spans="1:22">
      <c r="A129" s="312">
        <v>1052</v>
      </c>
      <c r="B129" s="313" t="s">
        <v>1665</v>
      </c>
      <c r="C129" s="313" t="s">
        <v>202</v>
      </c>
      <c r="D129" s="313"/>
      <c r="E129" s="313"/>
      <c r="F129" s="313" t="s">
        <v>2009</v>
      </c>
      <c r="G129" s="313" t="s">
        <v>96</v>
      </c>
      <c r="H129" s="313" t="s">
        <v>17</v>
      </c>
      <c r="I129" s="313" t="s">
        <v>1822</v>
      </c>
      <c r="J129" s="313" t="s">
        <v>1720</v>
      </c>
      <c r="K129" s="313" t="s">
        <v>1721</v>
      </c>
      <c r="L129" s="313" t="s">
        <v>2010</v>
      </c>
      <c r="M129" s="313"/>
      <c r="N129" s="314"/>
      <c r="O129" s="313" t="s">
        <v>1494</v>
      </c>
      <c r="P129" s="313"/>
      <c r="Q129" s="313"/>
      <c r="R129" s="315"/>
      <c r="S129" s="313"/>
      <c r="T129" s="313"/>
      <c r="U129" s="313"/>
      <c r="V129" s="313"/>
    </row>
    <row r="130" spans="1:22">
      <c r="A130" s="73">
        <v>445</v>
      </c>
      <c r="B130" s="75" t="s">
        <v>657</v>
      </c>
      <c r="C130" s="75" t="s">
        <v>1645</v>
      </c>
      <c r="D130" s="313"/>
      <c r="E130" s="313"/>
      <c r="F130" s="313" t="s">
        <v>658</v>
      </c>
      <c r="G130" s="313" t="s">
        <v>67</v>
      </c>
      <c r="H130" s="313" t="s">
        <v>17</v>
      </c>
      <c r="I130" s="371" t="s">
        <v>1776</v>
      </c>
      <c r="J130" s="313" t="s">
        <v>659</v>
      </c>
      <c r="K130" s="313" t="s">
        <v>1400</v>
      </c>
      <c r="L130" s="313" t="s">
        <v>660</v>
      </c>
      <c r="M130" s="313" t="s">
        <v>1915</v>
      </c>
      <c r="N130" s="314"/>
      <c r="O130" s="313" t="s">
        <v>1095</v>
      </c>
      <c r="P130" s="313"/>
      <c r="Q130" s="313"/>
      <c r="R130" s="315"/>
      <c r="S130" s="313"/>
      <c r="T130" s="313"/>
      <c r="U130" s="313"/>
      <c r="V130" s="313"/>
    </row>
    <row r="131" spans="1:22">
      <c r="A131" s="73">
        <v>836</v>
      </c>
      <c r="B131" s="75" t="s">
        <v>335</v>
      </c>
      <c r="C131" s="75" t="s">
        <v>1642</v>
      </c>
      <c r="D131" s="313"/>
      <c r="E131" s="313"/>
      <c r="F131" s="313" t="s">
        <v>336</v>
      </c>
      <c r="G131" s="313" t="s">
        <v>81</v>
      </c>
      <c r="H131" s="313" t="s">
        <v>17</v>
      </c>
      <c r="I131" s="313" t="s">
        <v>1779</v>
      </c>
      <c r="J131" s="313" t="s">
        <v>337</v>
      </c>
      <c r="K131" s="313"/>
      <c r="L131" s="313" t="s">
        <v>2262</v>
      </c>
      <c r="M131" s="313" t="s">
        <v>1277</v>
      </c>
      <c r="N131" s="314"/>
      <c r="O131" s="313" t="s">
        <v>1278</v>
      </c>
      <c r="P131" s="313"/>
      <c r="Q131" s="313"/>
      <c r="R131" s="315"/>
      <c r="S131" s="313"/>
      <c r="T131" s="313"/>
      <c r="U131" s="313"/>
      <c r="V131" s="313"/>
    </row>
    <row r="132" spans="1:22">
      <c r="A132" s="73">
        <v>964</v>
      </c>
      <c r="B132" s="75" t="s">
        <v>408</v>
      </c>
      <c r="C132" s="75" t="s">
        <v>64</v>
      </c>
      <c r="D132" s="313"/>
      <c r="E132" s="313"/>
      <c r="F132" s="313" t="s">
        <v>409</v>
      </c>
      <c r="G132" s="313" t="s">
        <v>1878</v>
      </c>
      <c r="H132" s="313" t="s">
        <v>17</v>
      </c>
      <c r="I132" s="313" t="s">
        <v>1854</v>
      </c>
      <c r="J132" s="313" t="s">
        <v>410</v>
      </c>
      <c r="K132" s="313"/>
      <c r="L132" s="313" t="s">
        <v>1855</v>
      </c>
      <c r="M132" s="313"/>
      <c r="N132" s="314"/>
      <c r="O132" s="313" t="s">
        <v>1315</v>
      </c>
      <c r="P132" s="313"/>
      <c r="Q132" s="313"/>
      <c r="R132" s="315"/>
      <c r="S132" s="313"/>
      <c r="T132" s="313"/>
      <c r="U132" s="313"/>
      <c r="V132" s="313"/>
    </row>
    <row r="133" spans="1:22">
      <c r="A133" s="73">
        <v>526</v>
      </c>
      <c r="B133" s="75" t="s">
        <v>852</v>
      </c>
      <c r="C133" s="75" t="s">
        <v>64</v>
      </c>
      <c r="D133" s="313"/>
      <c r="E133" s="313"/>
      <c r="F133" s="313" t="s">
        <v>853</v>
      </c>
      <c r="G133" s="313" t="s">
        <v>25</v>
      </c>
      <c r="H133" s="313" t="s">
        <v>17</v>
      </c>
      <c r="I133" s="313" t="s">
        <v>1755</v>
      </c>
      <c r="J133" s="313" t="s">
        <v>854</v>
      </c>
      <c r="K133" s="313" t="s">
        <v>1232</v>
      </c>
      <c r="L133" s="313" t="s">
        <v>855</v>
      </c>
      <c r="M133" s="313" t="s">
        <v>1233</v>
      </c>
      <c r="N133" s="314"/>
      <c r="O133" s="313" t="s">
        <v>1221</v>
      </c>
      <c r="P133" s="313"/>
      <c r="Q133" s="313"/>
      <c r="R133" s="315"/>
      <c r="S133" s="313"/>
      <c r="T133" s="313"/>
      <c r="U133" s="313"/>
      <c r="V133" s="313"/>
    </row>
    <row r="134" spans="1:22">
      <c r="A134" s="73">
        <v>116</v>
      </c>
      <c r="B134" s="75" t="s">
        <v>342</v>
      </c>
      <c r="C134" s="75" t="s">
        <v>56</v>
      </c>
      <c r="D134" s="313"/>
      <c r="E134" s="313"/>
      <c r="F134" s="313" t="s">
        <v>2722</v>
      </c>
      <c r="G134" s="313" t="s">
        <v>2723</v>
      </c>
      <c r="H134" s="313" t="s">
        <v>17</v>
      </c>
      <c r="I134" s="388" t="s">
        <v>2724</v>
      </c>
      <c r="J134" s="313" t="s">
        <v>344</v>
      </c>
      <c r="K134" s="389" t="s">
        <v>2725</v>
      </c>
      <c r="L134" s="413" t="s">
        <v>2810</v>
      </c>
      <c r="M134" s="313"/>
      <c r="N134" s="314"/>
      <c r="O134" s="313"/>
      <c r="P134" s="313"/>
      <c r="Q134" s="313"/>
      <c r="R134" s="315"/>
      <c r="S134" s="313"/>
      <c r="T134" s="313"/>
      <c r="U134" s="313"/>
      <c r="V134" s="313"/>
    </row>
    <row r="135" spans="1:22">
      <c r="A135" s="73">
        <v>976</v>
      </c>
      <c r="B135" s="75" t="s">
        <v>1691</v>
      </c>
      <c r="C135" s="75" t="s">
        <v>2226</v>
      </c>
      <c r="D135" s="313"/>
      <c r="E135" s="313"/>
      <c r="F135" s="313" t="s">
        <v>1836</v>
      </c>
      <c r="G135" s="313" t="s">
        <v>1837</v>
      </c>
      <c r="H135" s="313" t="s">
        <v>17</v>
      </c>
      <c r="I135" s="313" t="s">
        <v>1838</v>
      </c>
      <c r="J135" s="313"/>
      <c r="K135" s="313" t="s">
        <v>1692</v>
      </c>
      <c r="L135" s="313" t="s">
        <v>1693</v>
      </c>
      <c r="M135" s="313" t="s">
        <v>1839</v>
      </c>
      <c r="N135" s="314"/>
      <c r="O135" s="313" t="s">
        <v>1464</v>
      </c>
      <c r="P135" s="313"/>
      <c r="Q135" s="313"/>
      <c r="R135" s="315"/>
      <c r="S135" s="313"/>
      <c r="T135" s="313"/>
      <c r="U135" s="313"/>
      <c r="V135" s="313"/>
    </row>
    <row r="136" spans="1:22">
      <c r="A136" s="73">
        <v>166</v>
      </c>
      <c r="B136" s="75" t="s">
        <v>482</v>
      </c>
      <c r="C136" s="75" t="s">
        <v>771</v>
      </c>
      <c r="D136" s="313"/>
      <c r="E136" s="313"/>
      <c r="F136" s="313" t="s">
        <v>2140</v>
      </c>
      <c r="G136" s="313" t="s">
        <v>32</v>
      </c>
      <c r="H136" s="313" t="s">
        <v>17</v>
      </c>
      <c r="I136" s="313" t="s">
        <v>1756</v>
      </c>
      <c r="J136" s="313" t="s">
        <v>483</v>
      </c>
      <c r="K136" s="313"/>
      <c r="L136" s="313" t="s">
        <v>484</v>
      </c>
      <c r="M136" s="281" t="s">
        <v>2778</v>
      </c>
      <c r="N136" s="314"/>
      <c r="O136" s="313"/>
      <c r="P136" s="313"/>
      <c r="Q136" s="313"/>
      <c r="R136" s="315"/>
      <c r="S136" s="313"/>
      <c r="T136" s="313"/>
      <c r="U136" s="313"/>
      <c r="V136" s="313"/>
    </row>
    <row r="137" spans="1:22">
      <c r="A137" s="73">
        <v>256</v>
      </c>
      <c r="B137" s="75" t="s">
        <v>715</v>
      </c>
      <c r="C137" s="75" t="s">
        <v>529</v>
      </c>
      <c r="D137" s="313"/>
      <c r="E137" s="313"/>
      <c r="F137" s="313" t="s">
        <v>2317</v>
      </c>
      <c r="G137" s="313" t="s">
        <v>16</v>
      </c>
      <c r="H137" s="313" t="s">
        <v>17</v>
      </c>
      <c r="I137" s="313" t="s">
        <v>1752</v>
      </c>
      <c r="J137" s="313" t="s">
        <v>716</v>
      </c>
      <c r="K137" s="313"/>
      <c r="L137" s="313" t="s">
        <v>717</v>
      </c>
      <c r="M137" s="313"/>
      <c r="N137" s="314"/>
      <c r="O137" s="313" t="s">
        <v>1238</v>
      </c>
      <c r="P137" s="313"/>
      <c r="Q137" s="313"/>
      <c r="R137" s="315"/>
      <c r="S137" s="313"/>
      <c r="T137" s="313"/>
      <c r="U137" s="313"/>
      <c r="V137" s="313"/>
    </row>
    <row r="138" spans="1:22" ht="18.5">
      <c r="A138" s="99">
        <v>1056</v>
      </c>
      <c r="B138" s="110" t="s">
        <v>1735</v>
      </c>
      <c r="C138" s="110" t="s">
        <v>2097</v>
      </c>
      <c r="D138" s="110"/>
      <c r="E138" s="110"/>
      <c r="F138" s="447" t="s">
        <v>2843</v>
      </c>
      <c r="G138" s="110" t="s">
        <v>789</v>
      </c>
      <c r="H138" s="110" t="s">
        <v>17</v>
      </c>
      <c r="I138" s="110" t="s">
        <v>1798</v>
      </c>
      <c r="J138" s="110" t="s">
        <v>1943</v>
      </c>
      <c r="K138" s="110" t="s">
        <v>1943</v>
      </c>
      <c r="L138" s="110" t="s">
        <v>1944</v>
      </c>
      <c r="M138" s="110" t="s">
        <v>1945</v>
      </c>
      <c r="N138" s="314"/>
      <c r="O138" s="313" t="s">
        <v>1387</v>
      </c>
      <c r="P138" s="313"/>
      <c r="Q138" s="313"/>
      <c r="R138" s="315"/>
      <c r="S138" s="313"/>
      <c r="T138" s="313"/>
      <c r="U138" s="313"/>
      <c r="V138" s="313"/>
    </row>
    <row r="139" spans="1:22">
      <c r="A139" s="430">
        <v>1057</v>
      </c>
      <c r="B139" s="431" t="s">
        <v>1736</v>
      </c>
      <c r="C139" s="431" t="s">
        <v>798</v>
      </c>
      <c r="D139" s="313"/>
      <c r="E139" s="313"/>
      <c r="F139" s="313" t="s">
        <v>1771</v>
      </c>
      <c r="G139" s="313" t="s">
        <v>83</v>
      </c>
      <c r="H139" s="313" t="s">
        <v>17</v>
      </c>
      <c r="I139" s="313" t="s">
        <v>1772</v>
      </c>
      <c r="J139" s="313" t="s">
        <v>1773</v>
      </c>
      <c r="K139" s="313" t="s">
        <v>1774</v>
      </c>
      <c r="L139" s="313" t="s">
        <v>1775</v>
      </c>
      <c r="M139" s="313"/>
      <c r="N139" s="395">
        <v>16141</v>
      </c>
      <c r="O139" s="313"/>
      <c r="P139" s="313"/>
      <c r="Q139" s="313"/>
      <c r="R139" s="315"/>
      <c r="S139" s="313"/>
      <c r="T139" s="313"/>
      <c r="U139" s="313"/>
      <c r="V139" s="313"/>
    </row>
    <row r="140" spans="1:22">
      <c r="A140" s="73">
        <v>1093</v>
      </c>
      <c r="B140" s="75" t="s">
        <v>2189</v>
      </c>
      <c r="C140" s="75" t="s">
        <v>2190</v>
      </c>
      <c r="D140" s="313"/>
      <c r="E140" s="313"/>
      <c r="F140" s="313" t="s">
        <v>2211</v>
      </c>
      <c r="G140" s="313" t="s">
        <v>25</v>
      </c>
      <c r="H140" s="313" t="s">
        <v>17</v>
      </c>
      <c r="I140" s="371" t="s">
        <v>1755</v>
      </c>
      <c r="J140" s="313" t="s">
        <v>2212</v>
      </c>
      <c r="K140" s="313" t="s">
        <v>2212</v>
      </c>
      <c r="L140" s="313" t="s">
        <v>2213</v>
      </c>
      <c r="M140" s="313" t="s">
        <v>2214</v>
      </c>
      <c r="N140" s="314"/>
      <c r="O140" s="313"/>
      <c r="P140" s="313"/>
      <c r="Q140" s="313"/>
      <c r="R140" s="315"/>
      <c r="S140" s="313"/>
      <c r="T140" s="313"/>
      <c r="U140" s="313"/>
      <c r="V140" s="313"/>
    </row>
    <row r="141" spans="1:22">
      <c r="A141" s="73">
        <v>780</v>
      </c>
      <c r="B141" s="75" t="s">
        <v>1375</v>
      </c>
      <c r="C141" s="75" t="s">
        <v>45</v>
      </c>
      <c r="D141" s="313"/>
      <c r="E141" s="313"/>
      <c r="F141" s="313" t="s">
        <v>1376</v>
      </c>
      <c r="G141" s="313" t="s">
        <v>32</v>
      </c>
      <c r="H141" s="313" t="s">
        <v>17</v>
      </c>
      <c r="I141" s="313" t="s">
        <v>1756</v>
      </c>
      <c r="J141" s="313" t="s">
        <v>1377</v>
      </c>
      <c r="K141" s="313"/>
      <c r="L141" s="313" t="s">
        <v>1378</v>
      </c>
      <c r="M141" s="313" t="s">
        <v>1833</v>
      </c>
      <c r="N141" s="314"/>
      <c r="O141" s="313" t="s">
        <v>1379</v>
      </c>
      <c r="P141" s="313"/>
      <c r="Q141" s="313"/>
      <c r="R141" s="315"/>
      <c r="S141" s="313"/>
      <c r="T141" s="313"/>
      <c r="U141" s="313"/>
      <c r="V141" s="313"/>
    </row>
    <row r="142" spans="1:22">
      <c r="A142" s="73">
        <v>648</v>
      </c>
      <c r="B142" s="75" t="s">
        <v>397</v>
      </c>
      <c r="C142" s="75" t="s">
        <v>756</v>
      </c>
      <c r="D142" s="313"/>
      <c r="E142" s="313"/>
      <c r="F142" s="313" t="s">
        <v>399</v>
      </c>
      <c r="G142" s="313" t="s">
        <v>120</v>
      </c>
      <c r="H142" s="313" t="s">
        <v>17</v>
      </c>
      <c r="I142" s="313" t="s">
        <v>1782</v>
      </c>
      <c r="J142" s="313" t="s">
        <v>400</v>
      </c>
      <c r="K142" s="313" t="s">
        <v>401</v>
      </c>
      <c r="L142" s="313" t="s">
        <v>402</v>
      </c>
      <c r="M142" s="313" t="s">
        <v>1347</v>
      </c>
      <c r="N142" s="314"/>
      <c r="O142" s="313" t="s">
        <v>1348</v>
      </c>
      <c r="P142" s="313" t="s">
        <v>1853</v>
      </c>
      <c r="Q142" s="313"/>
      <c r="R142" s="315"/>
      <c r="S142" s="313"/>
      <c r="T142" s="313"/>
      <c r="U142" s="313"/>
      <c r="V142" s="313"/>
    </row>
    <row r="143" spans="1:22">
      <c r="A143" s="73">
        <v>1037</v>
      </c>
      <c r="B143" s="75" t="s">
        <v>1629</v>
      </c>
      <c r="C143" s="75" t="s">
        <v>471</v>
      </c>
      <c r="D143" s="313"/>
      <c r="E143" s="313"/>
      <c r="F143" s="313" t="s">
        <v>1930</v>
      </c>
      <c r="G143" s="313" t="s">
        <v>213</v>
      </c>
      <c r="H143" s="313" t="s">
        <v>17</v>
      </c>
      <c r="I143" s="313" t="s">
        <v>1804</v>
      </c>
      <c r="J143" s="313" t="s">
        <v>1703</v>
      </c>
      <c r="K143" s="313" t="s">
        <v>1704</v>
      </c>
      <c r="L143" s="313" t="s">
        <v>1705</v>
      </c>
      <c r="M143" s="313"/>
      <c r="N143" s="314"/>
      <c r="O143" s="313" t="s">
        <v>1177</v>
      </c>
      <c r="P143" s="313"/>
      <c r="Q143" s="313"/>
      <c r="R143" s="315"/>
      <c r="S143" s="313"/>
      <c r="T143" s="313"/>
      <c r="U143" s="313"/>
      <c r="V143" s="313"/>
    </row>
    <row r="144" spans="1:22">
      <c r="A144" s="73">
        <v>673</v>
      </c>
      <c r="B144" s="433" t="s">
        <v>782</v>
      </c>
      <c r="C144" s="433" t="s">
        <v>13</v>
      </c>
      <c r="D144" s="313"/>
      <c r="E144" s="313"/>
      <c r="F144" s="313" t="s">
        <v>783</v>
      </c>
      <c r="G144" s="313" t="s">
        <v>42</v>
      </c>
      <c r="H144" s="434">
        <v>50</v>
      </c>
      <c r="I144" s="313" t="s">
        <v>1758</v>
      </c>
      <c r="J144" s="313" t="s">
        <v>784</v>
      </c>
      <c r="K144" s="313" t="s">
        <v>785</v>
      </c>
      <c r="L144" s="313" t="s">
        <v>786</v>
      </c>
      <c r="M144" s="313" t="s">
        <v>1305</v>
      </c>
      <c r="N144" s="314"/>
      <c r="O144" s="313" t="s">
        <v>1306</v>
      </c>
      <c r="P144" s="313"/>
      <c r="Q144" s="313"/>
      <c r="R144" s="315"/>
      <c r="S144" s="313"/>
      <c r="T144" s="313"/>
      <c r="U144" s="313"/>
      <c r="V144" s="313"/>
    </row>
    <row r="145" spans="1:22">
      <c r="A145" s="73">
        <v>758</v>
      </c>
      <c r="B145" s="75" t="s">
        <v>787</v>
      </c>
      <c r="C145" s="75" t="s">
        <v>2258</v>
      </c>
      <c r="D145" s="313"/>
      <c r="E145" s="313"/>
      <c r="F145" s="313" t="s">
        <v>788</v>
      </c>
      <c r="G145" s="313" t="s">
        <v>789</v>
      </c>
      <c r="H145" s="313" t="s">
        <v>17</v>
      </c>
      <c r="I145" s="313" t="s">
        <v>1798</v>
      </c>
      <c r="J145" s="313" t="s">
        <v>790</v>
      </c>
      <c r="K145" s="313" t="s">
        <v>1189</v>
      </c>
      <c r="L145" s="313" t="s">
        <v>791</v>
      </c>
      <c r="M145" s="313"/>
      <c r="N145" s="314"/>
      <c r="O145" s="313" t="s">
        <v>1190</v>
      </c>
      <c r="P145" s="313"/>
      <c r="Q145" s="313"/>
      <c r="R145" s="315"/>
      <c r="S145" s="313"/>
      <c r="T145" s="313"/>
      <c r="U145" s="313"/>
      <c r="V145" s="313"/>
    </row>
    <row r="146" spans="1:22">
      <c r="A146" s="312">
        <v>1099</v>
      </c>
      <c r="B146" s="313" t="s">
        <v>2251</v>
      </c>
      <c r="C146" s="313" t="s">
        <v>2250</v>
      </c>
      <c r="D146" s="313"/>
      <c r="E146" s="313"/>
      <c r="F146" s="313" t="s">
        <v>2265</v>
      </c>
      <c r="G146" s="313" t="s">
        <v>25</v>
      </c>
      <c r="H146" s="313" t="s">
        <v>17</v>
      </c>
      <c r="I146" s="313" t="s">
        <v>1755</v>
      </c>
      <c r="J146" s="313" t="s">
        <v>2266</v>
      </c>
      <c r="K146" s="313"/>
      <c r="L146" s="313" t="s">
        <v>2267</v>
      </c>
      <c r="M146" s="313"/>
      <c r="N146" s="314"/>
      <c r="O146" s="313" t="s">
        <v>1618</v>
      </c>
      <c r="P146" s="313"/>
      <c r="Q146" s="313"/>
      <c r="R146" s="315"/>
      <c r="S146" s="313"/>
      <c r="T146" s="313"/>
      <c r="U146" s="313"/>
      <c r="V146" s="313"/>
    </row>
    <row r="147" spans="1:22">
      <c r="A147" s="312">
        <v>784</v>
      </c>
      <c r="B147" s="313" t="s">
        <v>807</v>
      </c>
      <c r="C147" s="313" t="s">
        <v>808</v>
      </c>
      <c r="D147" s="313"/>
      <c r="E147" s="313"/>
      <c r="F147" s="313" t="s">
        <v>1936</v>
      </c>
      <c r="G147" s="313" t="s">
        <v>213</v>
      </c>
      <c r="H147" s="313" t="s">
        <v>17</v>
      </c>
      <c r="I147" s="313" t="s">
        <v>1804</v>
      </c>
      <c r="J147" s="313" t="s">
        <v>809</v>
      </c>
      <c r="K147" s="313" t="s">
        <v>810</v>
      </c>
      <c r="L147" s="313" t="s">
        <v>811</v>
      </c>
      <c r="M147" s="313"/>
      <c r="N147" s="314"/>
      <c r="O147" s="313" t="s">
        <v>1280</v>
      </c>
      <c r="P147" s="313"/>
      <c r="Q147" s="313"/>
      <c r="R147" s="315"/>
      <c r="S147" s="313"/>
      <c r="T147" s="313"/>
      <c r="U147" s="313"/>
      <c r="V147" s="313"/>
    </row>
    <row r="148" spans="1:22">
      <c r="A148" s="312">
        <v>1097</v>
      </c>
      <c r="B148" s="313" t="s">
        <v>2224</v>
      </c>
      <c r="C148" s="313" t="s">
        <v>45</v>
      </c>
      <c r="D148" s="313"/>
      <c r="E148" s="313"/>
      <c r="F148" s="313" t="s">
        <v>2240</v>
      </c>
      <c r="G148" s="313" t="s">
        <v>32</v>
      </c>
      <c r="H148" s="313" t="s">
        <v>17</v>
      </c>
      <c r="I148" s="313" t="s">
        <v>1756</v>
      </c>
      <c r="J148" s="313" t="s">
        <v>2241</v>
      </c>
      <c r="K148" s="313" t="s">
        <v>2242</v>
      </c>
      <c r="L148" s="313" t="s">
        <v>2243</v>
      </c>
      <c r="M148" s="313" t="s">
        <v>2244</v>
      </c>
      <c r="N148" s="314"/>
      <c r="O148" s="313"/>
      <c r="P148" s="313"/>
      <c r="Q148" s="313"/>
      <c r="R148" s="315"/>
      <c r="S148" s="313"/>
      <c r="T148" s="313"/>
      <c r="U148" s="313"/>
      <c r="V148" s="313"/>
    </row>
    <row r="149" spans="1:22">
      <c r="A149" s="312">
        <v>823</v>
      </c>
      <c r="B149" s="433" t="s">
        <v>949</v>
      </c>
      <c r="C149" s="433" t="s">
        <v>56</v>
      </c>
      <c r="D149" s="313"/>
      <c r="E149" s="313"/>
      <c r="F149" s="313" t="s">
        <v>1984</v>
      </c>
      <c r="G149" s="313" t="s">
        <v>25</v>
      </c>
      <c r="H149" s="434">
        <v>50</v>
      </c>
      <c r="I149" s="313" t="s">
        <v>1755</v>
      </c>
      <c r="J149" s="313" t="s">
        <v>950</v>
      </c>
      <c r="K149" s="313" t="s">
        <v>951</v>
      </c>
      <c r="L149" s="313" t="s">
        <v>952</v>
      </c>
      <c r="M149" s="313"/>
      <c r="N149" s="314"/>
      <c r="O149" s="313"/>
      <c r="P149" s="313"/>
      <c r="Q149" s="313"/>
      <c r="R149" s="315"/>
      <c r="S149" s="313"/>
      <c r="T149" s="313"/>
      <c r="U149" s="313"/>
      <c r="V149" s="313"/>
    </row>
    <row r="156" spans="1:22" ht="8.25" customHeight="1">
      <c r="A156" s="69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</row>
    <row r="157" spans="1:22" ht="18.5">
      <c r="B157" s="414">
        <f>COUNTA(B117:B156)</f>
        <v>32</v>
      </c>
    </row>
    <row r="158" spans="1:22">
      <c r="A158" s="6" t="s">
        <v>1660</v>
      </c>
      <c r="B158" t="s">
        <v>1660</v>
      </c>
      <c r="C158" t="s">
        <v>1660</v>
      </c>
    </row>
    <row r="159" spans="1:22" ht="8.25" customHeight="1">
      <c r="A159" s="6" t="s">
        <v>1660</v>
      </c>
      <c r="B159" t="s">
        <v>1660</v>
      </c>
      <c r="C159" t="s">
        <v>1660</v>
      </c>
    </row>
    <row r="160" spans="1:22">
      <c r="A160" s="6" t="s">
        <v>1660</v>
      </c>
      <c r="B160" t="s">
        <v>1660</v>
      </c>
      <c r="C160" t="s">
        <v>1660</v>
      </c>
    </row>
    <row r="161" spans="1:3">
      <c r="A161" s="6" t="s">
        <v>1660</v>
      </c>
      <c r="B161" t="s">
        <v>1660</v>
      </c>
      <c r="C161" t="s">
        <v>1660</v>
      </c>
    </row>
  </sheetData>
  <hyperlinks>
    <hyperlink ref="L134" r:id="rId1" display="RTD1576@aol.com" xr:uid="{3EE83F34-1F23-4340-9FB2-4E61CE47756B}"/>
    <hyperlink ref="L64" r:id="rId2" display="r.q.@varizon.net" xr:uid="{98889A76-658E-4B74-9AE8-4A5184050B8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DFFAB-1683-492B-B89E-0B675D058CFC}">
  <dimension ref="A1:N49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6" sqref="I6"/>
    </sheetView>
  </sheetViews>
  <sheetFormatPr defaultRowHeight="14.5"/>
  <cols>
    <col min="1" max="1" width="6.54296875" customWidth="1"/>
    <col min="2" max="2" width="13.54296875" customWidth="1"/>
    <col min="3" max="3" width="13.453125" customWidth="1"/>
    <col min="4" max="4" width="14.08984375" customWidth="1"/>
    <col min="5" max="5" width="13.08984375" customWidth="1"/>
    <col min="6" max="6" width="11.08984375" customWidth="1"/>
    <col min="7" max="7" width="10.6328125" customWidth="1"/>
    <col min="8" max="8" width="4.90625" customWidth="1"/>
    <col min="9" max="9" width="5.453125" customWidth="1"/>
    <col min="10" max="10" width="10.6328125" customWidth="1"/>
    <col min="11" max="11" width="12.36328125" customWidth="1"/>
    <col min="12" max="12" width="6.08984375" customWidth="1"/>
    <col min="13" max="13" width="13.90625" customWidth="1"/>
    <col min="14" max="14" width="13.453125" customWidth="1"/>
  </cols>
  <sheetData>
    <row r="1" spans="1:14" ht="15.5">
      <c r="A1" s="6"/>
      <c r="C1" s="197">
        <v>45564</v>
      </c>
      <c r="D1" s="108" t="s">
        <v>2368</v>
      </c>
      <c r="E1" s="109"/>
      <c r="F1" s="90" t="s">
        <v>2020</v>
      </c>
      <c r="G1" s="90"/>
      <c r="H1" s="631"/>
      <c r="I1" s="90"/>
    </row>
    <row r="2" spans="1:14" ht="19" thickBot="1">
      <c r="A2" s="86"/>
      <c r="B2" s="222" t="s">
        <v>3499</v>
      </c>
      <c r="C2" s="198" t="s">
        <v>1660</v>
      </c>
      <c r="D2" s="497" t="s">
        <v>1631</v>
      </c>
      <c r="E2" s="197" t="s">
        <v>1660</v>
      </c>
      <c r="F2" s="638" t="s">
        <v>3505</v>
      </c>
      <c r="G2" s="639"/>
      <c r="H2" s="49"/>
      <c r="I2" s="114"/>
    </row>
    <row r="3" spans="1:14" ht="16" thickBot="1">
      <c r="A3" s="248"/>
      <c r="B3" s="249">
        <f>B23</f>
        <v>1</v>
      </c>
      <c r="C3" s="250"/>
      <c r="D3" s="498" t="s">
        <v>2200</v>
      </c>
      <c r="E3" s="252">
        <f>E23</f>
        <v>60</v>
      </c>
      <c r="F3" s="253"/>
      <c r="G3" s="247" t="s">
        <v>1738</v>
      </c>
      <c r="H3" s="237" t="s">
        <v>1737</v>
      </c>
      <c r="I3" s="2"/>
    </row>
    <row r="4" spans="1:14" ht="15" thickBot="1">
      <c r="A4" s="254" t="s">
        <v>1677</v>
      </c>
      <c r="B4" s="113" t="s">
        <v>1052</v>
      </c>
      <c r="C4" s="113" t="s">
        <v>1053</v>
      </c>
      <c r="D4" s="499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</row>
    <row r="5" spans="1:14" ht="6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 s="6"/>
    </row>
    <row r="6" spans="1:14">
      <c r="A6" s="65">
        <v>1141</v>
      </c>
      <c r="B6" s="747" t="s">
        <v>2109</v>
      </c>
      <c r="C6" s="747" t="s">
        <v>3507</v>
      </c>
      <c r="D6" s="743"/>
      <c r="E6" s="748">
        <v>60</v>
      </c>
      <c r="F6" s="745"/>
      <c r="G6" s="743"/>
      <c r="H6" s="504"/>
      <c r="I6" s="745">
        <v>2</v>
      </c>
      <c r="J6" s="519"/>
      <c r="K6" s="517"/>
    </row>
    <row r="7" spans="1:14">
      <c r="A7" s="62"/>
      <c r="B7" s="747"/>
      <c r="C7" s="747"/>
      <c r="D7" s="743"/>
      <c r="E7" s="748"/>
      <c r="F7" s="745"/>
      <c r="G7" s="743"/>
      <c r="H7" s="504"/>
      <c r="I7" s="745">
        <v>2</v>
      </c>
      <c r="J7" s="519"/>
      <c r="K7" s="517"/>
    </row>
    <row r="8" spans="1:14">
      <c r="A8" s="62"/>
      <c r="B8" s="516"/>
      <c r="C8" s="516"/>
      <c r="D8" s="502"/>
      <c r="E8" s="503"/>
      <c r="F8" s="62"/>
      <c r="G8" s="502"/>
      <c r="H8" s="504"/>
      <c r="I8" s="62">
        <f t="shared" ref="I8:I21" si="0">I7+1</f>
        <v>3</v>
      </c>
      <c r="J8" s="519"/>
      <c r="K8" s="517"/>
    </row>
    <row r="9" spans="1:14">
      <c r="A9" s="62"/>
      <c r="B9" s="516"/>
      <c r="C9" s="516"/>
      <c r="D9" s="502"/>
      <c r="E9" s="503"/>
      <c r="F9" s="62"/>
      <c r="G9" s="502"/>
      <c r="H9" s="504"/>
      <c r="I9" s="62">
        <f t="shared" si="0"/>
        <v>4</v>
      </c>
      <c r="J9" s="519"/>
      <c r="K9" s="517"/>
    </row>
    <row r="10" spans="1:14">
      <c r="A10" s="62"/>
      <c r="B10" s="516"/>
      <c r="C10" s="516"/>
      <c r="D10" s="502"/>
      <c r="E10" s="503"/>
      <c r="F10" s="62"/>
      <c r="G10" s="502"/>
      <c r="H10" s="504"/>
      <c r="I10" s="62">
        <f t="shared" si="0"/>
        <v>5</v>
      </c>
      <c r="J10" s="519"/>
      <c r="K10" s="517"/>
      <c r="L10" s="6"/>
    </row>
    <row r="11" spans="1:14">
      <c r="A11" s="62"/>
      <c r="B11" s="516"/>
      <c r="C11" s="516"/>
      <c r="D11" s="502"/>
      <c r="E11" s="503"/>
      <c r="F11" s="62"/>
      <c r="G11" s="502"/>
      <c r="H11" s="62"/>
      <c r="I11" s="62">
        <f t="shared" si="0"/>
        <v>6</v>
      </c>
      <c r="J11" s="520"/>
      <c r="K11" s="517"/>
      <c r="L11" s="6"/>
    </row>
    <row r="12" spans="1:14">
      <c r="A12" s="62"/>
      <c r="B12" s="516"/>
      <c r="C12" s="516"/>
      <c r="D12" s="502"/>
      <c r="E12" s="503"/>
      <c r="F12" s="62"/>
      <c r="G12" s="502"/>
      <c r="H12" s="504"/>
      <c r="I12" s="62">
        <f t="shared" si="0"/>
        <v>7</v>
      </c>
      <c r="J12" s="520"/>
      <c r="K12" s="517"/>
      <c r="L12" s="6"/>
    </row>
    <row r="13" spans="1:14">
      <c r="A13" s="62"/>
      <c r="B13" s="516"/>
      <c r="C13" s="516"/>
      <c r="D13" s="502"/>
      <c r="E13" s="503"/>
      <c r="F13" s="62"/>
      <c r="G13" s="502"/>
      <c r="H13" s="504"/>
      <c r="I13" s="62">
        <f t="shared" si="0"/>
        <v>8</v>
      </c>
      <c r="J13" s="520"/>
      <c r="K13" s="517"/>
      <c r="L13" s="6"/>
    </row>
    <row r="14" spans="1:14">
      <c r="A14" s="62"/>
      <c r="B14" s="516"/>
      <c r="C14" s="516"/>
      <c r="D14" s="502"/>
      <c r="E14" s="503"/>
      <c r="F14" s="62"/>
      <c r="G14" s="502"/>
      <c r="H14" s="504"/>
      <c r="I14" s="62">
        <f t="shared" si="0"/>
        <v>9</v>
      </c>
      <c r="J14" s="520"/>
      <c r="K14" s="517"/>
      <c r="L14" s="6"/>
    </row>
    <row r="15" spans="1:14">
      <c r="A15" s="62"/>
      <c r="B15" s="516"/>
      <c r="C15" s="516"/>
      <c r="D15" s="502"/>
      <c r="E15" s="503"/>
      <c r="F15" s="62"/>
      <c r="G15" s="502"/>
      <c r="H15" s="504"/>
      <c r="I15" s="62">
        <f t="shared" si="0"/>
        <v>10</v>
      </c>
      <c r="J15" s="520"/>
      <c r="K15" s="517"/>
      <c r="L15" s="6"/>
    </row>
    <row r="16" spans="1:14">
      <c r="A16" s="62"/>
      <c r="B16" s="516"/>
      <c r="C16" s="516"/>
      <c r="D16" s="502"/>
      <c r="E16" s="503"/>
      <c r="F16" s="62"/>
      <c r="G16" s="502"/>
      <c r="H16" s="504"/>
      <c r="I16" s="62">
        <f t="shared" si="0"/>
        <v>11</v>
      </c>
      <c r="J16" s="520"/>
      <c r="K16" s="517"/>
      <c r="L16" s="6"/>
      <c r="N16" t="s">
        <v>1660</v>
      </c>
    </row>
    <row r="17" spans="1:12">
      <c r="A17" s="62"/>
      <c r="B17" s="516"/>
      <c r="C17" s="516"/>
      <c r="D17" s="502"/>
      <c r="E17" s="503"/>
      <c r="F17" s="62"/>
      <c r="G17" s="502"/>
      <c r="H17" s="504"/>
      <c r="I17" s="62">
        <f t="shared" si="0"/>
        <v>12</v>
      </c>
      <c r="J17" s="520"/>
      <c r="K17" s="517"/>
      <c r="L17" s="6"/>
    </row>
    <row r="18" spans="1:12">
      <c r="A18" s="62"/>
      <c r="B18" s="516"/>
      <c r="C18" s="516"/>
      <c r="D18" s="502"/>
      <c r="E18" s="503"/>
      <c r="F18" s="62"/>
      <c r="G18" s="502"/>
      <c r="H18" s="504"/>
      <c r="I18" s="62">
        <f t="shared" si="0"/>
        <v>13</v>
      </c>
      <c r="J18" s="520"/>
      <c r="K18" s="517"/>
      <c r="L18" s="6"/>
    </row>
    <row r="19" spans="1:12">
      <c r="A19" s="62"/>
      <c r="B19" s="516"/>
      <c r="C19" s="516"/>
      <c r="D19" s="502"/>
      <c r="E19" s="503"/>
      <c r="F19" s="62"/>
      <c r="G19" s="502"/>
      <c r="H19" s="504"/>
      <c r="I19" s="62">
        <f t="shared" si="0"/>
        <v>14</v>
      </c>
      <c r="J19" s="520"/>
      <c r="K19" s="517"/>
      <c r="L19" s="6"/>
    </row>
    <row r="20" spans="1:12">
      <c r="A20" s="62"/>
      <c r="B20" s="516"/>
      <c r="C20" s="516"/>
      <c r="D20" s="502"/>
      <c r="E20" s="503"/>
      <c r="F20" s="62"/>
      <c r="G20" s="502"/>
      <c r="H20" s="504"/>
      <c r="I20" s="62">
        <f t="shared" si="0"/>
        <v>15</v>
      </c>
      <c r="J20" s="509"/>
      <c r="K20" s="62"/>
    </row>
    <row r="21" spans="1:12">
      <c r="A21" s="62"/>
      <c r="B21" s="521"/>
      <c r="C21" s="516"/>
      <c r="D21" s="502"/>
      <c r="E21" s="503"/>
      <c r="F21" s="62"/>
      <c r="G21" s="502"/>
      <c r="H21" s="504"/>
      <c r="I21" s="62">
        <f t="shared" si="0"/>
        <v>16</v>
      </c>
      <c r="J21" s="522"/>
      <c r="K21" s="516"/>
    </row>
    <row r="22" spans="1:12" ht="12" customHeight="1">
      <c r="A22" s="370"/>
      <c r="B22" s="370"/>
      <c r="C22" s="370"/>
      <c r="D22" s="370"/>
      <c r="E22" s="370"/>
      <c r="F22" s="370"/>
      <c r="G22" s="370"/>
      <c r="H22" s="70"/>
      <c r="I22" s="70"/>
    </row>
    <row r="23" spans="1:12" ht="15" thickBot="1">
      <c r="A23" s="6"/>
      <c r="B23" s="5">
        <f>COUNTA(B5:B22)</f>
        <v>1</v>
      </c>
      <c r="C23" s="5" t="s">
        <v>1058</v>
      </c>
      <c r="D23" s="2"/>
      <c r="E23" s="45">
        <f>SUM(E5:E22)</f>
        <v>60</v>
      </c>
      <c r="F23" s="5"/>
      <c r="G23" s="2"/>
      <c r="H23" s="496">
        <f>SUM(H5:H22)</f>
        <v>0</v>
      </c>
      <c r="I23" s="69">
        <v>0</v>
      </c>
    </row>
    <row r="24" spans="1:12">
      <c r="A24" s="6"/>
      <c r="E24" t="s">
        <v>1661</v>
      </c>
      <c r="F24" t="s">
        <v>1661</v>
      </c>
      <c r="G24" t="s">
        <v>1661</v>
      </c>
    </row>
    <row r="25" spans="1:12">
      <c r="A25" s="6"/>
      <c r="B25" s="180" t="s">
        <v>2186</v>
      </c>
      <c r="C25" s="120"/>
      <c r="D25" s="226">
        <v>2024</v>
      </c>
      <c r="E25" s="120"/>
      <c r="F25" s="121"/>
      <c r="G25" s="120"/>
      <c r="H25" s="120"/>
      <c r="I25" s="120"/>
    </row>
    <row r="26" spans="1:12">
      <c r="A26" s="6"/>
      <c r="B26" s="62" t="s">
        <v>1666</v>
      </c>
      <c r="C26" s="296" t="s">
        <v>1667</v>
      </c>
      <c r="D26" s="62" t="s">
        <v>1668</v>
      </c>
      <c r="F26" s="6"/>
    </row>
    <row r="27" spans="1:12" ht="9" customHeight="1">
      <c r="A27" s="6"/>
      <c r="B27" s="63"/>
      <c r="C27" s="63"/>
      <c r="D27" s="63"/>
      <c r="F27" s="6"/>
    </row>
    <row r="28" spans="1:12">
      <c r="A28" s="6"/>
      <c r="B28" s="72">
        <v>10</v>
      </c>
      <c r="C28" s="65">
        <v>0</v>
      </c>
      <c r="D28" s="318">
        <f>B28*C28</f>
        <v>0</v>
      </c>
      <c r="F28" s="6"/>
    </row>
    <row r="29" spans="1:12">
      <c r="A29" s="6"/>
      <c r="B29" s="72">
        <v>30</v>
      </c>
      <c r="C29" s="67">
        <v>0</v>
      </c>
      <c r="D29" s="319">
        <f>B29*C29</f>
        <v>0</v>
      </c>
      <c r="E29" s="84" t="s">
        <v>1751</v>
      </c>
      <c r="F29" s="6"/>
    </row>
    <row r="30" spans="1:12">
      <c r="A30" s="6"/>
      <c r="B30" s="72">
        <v>50</v>
      </c>
      <c r="C30" s="63">
        <v>0</v>
      </c>
      <c r="D30" s="318">
        <f>B30*C30</f>
        <v>0</v>
      </c>
      <c r="F30" s="6"/>
    </row>
    <row r="31" spans="1:12">
      <c r="A31" s="6"/>
      <c r="B31" s="72">
        <v>60</v>
      </c>
      <c r="C31" s="63"/>
      <c r="D31" s="318">
        <f>B31*C31</f>
        <v>0</v>
      </c>
      <c r="F31" s="6"/>
    </row>
    <row r="32" spans="1:12" ht="9.75" customHeight="1">
      <c r="A32" s="6"/>
      <c r="B32" s="63"/>
      <c r="C32" s="63"/>
      <c r="D32" s="63"/>
      <c r="F32" s="6"/>
    </row>
    <row r="33" spans="1:13" ht="15" thickBot="1">
      <c r="A33" s="6"/>
      <c r="B33" s="72" t="s">
        <v>2228</v>
      </c>
      <c r="C33" s="270">
        <f>SUM(C27:C32)</f>
        <v>0</v>
      </c>
      <c r="D33" s="64">
        <f>SUM(D27:D32)</f>
        <v>0</v>
      </c>
      <c r="E33" s="241" t="str">
        <f>IF(B23-C33=0," OK","* error*")</f>
        <v>* error*</v>
      </c>
      <c r="F33" s="6"/>
    </row>
    <row r="34" spans="1:13">
      <c r="A34" s="6"/>
      <c r="B34" s="53"/>
      <c r="C34" s="53"/>
      <c r="D34" s="53"/>
      <c r="F34" s="6"/>
    </row>
    <row r="35" spans="1:13" ht="29" customHeight="1">
      <c r="A35" s="738">
        <v>1003</v>
      </c>
      <c r="B35" s="739"/>
      <c r="C35" s="754" t="s">
        <v>3504</v>
      </c>
      <c r="D35" s="740">
        <v>45545</v>
      </c>
      <c r="E35">
        <v>0</v>
      </c>
      <c r="F35" s="742">
        <v>1673</v>
      </c>
      <c r="G35" s="743">
        <v>45545</v>
      </c>
      <c r="H35" s="744"/>
      <c r="I35" s="745">
        <v>1</v>
      </c>
      <c r="J35" s="519" t="s">
        <v>2379</v>
      </c>
      <c r="K35" s="517" t="s">
        <v>3502</v>
      </c>
      <c r="L35" s="753">
        <v>60</v>
      </c>
      <c r="M35" s="2" t="s">
        <v>3503</v>
      </c>
    </row>
    <row r="36" spans="1:13" ht="18" customHeight="1">
      <c r="B36" t="s">
        <v>1660</v>
      </c>
    </row>
    <row r="37" spans="1:13">
      <c r="A37" s="625">
        <v>1121</v>
      </c>
      <c r="B37" s="350" t="s">
        <v>2838</v>
      </c>
      <c r="C37" s="350" t="s">
        <v>2100</v>
      </c>
      <c r="E37" s="626" t="s">
        <v>2999</v>
      </c>
      <c r="G37" s="288">
        <v>45308</v>
      </c>
    </row>
    <row r="41" spans="1:13" ht="18.75" customHeight="1"/>
    <row r="42" spans="1:13" ht="9.75" customHeight="1"/>
    <row r="45" spans="1:13">
      <c r="D45">
        <v>850</v>
      </c>
      <c r="F45">
        <v>625</v>
      </c>
    </row>
    <row r="46" spans="1:13">
      <c r="D46">
        <v>800</v>
      </c>
      <c r="F46">
        <v>1300</v>
      </c>
    </row>
    <row r="47" spans="1:13" ht="14.25" customHeight="1">
      <c r="D47">
        <v>725</v>
      </c>
      <c r="F47">
        <v>600</v>
      </c>
    </row>
    <row r="48" spans="1:13">
      <c r="D48">
        <v>3000</v>
      </c>
      <c r="F48">
        <v>3000</v>
      </c>
    </row>
    <row r="49" spans="4:7">
      <c r="D49">
        <f>SUM(D45:D48)</f>
        <v>5375</v>
      </c>
      <c r="F49">
        <f>SUM(F45:F48)</f>
        <v>5525</v>
      </c>
      <c r="G49">
        <f>D49-F49</f>
        <v>-150</v>
      </c>
    </row>
  </sheetData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610D-4DA9-4AC2-9223-0193E3DAEC30}">
  <dimension ref="A1:J61"/>
  <sheetViews>
    <sheetView zoomScale="90" zoomScaleNormal="90" workbookViewId="0">
      <pane ySplit="5" topLeftCell="A7" activePane="bottomLeft" state="frozen"/>
      <selection pane="bottomLeft" activeCell="C52" sqref="C52"/>
    </sheetView>
  </sheetViews>
  <sheetFormatPr defaultRowHeight="14.5"/>
  <cols>
    <col min="1" max="1" width="7.90625" customWidth="1"/>
    <col min="2" max="2" width="17.36328125" customWidth="1"/>
    <col min="3" max="3" width="12.453125" customWidth="1"/>
    <col min="4" max="4" width="16.08984375" customWidth="1"/>
    <col min="5" max="5" width="13.08984375" customWidth="1"/>
    <col min="6" max="6" width="11.08984375" customWidth="1"/>
    <col min="7" max="7" width="12.54296875" customWidth="1"/>
    <col min="8" max="8" width="6.08984375" customWidth="1"/>
    <col min="9" max="9" width="5.453125" customWidth="1"/>
    <col min="10" max="10" width="16.08984375" customWidth="1"/>
  </cols>
  <sheetData>
    <row r="1" spans="1:10" ht="15.5">
      <c r="A1" s="6"/>
      <c r="C1" s="197">
        <v>45283</v>
      </c>
      <c r="D1" s="108" t="s">
        <v>2368</v>
      </c>
      <c r="E1" s="109"/>
      <c r="F1" s="90" t="s">
        <v>2020</v>
      </c>
      <c r="H1" s="109"/>
      <c r="I1" s="90"/>
    </row>
    <row r="2" spans="1:10" ht="19" thickBot="1">
      <c r="A2" s="86"/>
      <c r="B2" s="222" t="s">
        <v>2702</v>
      </c>
      <c r="C2" s="198" t="s">
        <v>1660</v>
      </c>
      <c r="D2" s="89" t="s">
        <v>1631</v>
      </c>
      <c r="E2" s="197">
        <v>45283</v>
      </c>
      <c r="F2" s="328" t="s">
        <v>2690</v>
      </c>
      <c r="G2" s="345"/>
      <c r="H2" s="49"/>
      <c r="I2" s="114"/>
      <c r="J2" s="149"/>
    </row>
    <row r="3" spans="1:10" ht="19" thickBot="1">
      <c r="A3" s="248"/>
      <c r="B3" s="249">
        <f>B27</f>
        <v>20</v>
      </c>
      <c r="C3" s="250"/>
      <c r="D3" s="251" t="s">
        <v>2200</v>
      </c>
      <c r="E3" s="252">
        <f>E27</f>
        <v>1200</v>
      </c>
      <c r="F3" s="253"/>
      <c r="G3" s="247" t="s">
        <v>1738</v>
      </c>
      <c r="H3" s="237" t="s">
        <v>1737</v>
      </c>
      <c r="I3" s="2"/>
    </row>
    <row r="4" spans="1:10" ht="16" thickBot="1">
      <c r="A4" s="254" t="s">
        <v>1677</v>
      </c>
      <c r="B4" s="113" t="s">
        <v>1052</v>
      </c>
      <c r="C4" s="113" t="s">
        <v>1053</v>
      </c>
      <c r="D4" s="255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262" t="s">
        <v>2398</v>
      </c>
    </row>
    <row r="5" spans="1:10" ht="13.5" customHeight="1">
      <c r="A5" s="70"/>
      <c r="B5" s="70"/>
      <c r="C5" s="70"/>
      <c r="D5" s="70"/>
      <c r="E5" s="70"/>
      <c r="F5" s="70"/>
      <c r="G5" s="70"/>
      <c r="H5" s="70"/>
      <c r="I5" s="70"/>
    </row>
    <row r="6" spans="1:10" ht="18.5">
      <c r="A6" s="86">
        <v>524</v>
      </c>
      <c r="B6" s="86" t="s">
        <v>699</v>
      </c>
      <c r="C6" s="86" t="s">
        <v>64</v>
      </c>
      <c r="D6" s="354">
        <v>45276</v>
      </c>
      <c r="E6" s="355">
        <v>60</v>
      </c>
      <c r="F6" s="86">
        <v>166</v>
      </c>
      <c r="G6" s="354">
        <v>45269</v>
      </c>
      <c r="H6" s="356"/>
      <c r="I6" s="6">
        <v>1</v>
      </c>
      <c r="J6" s="86" t="s">
        <v>2376</v>
      </c>
    </row>
    <row r="7" spans="1:10" ht="18.5">
      <c r="A7" s="367">
        <v>968</v>
      </c>
      <c r="B7" s="366" t="s">
        <v>1652</v>
      </c>
      <c r="C7" s="366" t="s">
        <v>45</v>
      </c>
      <c r="D7" s="354">
        <v>45276</v>
      </c>
      <c r="E7" s="355">
        <v>60</v>
      </c>
      <c r="F7" s="86">
        <v>9419</v>
      </c>
      <c r="G7" s="354">
        <v>45274</v>
      </c>
      <c r="H7" s="86"/>
      <c r="I7" s="6">
        <v>2</v>
      </c>
      <c r="J7" s="86" t="s">
        <v>2376</v>
      </c>
    </row>
    <row r="8" spans="1:10" ht="18.5">
      <c r="A8" s="367">
        <v>1055</v>
      </c>
      <c r="B8" s="366" t="s">
        <v>1676</v>
      </c>
      <c r="C8" s="366" t="s">
        <v>19</v>
      </c>
      <c r="D8" s="354">
        <v>45276</v>
      </c>
      <c r="E8" s="355">
        <v>60</v>
      </c>
      <c r="F8" s="86">
        <v>5772</v>
      </c>
      <c r="G8" s="354">
        <v>45271</v>
      </c>
      <c r="H8" s="86" t="s">
        <v>1737</v>
      </c>
      <c r="I8" s="6">
        <v>3</v>
      </c>
      <c r="J8" s="86" t="s">
        <v>2680</v>
      </c>
    </row>
    <row r="9" spans="1:10" ht="18.5">
      <c r="A9" s="367">
        <v>431</v>
      </c>
      <c r="B9" s="366" t="s">
        <v>327</v>
      </c>
      <c r="C9" s="366" t="s">
        <v>56</v>
      </c>
      <c r="D9" s="354">
        <v>45278</v>
      </c>
      <c r="E9" s="355">
        <v>60</v>
      </c>
      <c r="F9" s="86">
        <v>7546635</v>
      </c>
      <c r="G9" s="354">
        <v>45278</v>
      </c>
      <c r="H9" s="86"/>
      <c r="I9" s="6">
        <v>4</v>
      </c>
      <c r="J9" s="86" t="s">
        <v>2673</v>
      </c>
    </row>
    <row r="10" spans="1:10" ht="18.5">
      <c r="A10" s="367">
        <v>186</v>
      </c>
      <c r="B10" s="366" t="s">
        <v>1740</v>
      </c>
      <c r="C10" s="366" t="s">
        <v>1647</v>
      </c>
      <c r="D10" s="354">
        <v>45278</v>
      </c>
      <c r="E10" s="355">
        <v>60</v>
      </c>
      <c r="F10" s="86">
        <v>4491</v>
      </c>
      <c r="G10" s="354">
        <v>45275</v>
      </c>
      <c r="H10" s="356"/>
      <c r="I10" s="6">
        <v>5</v>
      </c>
      <c r="J10" s="86" t="s">
        <v>2703</v>
      </c>
    </row>
    <row r="11" spans="1:10" ht="18.5">
      <c r="A11" s="367">
        <v>598</v>
      </c>
      <c r="B11" s="366" t="s">
        <v>818</v>
      </c>
      <c r="C11" s="366" t="s">
        <v>2188</v>
      </c>
      <c r="D11" s="354">
        <v>45278</v>
      </c>
      <c r="E11" s="355">
        <v>60</v>
      </c>
      <c r="F11" s="86">
        <v>4209</v>
      </c>
      <c r="G11" s="354">
        <v>45273</v>
      </c>
      <c r="H11" s="356"/>
      <c r="I11" s="6">
        <v>6</v>
      </c>
      <c r="J11" s="86" t="s">
        <v>2376</v>
      </c>
    </row>
    <row r="12" spans="1:10" ht="18.5">
      <c r="A12" s="86">
        <v>299</v>
      </c>
      <c r="B12" s="86" t="s">
        <v>835</v>
      </c>
      <c r="C12" s="86" t="s">
        <v>369</v>
      </c>
      <c r="D12" s="354">
        <v>45278</v>
      </c>
      <c r="E12" s="355">
        <v>60</v>
      </c>
      <c r="F12" s="86">
        <v>8844</v>
      </c>
      <c r="G12" s="354">
        <v>45275</v>
      </c>
      <c r="H12" s="86" t="s">
        <v>1737</v>
      </c>
      <c r="I12" s="6">
        <v>7</v>
      </c>
      <c r="J12" s="86" t="s">
        <v>2680</v>
      </c>
    </row>
    <row r="13" spans="1:10" ht="18.5">
      <c r="A13" s="86">
        <v>966</v>
      </c>
      <c r="B13" s="86" t="s">
        <v>634</v>
      </c>
      <c r="C13" s="86" t="s">
        <v>635</v>
      </c>
      <c r="D13" s="354">
        <v>45280</v>
      </c>
      <c r="E13" s="355">
        <v>60</v>
      </c>
      <c r="F13" s="86">
        <v>2917</v>
      </c>
      <c r="G13" s="354">
        <v>45272</v>
      </c>
      <c r="H13" s="358"/>
      <c r="I13" s="6">
        <v>8</v>
      </c>
      <c r="J13" s="86" t="s">
        <v>2378</v>
      </c>
    </row>
    <row r="14" spans="1:10" ht="18.5">
      <c r="A14" s="86">
        <v>950</v>
      </c>
      <c r="B14" s="86" t="s">
        <v>904</v>
      </c>
      <c r="C14" s="86" t="s">
        <v>707</v>
      </c>
      <c r="D14" s="354">
        <v>45280</v>
      </c>
      <c r="E14" s="355">
        <v>60</v>
      </c>
      <c r="F14" s="86">
        <v>4794</v>
      </c>
      <c r="G14" s="354">
        <v>45275</v>
      </c>
      <c r="H14" s="356"/>
      <c r="I14" s="6">
        <v>9</v>
      </c>
      <c r="J14" s="86" t="s">
        <v>2685</v>
      </c>
    </row>
    <row r="15" spans="1:10" ht="18.5">
      <c r="A15" s="86">
        <v>700</v>
      </c>
      <c r="B15" s="86" t="s">
        <v>925</v>
      </c>
      <c r="C15" s="86" t="s">
        <v>861</v>
      </c>
      <c r="D15" s="354">
        <v>45280</v>
      </c>
      <c r="E15" s="357">
        <v>60</v>
      </c>
      <c r="F15" s="86">
        <v>4948</v>
      </c>
      <c r="G15" s="354">
        <v>45278</v>
      </c>
      <c r="H15" s="359"/>
      <c r="I15" s="6">
        <v>10</v>
      </c>
      <c r="J15" s="86" t="s">
        <v>2649</v>
      </c>
    </row>
    <row r="16" spans="1:10" ht="18.5">
      <c r="A16" s="86">
        <v>1070</v>
      </c>
      <c r="B16" s="86" t="s">
        <v>984</v>
      </c>
      <c r="C16" s="86" t="s">
        <v>13</v>
      </c>
      <c r="D16" s="354">
        <v>45280</v>
      </c>
      <c r="E16" s="357">
        <v>60</v>
      </c>
      <c r="F16" s="86">
        <v>5325</v>
      </c>
      <c r="G16" s="354">
        <v>45277</v>
      </c>
      <c r="H16" s="356"/>
      <c r="I16" s="6">
        <v>11</v>
      </c>
      <c r="J16" s="86" t="s">
        <v>2376</v>
      </c>
    </row>
    <row r="17" spans="1:10" ht="18.5">
      <c r="A17" s="86">
        <v>554</v>
      </c>
      <c r="B17" s="86" t="s">
        <v>1028</v>
      </c>
      <c r="C17" s="86" t="s">
        <v>45</v>
      </c>
      <c r="D17" s="354">
        <v>45281</v>
      </c>
      <c r="E17" s="357">
        <v>60</v>
      </c>
      <c r="F17" s="86">
        <v>189</v>
      </c>
      <c r="G17" s="354">
        <v>45276</v>
      </c>
      <c r="H17" s="361"/>
      <c r="I17" s="6">
        <v>12</v>
      </c>
      <c r="J17" s="86" t="s">
        <v>2676</v>
      </c>
    </row>
    <row r="18" spans="1:10" ht="18.5">
      <c r="A18" s="86">
        <v>1071</v>
      </c>
      <c r="B18" s="86" t="s">
        <v>1749</v>
      </c>
      <c r="C18" s="86" t="s">
        <v>56</v>
      </c>
      <c r="D18" s="354">
        <v>45282</v>
      </c>
      <c r="E18" s="357">
        <v>60</v>
      </c>
      <c r="F18" s="86">
        <v>227</v>
      </c>
      <c r="G18" s="354">
        <v>45280</v>
      </c>
      <c r="H18" s="361"/>
      <c r="I18" s="6">
        <v>13</v>
      </c>
      <c r="J18" s="86" t="s">
        <v>2706</v>
      </c>
    </row>
    <row r="19" spans="1:10" ht="18.5">
      <c r="A19" s="86">
        <v>677</v>
      </c>
      <c r="B19" s="86" t="s">
        <v>450</v>
      </c>
      <c r="C19" s="86" t="s">
        <v>451</v>
      </c>
      <c r="D19" s="354">
        <v>45282</v>
      </c>
      <c r="E19" s="357">
        <v>60</v>
      </c>
      <c r="F19" s="86">
        <v>4706</v>
      </c>
      <c r="G19" s="354">
        <v>45280</v>
      </c>
      <c r="H19" s="355" t="s">
        <v>1737</v>
      </c>
      <c r="I19" s="6">
        <v>14</v>
      </c>
      <c r="J19" s="86" t="s">
        <v>2680</v>
      </c>
    </row>
    <row r="20" spans="1:10" ht="18.5">
      <c r="A20" s="368">
        <v>947</v>
      </c>
      <c r="B20" s="362" t="s">
        <v>456</v>
      </c>
      <c r="C20" s="362" t="s">
        <v>179</v>
      </c>
      <c r="D20" s="354">
        <v>45282</v>
      </c>
      <c r="E20" s="357">
        <v>60</v>
      </c>
      <c r="F20" s="86">
        <v>5084</v>
      </c>
      <c r="G20" s="354">
        <v>12.2</v>
      </c>
      <c r="H20" s="361"/>
      <c r="I20" s="6">
        <v>15</v>
      </c>
      <c r="J20" s="86" t="s">
        <v>2376</v>
      </c>
    </row>
    <row r="21" spans="1:10" ht="18.5">
      <c r="A21" s="369">
        <v>1028</v>
      </c>
      <c r="B21" s="363" t="s">
        <v>1504</v>
      </c>
      <c r="C21" s="363" t="s">
        <v>64</v>
      </c>
      <c r="D21" s="354">
        <v>45282</v>
      </c>
      <c r="E21" s="357">
        <v>60</v>
      </c>
      <c r="F21" s="86">
        <v>1130</v>
      </c>
      <c r="G21" s="354">
        <v>45280</v>
      </c>
      <c r="H21" s="361" t="s">
        <v>1737</v>
      </c>
      <c r="I21" s="6">
        <v>16</v>
      </c>
      <c r="J21" s="86" t="s">
        <v>2680</v>
      </c>
    </row>
    <row r="22" spans="1:10" ht="18.5">
      <c r="A22" s="364">
        <v>446</v>
      </c>
      <c r="B22" s="364" t="s">
        <v>1643</v>
      </c>
      <c r="C22" s="364" t="s">
        <v>756</v>
      </c>
      <c r="D22" s="354">
        <v>45282</v>
      </c>
      <c r="E22" s="357">
        <v>60</v>
      </c>
      <c r="F22" s="86">
        <v>266</v>
      </c>
      <c r="G22" s="354">
        <v>45280</v>
      </c>
      <c r="H22" s="361"/>
      <c r="I22" s="6">
        <v>17</v>
      </c>
      <c r="J22" s="86" t="s">
        <v>2649</v>
      </c>
    </row>
    <row r="23" spans="1:10" ht="18.5">
      <c r="A23" s="364">
        <v>999</v>
      </c>
      <c r="B23" s="364" t="s">
        <v>1584</v>
      </c>
      <c r="C23" s="364" t="s">
        <v>2253</v>
      </c>
      <c r="D23" s="354">
        <v>45282</v>
      </c>
      <c r="E23" s="357">
        <v>60</v>
      </c>
      <c r="F23" s="86">
        <v>625</v>
      </c>
      <c r="G23" s="354">
        <v>45280</v>
      </c>
      <c r="H23" s="361" t="s">
        <v>1737</v>
      </c>
      <c r="I23" s="6">
        <v>18</v>
      </c>
      <c r="J23" s="86" t="s">
        <v>2680</v>
      </c>
    </row>
    <row r="24" spans="1:10" ht="18.5">
      <c r="A24" s="365">
        <v>970</v>
      </c>
      <c r="B24" s="365" t="s">
        <v>1070</v>
      </c>
      <c r="C24" s="365" t="s">
        <v>91</v>
      </c>
      <c r="D24" s="354">
        <v>45282</v>
      </c>
      <c r="E24" s="357">
        <v>60</v>
      </c>
      <c r="F24" s="86">
        <v>3022</v>
      </c>
      <c r="G24" s="354">
        <v>45280</v>
      </c>
      <c r="H24" s="358"/>
      <c r="I24" s="6">
        <v>19</v>
      </c>
      <c r="J24" s="86" t="s">
        <v>2707</v>
      </c>
    </row>
    <row r="25" spans="1:10" ht="18.5">
      <c r="A25" s="364">
        <v>552</v>
      </c>
      <c r="B25" s="364" t="s">
        <v>2708</v>
      </c>
      <c r="C25" s="364" t="s">
        <v>202</v>
      </c>
      <c r="D25" s="354">
        <v>45282</v>
      </c>
      <c r="E25" s="357">
        <v>60</v>
      </c>
      <c r="F25" s="86">
        <v>7537</v>
      </c>
      <c r="G25" s="354">
        <v>45280</v>
      </c>
      <c r="H25" s="356"/>
      <c r="I25" s="6">
        <v>20</v>
      </c>
      <c r="J25" s="86" t="s">
        <v>2376</v>
      </c>
    </row>
    <row r="26" spans="1:10" ht="18.5">
      <c r="A26" s="370"/>
      <c r="B26" s="370"/>
      <c r="C26" s="370"/>
      <c r="D26" s="370"/>
      <c r="E26" s="370"/>
      <c r="F26" s="370"/>
      <c r="G26" s="370"/>
      <c r="H26" s="70"/>
      <c r="I26" s="70"/>
    </row>
    <row r="27" spans="1:10" ht="18.5" thickBot="1">
      <c r="A27" s="6"/>
      <c r="B27" s="5">
        <f>COUNTA(B5:B26)</f>
        <v>20</v>
      </c>
      <c r="C27" s="5" t="s">
        <v>1058</v>
      </c>
      <c r="D27" s="2"/>
      <c r="E27" s="45">
        <f>SUM(E5:E26)</f>
        <v>1200</v>
      </c>
      <c r="F27" s="5"/>
      <c r="G27" s="2"/>
      <c r="H27" s="320">
        <f>SUM(H5:H26)</f>
        <v>0</v>
      </c>
      <c r="I27" s="69">
        <v>0</v>
      </c>
      <c r="J27" s="150"/>
    </row>
    <row r="28" spans="1:10">
      <c r="A28" s="6"/>
      <c r="E28" t="s">
        <v>1661</v>
      </c>
      <c r="F28" t="s">
        <v>1661</v>
      </c>
      <c r="G28" t="s">
        <v>1661</v>
      </c>
      <c r="I28" s="58"/>
    </row>
    <row r="29" spans="1:10">
      <c r="A29" s="6"/>
      <c r="B29" s="119"/>
      <c r="C29" s="120"/>
      <c r="D29" s="120"/>
      <c r="E29" s="120"/>
      <c r="F29" s="121"/>
      <c r="G29" s="120"/>
      <c r="H29" s="120"/>
      <c r="I29" s="120"/>
    </row>
    <row r="30" spans="1:10">
      <c r="A30" s="6"/>
      <c r="B30" s="180" t="s">
        <v>2186</v>
      </c>
      <c r="C30" s="120"/>
      <c r="D30" s="226">
        <v>2024</v>
      </c>
      <c r="E30" s="120"/>
      <c r="F30" s="121"/>
      <c r="G30" s="120"/>
      <c r="H30" s="120"/>
      <c r="I30" s="120"/>
    </row>
    <row r="31" spans="1:10">
      <c r="A31" s="6"/>
      <c r="B31" s="62" t="s">
        <v>1666</v>
      </c>
      <c r="C31" s="296" t="s">
        <v>1667</v>
      </c>
      <c r="D31" s="62" t="s">
        <v>1668</v>
      </c>
      <c r="F31" s="6"/>
    </row>
    <row r="32" spans="1:10">
      <c r="A32" s="6"/>
      <c r="B32" s="63"/>
      <c r="C32" s="63"/>
      <c r="D32" s="63"/>
      <c r="F32" s="6"/>
    </row>
    <row r="33" spans="1:6">
      <c r="A33" s="6"/>
      <c r="B33" s="72">
        <v>10</v>
      </c>
      <c r="C33" s="65">
        <v>0</v>
      </c>
      <c r="D33" s="318">
        <f>B33*C33</f>
        <v>0</v>
      </c>
      <c r="F33" s="6"/>
    </row>
    <row r="34" spans="1:6">
      <c r="A34" s="6"/>
      <c r="B34" s="72">
        <v>30</v>
      </c>
      <c r="C34" s="67">
        <v>0</v>
      </c>
      <c r="D34" s="319">
        <f>B34*C34</f>
        <v>0</v>
      </c>
      <c r="E34" s="84" t="s">
        <v>1751</v>
      </c>
      <c r="F34" s="6"/>
    </row>
    <row r="35" spans="1:6">
      <c r="A35" s="6"/>
      <c r="B35" s="72">
        <v>50</v>
      </c>
      <c r="C35" s="63">
        <v>0</v>
      </c>
      <c r="D35" s="318">
        <f>B35*C35</f>
        <v>0</v>
      </c>
      <c r="F35" s="6"/>
    </row>
    <row r="36" spans="1:6">
      <c r="A36" s="6"/>
      <c r="B36" s="72">
        <v>60</v>
      </c>
      <c r="C36" s="63">
        <v>20</v>
      </c>
      <c r="D36" s="318">
        <f>B36*C36</f>
        <v>1200</v>
      </c>
      <c r="F36" s="6"/>
    </row>
    <row r="37" spans="1:6">
      <c r="A37" s="6"/>
      <c r="B37" s="63"/>
      <c r="C37" s="63"/>
      <c r="D37" s="63"/>
      <c r="F37" s="6"/>
    </row>
    <row r="38" spans="1:6" ht="15" thickBot="1">
      <c r="A38" s="6"/>
      <c r="B38" s="72" t="s">
        <v>2228</v>
      </c>
      <c r="C38" s="270">
        <f>SUM(C32:C37)</f>
        <v>20</v>
      </c>
      <c r="D38" s="64">
        <f>SUM(D32:D37)</f>
        <v>1200</v>
      </c>
      <c r="E38" s="241" t="str">
        <f>IF(B27-C38=0," OK","* error*")</f>
        <v xml:space="preserve"> OK</v>
      </c>
      <c r="F38" s="6"/>
    </row>
    <row r="39" spans="1:6">
      <c r="A39" s="6"/>
      <c r="B39" s="53"/>
      <c r="C39" s="53"/>
      <c r="D39" s="53"/>
      <c r="F39" s="6"/>
    </row>
    <row r="40" spans="1:6">
      <c r="B40" s="2" t="s">
        <v>1660</v>
      </c>
      <c r="C40" s="2" t="s">
        <v>1660</v>
      </c>
      <c r="D40" s="2" t="s">
        <v>1660</v>
      </c>
      <c r="E40" s="1" t="s">
        <v>1660</v>
      </c>
    </row>
    <row r="41" spans="1:6">
      <c r="B41" t="s">
        <v>1660</v>
      </c>
    </row>
    <row r="42" spans="1:6">
      <c r="B42" s="327"/>
    </row>
    <row r="50" ht="18" customHeight="1"/>
    <row r="55" ht="18.75" customHeight="1"/>
    <row r="56" ht="9.75" customHeight="1"/>
    <row r="61" ht="9.75" customHeight="1"/>
  </sheetData>
  <pageMargins left="0.25" right="0.25" top="0.25" bottom="0.25" header="0.25" footer="0.25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0B01D-6A61-47A8-A126-A911995AA313}">
  <dimension ref="A1:K66"/>
  <sheetViews>
    <sheetView zoomScale="90" zoomScaleNormal="90" workbookViewId="0">
      <pane ySplit="5" topLeftCell="A12" activePane="bottomLeft" state="frozen"/>
      <selection pane="bottomLeft" activeCell="A17" sqref="A17:C17"/>
    </sheetView>
  </sheetViews>
  <sheetFormatPr defaultRowHeight="14.5"/>
  <cols>
    <col min="1" max="1" width="7.90625" customWidth="1"/>
    <col min="2" max="2" width="17.36328125" customWidth="1"/>
    <col min="3" max="3" width="12.453125" customWidth="1"/>
    <col min="4" max="4" width="16.08984375" customWidth="1"/>
    <col min="5" max="5" width="13.08984375" customWidth="1"/>
    <col min="6" max="6" width="11.08984375" customWidth="1"/>
    <col min="7" max="7" width="12.54296875" customWidth="1"/>
    <col min="8" max="8" width="6.08984375" customWidth="1"/>
    <col min="9" max="9" width="5.453125" customWidth="1"/>
    <col min="10" max="10" width="10.90625" customWidth="1"/>
  </cols>
  <sheetData>
    <row r="1" spans="1:11" ht="15.5">
      <c r="A1" s="6"/>
      <c r="C1" s="197">
        <v>45277</v>
      </c>
      <c r="D1" s="108" t="s">
        <v>2368</v>
      </c>
      <c r="E1" s="109"/>
      <c r="F1" s="90" t="s">
        <v>2020</v>
      </c>
      <c r="H1" s="109"/>
      <c r="I1" s="90"/>
    </row>
    <row r="2" spans="1:11" ht="19" thickBot="1">
      <c r="A2" s="86"/>
      <c r="B2" s="222" t="s">
        <v>2686</v>
      </c>
      <c r="C2" s="198" t="s">
        <v>1660</v>
      </c>
      <c r="D2" s="89" t="s">
        <v>1631</v>
      </c>
      <c r="E2" s="197">
        <v>45276</v>
      </c>
      <c r="F2" s="328" t="s">
        <v>2690</v>
      </c>
      <c r="G2" s="345"/>
      <c r="H2" s="49"/>
      <c r="I2" s="114"/>
      <c r="J2" s="149"/>
    </row>
    <row r="3" spans="1:11" ht="19" thickBot="1">
      <c r="A3" s="248"/>
      <c r="B3" s="249">
        <f>B51</f>
        <v>44</v>
      </c>
      <c r="C3" s="250"/>
      <c r="D3" s="251" t="s">
        <v>2200</v>
      </c>
      <c r="E3" s="252">
        <f>E51</f>
        <v>2640</v>
      </c>
      <c r="F3" s="253"/>
      <c r="G3" s="247" t="s">
        <v>1738</v>
      </c>
      <c r="H3" s="237" t="s">
        <v>1737</v>
      </c>
      <c r="I3" s="2"/>
    </row>
    <row r="4" spans="1:11" ht="16" thickBot="1">
      <c r="A4" s="254" t="s">
        <v>1677</v>
      </c>
      <c r="B4" s="113" t="s">
        <v>1052</v>
      </c>
      <c r="C4" s="113" t="s">
        <v>1053</v>
      </c>
      <c r="D4" s="255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262" t="s">
        <v>2398</v>
      </c>
    </row>
    <row r="5" spans="1:11" ht="13.5" customHeight="1">
      <c r="A5" s="70"/>
      <c r="B5" s="70"/>
      <c r="C5" s="70"/>
      <c r="D5" s="70"/>
      <c r="E5" s="70"/>
      <c r="F5" s="70"/>
      <c r="G5" s="70"/>
      <c r="H5" s="70"/>
      <c r="I5" s="70"/>
    </row>
    <row r="6" spans="1:11" ht="18.5">
      <c r="A6" s="86">
        <v>957</v>
      </c>
      <c r="B6" s="86" t="s">
        <v>107</v>
      </c>
      <c r="C6" s="86" t="s">
        <v>144</v>
      </c>
      <c r="D6" s="354">
        <v>45271</v>
      </c>
      <c r="E6" s="355">
        <v>60</v>
      </c>
      <c r="F6" s="86">
        <v>700</v>
      </c>
      <c r="G6" s="354"/>
      <c r="H6" s="356"/>
      <c r="I6" s="6">
        <v>1</v>
      </c>
      <c r="J6" s="86" t="s">
        <v>2446</v>
      </c>
    </row>
    <row r="7" spans="1:11" ht="18.5">
      <c r="A7" s="367">
        <v>1103</v>
      </c>
      <c r="B7" s="366" t="s">
        <v>2291</v>
      </c>
      <c r="C7" s="366" t="s">
        <v>2346</v>
      </c>
      <c r="D7" s="354">
        <v>45271</v>
      </c>
      <c r="E7" s="355">
        <v>60</v>
      </c>
      <c r="F7" s="86">
        <v>6606</v>
      </c>
      <c r="G7" s="354">
        <v>45269</v>
      </c>
      <c r="H7" s="86"/>
      <c r="I7" s="6">
        <v>2</v>
      </c>
      <c r="J7" s="86" t="s">
        <v>2649</v>
      </c>
    </row>
    <row r="8" spans="1:11" ht="18.5">
      <c r="A8" s="367">
        <v>151</v>
      </c>
      <c r="B8" s="366" t="s">
        <v>436</v>
      </c>
      <c r="C8" s="366" t="s">
        <v>202</v>
      </c>
      <c r="D8" s="354">
        <v>45271</v>
      </c>
      <c r="E8" s="355">
        <v>60</v>
      </c>
      <c r="F8" s="86">
        <v>2014</v>
      </c>
      <c r="G8" s="354">
        <v>45269</v>
      </c>
      <c r="H8" s="86" t="s">
        <v>1737</v>
      </c>
      <c r="I8" s="6">
        <v>3</v>
      </c>
      <c r="J8" s="86" t="s">
        <v>2680</v>
      </c>
    </row>
    <row r="9" spans="1:11" ht="18.5">
      <c r="A9" s="367">
        <v>1010</v>
      </c>
      <c r="B9" s="366" t="s">
        <v>1289</v>
      </c>
      <c r="C9" s="366" t="s">
        <v>56</v>
      </c>
      <c r="D9" s="354">
        <v>45271</v>
      </c>
      <c r="E9" s="355">
        <v>60</v>
      </c>
      <c r="F9" s="86">
        <v>3540</v>
      </c>
      <c r="G9" s="354">
        <v>45266</v>
      </c>
      <c r="H9" s="86"/>
      <c r="I9" s="6">
        <v>4</v>
      </c>
      <c r="J9" s="86" t="s">
        <v>2687</v>
      </c>
    </row>
    <row r="10" spans="1:11" ht="18.5">
      <c r="A10" s="367">
        <v>1069</v>
      </c>
      <c r="B10" s="366" t="s">
        <v>1748</v>
      </c>
      <c r="C10" s="366" t="s">
        <v>1511</v>
      </c>
      <c r="D10" s="354">
        <v>45271</v>
      </c>
      <c r="E10" s="355">
        <v>60</v>
      </c>
      <c r="F10" s="86">
        <v>912</v>
      </c>
      <c r="G10" s="354">
        <v>45269</v>
      </c>
      <c r="H10" s="356" t="s">
        <v>1737</v>
      </c>
      <c r="I10" s="6">
        <v>5</v>
      </c>
      <c r="J10" s="86" t="s">
        <v>2680</v>
      </c>
    </row>
    <row r="11" spans="1:11" ht="18.5">
      <c r="A11" s="367">
        <v>509</v>
      </c>
      <c r="B11" s="366" t="s">
        <v>744</v>
      </c>
      <c r="C11" s="366" t="s">
        <v>13</v>
      </c>
      <c r="D11" s="354">
        <v>45271</v>
      </c>
      <c r="E11" s="355">
        <v>60</v>
      </c>
      <c r="F11" s="86">
        <v>2942</v>
      </c>
      <c r="G11" s="354">
        <v>45268</v>
      </c>
      <c r="H11" s="356"/>
      <c r="I11" s="6">
        <v>6</v>
      </c>
      <c r="J11" s="86" t="s">
        <v>2376</v>
      </c>
    </row>
    <row r="12" spans="1:11" ht="18.5">
      <c r="A12" s="86">
        <v>1031</v>
      </c>
      <c r="B12" s="86" t="s">
        <v>1294</v>
      </c>
      <c r="C12" s="86" t="s">
        <v>159</v>
      </c>
      <c r="D12" s="354">
        <v>45271</v>
      </c>
      <c r="E12" s="355">
        <v>60</v>
      </c>
      <c r="F12" s="86">
        <v>2835</v>
      </c>
      <c r="G12" s="354">
        <v>45269</v>
      </c>
      <c r="H12" s="86" t="s">
        <v>1737</v>
      </c>
      <c r="I12" s="6">
        <v>7</v>
      </c>
      <c r="J12" s="86" t="s">
        <v>2680</v>
      </c>
    </row>
    <row r="13" spans="1:11" ht="18.5">
      <c r="A13" s="86">
        <v>943</v>
      </c>
      <c r="B13" s="86" t="s">
        <v>856</v>
      </c>
      <c r="C13" s="86" t="s">
        <v>2042</v>
      </c>
      <c r="D13" s="354">
        <v>45271</v>
      </c>
      <c r="E13" s="355">
        <v>60</v>
      </c>
      <c r="F13" s="86">
        <v>120</v>
      </c>
      <c r="G13" s="354">
        <v>45269</v>
      </c>
      <c r="H13" s="358"/>
      <c r="I13" s="6">
        <v>8</v>
      </c>
      <c r="J13" s="86" t="s">
        <v>2672</v>
      </c>
    </row>
    <row r="14" spans="1:11" ht="18.5">
      <c r="A14" s="86">
        <v>1066</v>
      </c>
      <c r="B14" s="86" t="s">
        <v>1257</v>
      </c>
      <c r="C14" s="86" t="s">
        <v>56</v>
      </c>
      <c r="D14" s="354">
        <v>45271</v>
      </c>
      <c r="E14" s="355">
        <v>60</v>
      </c>
      <c r="F14" s="86">
        <v>1678</v>
      </c>
      <c r="G14" s="354">
        <v>45270</v>
      </c>
      <c r="H14" s="356" t="s">
        <v>1737</v>
      </c>
      <c r="I14" s="6">
        <v>9</v>
      </c>
      <c r="J14" s="86" t="s">
        <v>2680</v>
      </c>
    </row>
    <row r="15" spans="1:11" ht="18.5">
      <c r="A15" s="86">
        <v>510</v>
      </c>
      <c r="B15" s="86" t="s">
        <v>803</v>
      </c>
      <c r="C15" s="86" t="s">
        <v>623</v>
      </c>
      <c r="D15" s="354">
        <v>45271</v>
      </c>
      <c r="E15" s="357">
        <v>60</v>
      </c>
      <c r="F15" s="86">
        <v>1694</v>
      </c>
      <c r="G15" s="354">
        <v>45264</v>
      </c>
      <c r="H15" s="359"/>
      <c r="I15" s="6">
        <v>10</v>
      </c>
      <c r="J15" s="86" t="s">
        <v>2379</v>
      </c>
      <c r="K15" t="s">
        <v>2691</v>
      </c>
    </row>
    <row r="16" spans="1:11" ht="18.5">
      <c r="A16" s="86">
        <v>975</v>
      </c>
      <c r="B16" s="86" t="s">
        <v>1513</v>
      </c>
      <c r="C16" s="86" t="s">
        <v>749</v>
      </c>
      <c r="D16" s="354">
        <v>45271</v>
      </c>
      <c r="E16" s="357">
        <v>60</v>
      </c>
      <c r="F16" s="86">
        <v>1063</v>
      </c>
      <c r="G16" s="354">
        <v>45266</v>
      </c>
      <c r="H16" s="356"/>
      <c r="I16" s="6">
        <v>11</v>
      </c>
      <c r="J16" s="86" t="s">
        <v>2649</v>
      </c>
    </row>
    <row r="17" spans="1:10" ht="18.5">
      <c r="A17" s="414">
        <v>1118</v>
      </c>
      <c r="B17" s="414" t="s">
        <v>2689</v>
      </c>
      <c r="C17" s="414" t="s">
        <v>1470</v>
      </c>
      <c r="D17" s="354">
        <v>45271</v>
      </c>
      <c r="E17" s="357">
        <v>60</v>
      </c>
      <c r="F17" s="86">
        <v>1172</v>
      </c>
      <c r="G17" s="354">
        <v>45257</v>
      </c>
      <c r="H17" s="361"/>
      <c r="I17" s="6">
        <v>12</v>
      </c>
      <c r="J17" s="86" t="s">
        <v>2673</v>
      </c>
    </row>
    <row r="18" spans="1:10" ht="18.5">
      <c r="A18" s="86">
        <v>50</v>
      </c>
      <c r="B18" s="86" t="s">
        <v>134</v>
      </c>
      <c r="C18" s="86" t="s">
        <v>13</v>
      </c>
      <c r="D18" s="354">
        <v>45273</v>
      </c>
      <c r="E18" s="357">
        <v>60</v>
      </c>
      <c r="F18" s="86">
        <v>3261</v>
      </c>
      <c r="G18" s="354">
        <v>45270</v>
      </c>
      <c r="H18" s="361"/>
      <c r="I18" s="6">
        <v>13</v>
      </c>
      <c r="J18" s="86" t="s">
        <v>2376</v>
      </c>
    </row>
    <row r="19" spans="1:10" ht="18.5">
      <c r="A19" s="86">
        <v>680</v>
      </c>
      <c r="B19" s="86" t="s">
        <v>278</v>
      </c>
      <c r="C19" s="86" t="s">
        <v>13</v>
      </c>
      <c r="D19" s="354">
        <v>45273</v>
      </c>
      <c r="E19" s="357">
        <v>60</v>
      </c>
      <c r="F19" s="86">
        <v>339</v>
      </c>
      <c r="G19" s="354">
        <v>45271</v>
      </c>
      <c r="H19" s="355"/>
      <c r="I19" s="6">
        <v>14</v>
      </c>
      <c r="J19" s="86" t="s">
        <v>2379</v>
      </c>
    </row>
    <row r="20" spans="1:10" ht="18.5">
      <c r="A20" s="368">
        <v>938</v>
      </c>
      <c r="B20" s="362" t="s">
        <v>446</v>
      </c>
      <c r="C20" s="362" t="s">
        <v>56</v>
      </c>
      <c r="D20" s="354">
        <v>45273</v>
      </c>
      <c r="E20" s="357">
        <v>60</v>
      </c>
      <c r="F20" s="86">
        <v>1693</v>
      </c>
      <c r="G20" s="354">
        <v>45269</v>
      </c>
      <c r="H20" s="361"/>
      <c r="I20" s="6">
        <v>15</v>
      </c>
      <c r="J20" s="86" t="s">
        <v>2649</v>
      </c>
    </row>
    <row r="21" spans="1:10" ht="18.5">
      <c r="A21" s="369">
        <v>405</v>
      </c>
      <c r="B21" s="363" t="s">
        <v>505</v>
      </c>
      <c r="C21" s="363" t="s">
        <v>144</v>
      </c>
      <c r="D21" s="354">
        <v>45273</v>
      </c>
      <c r="E21" s="357">
        <v>60</v>
      </c>
      <c r="F21" s="86">
        <v>1058</v>
      </c>
      <c r="G21" s="354">
        <v>45269</v>
      </c>
      <c r="H21" s="361" t="s">
        <v>1737</v>
      </c>
      <c r="I21" s="6">
        <v>16</v>
      </c>
      <c r="J21" s="86" t="s">
        <v>2680</v>
      </c>
    </row>
    <row r="22" spans="1:10" ht="18.5">
      <c r="A22" s="364">
        <v>1067</v>
      </c>
      <c r="B22" s="364" t="s">
        <v>1746</v>
      </c>
      <c r="C22" s="364" t="s">
        <v>13</v>
      </c>
      <c r="D22" s="354">
        <v>45273</v>
      </c>
      <c r="E22" s="357">
        <v>60</v>
      </c>
      <c r="F22" s="86">
        <v>705</v>
      </c>
      <c r="G22" s="354">
        <v>45269</v>
      </c>
      <c r="H22" s="361"/>
      <c r="I22" s="6">
        <v>17</v>
      </c>
      <c r="J22" s="86" t="s">
        <v>2676</v>
      </c>
    </row>
    <row r="23" spans="1:10" ht="18.5">
      <c r="A23" s="364">
        <v>826</v>
      </c>
      <c r="B23" s="364" t="s">
        <v>594</v>
      </c>
      <c r="C23" s="364" t="s">
        <v>2040</v>
      </c>
      <c r="D23" s="354">
        <v>45273</v>
      </c>
      <c r="E23" s="357">
        <v>60</v>
      </c>
      <c r="F23" s="86">
        <v>123</v>
      </c>
      <c r="G23" s="354">
        <v>45271</v>
      </c>
      <c r="H23" s="361"/>
      <c r="I23" s="6">
        <v>18</v>
      </c>
      <c r="J23" s="86" t="s">
        <v>2376</v>
      </c>
    </row>
    <row r="24" spans="1:10" ht="18.5">
      <c r="A24" s="365">
        <v>1006</v>
      </c>
      <c r="B24" s="365" t="s">
        <v>2692</v>
      </c>
      <c r="C24" s="365" t="s">
        <v>692</v>
      </c>
      <c r="D24" s="354">
        <v>45273</v>
      </c>
      <c r="E24" s="357">
        <v>60</v>
      </c>
      <c r="F24" s="86">
        <v>5492</v>
      </c>
      <c r="G24" s="354">
        <v>45269</v>
      </c>
      <c r="H24" s="358"/>
      <c r="I24" s="6">
        <v>19</v>
      </c>
      <c r="J24" s="86" t="s">
        <v>2376</v>
      </c>
    </row>
    <row r="25" spans="1:10" ht="18.5">
      <c r="A25" s="364">
        <v>612</v>
      </c>
      <c r="B25" s="364" t="s">
        <v>865</v>
      </c>
      <c r="C25" s="364" t="s">
        <v>13</v>
      </c>
      <c r="D25" s="354">
        <v>45273</v>
      </c>
      <c r="E25" s="357">
        <v>60</v>
      </c>
      <c r="F25" s="86">
        <v>3322</v>
      </c>
      <c r="G25" s="354">
        <v>45271</v>
      </c>
      <c r="H25" s="356"/>
      <c r="I25" s="6">
        <v>20</v>
      </c>
      <c r="J25" s="86" t="s">
        <v>2376</v>
      </c>
    </row>
    <row r="26" spans="1:10" ht="18.5">
      <c r="A26" s="364">
        <v>1015</v>
      </c>
      <c r="B26" s="364" t="s">
        <v>2693</v>
      </c>
      <c r="C26" s="364" t="s">
        <v>64</v>
      </c>
      <c r="D26" s="354">
        <v>45273</v>
      </c>
      <c r="E26" s="357">
        <v>60</v>
      </c>
      <c r="F26" s="86">
        <v>1204</v>
      </c>
      <c r="G26" s="354">
        <v>45269</v>
      </c>
      <c r="H26" s="356"/>
      <c r="I26" s="6">
        <v>21</v>
      </c>
      <c r="J26" s="86" t="s">
        <v>2673</v>
      </c>
    </row>
    <row r="27" spans="1:10" ht="18.5">
      <c r="A27" s="364">
        <v>360</v>
      </c>
      <c r="B27" s="364" t="s">
        <v>984</v>
      </c>
      <c r="C27" s="364" t="s">
        <v>451</v>
      </c>
      <c r="D27" s="354">
        <v>45273</v>
      </c>
      <c r="E27" s="357">
        <v>60</v>
      </c>
      <c r="F27" s="86">
        <v>1313</v>
      </c>
      <c r="G27" s="354">
        <v>45272</v>
      </c>
      <c r="H27" s="356" t="s">
        <v>1737</v>
      </c>
      <c r="I27" s="6">
        <v>22</v>
      </c>
      <c r="J27" s="86" t="s">
        <v>2680</v>
      </c>
    </row>
    <row r="28" spans="1:10" ht="18.5">
      <c r="A28" s="364">
        <v>583</v>
      </c>
      <c r="B28" s="364" t="s">
        <v>63</v>
      </c>
      <c r="C28" s="364" t="s">
        <v>64</v>
      </c>
      <c r="D28" s="354">
        <v>45274</v>
      </c>
      <c r="E28" s="357">
        <v>60</v>
      </c>
      <c r="F28" s="86">
        <v>6429</v>
      </c>
      <c r="G28" s="354">
        <v>45272</v>
      </c>
      <c r="H28" s="356"/>
      <c r="I28" s="6">
        <v>23</v>
      </c>
      <c r="J28" s="86" t="s">
        <v>2376</v>
      </c>
    </row>
    <row r="29" spans="1:10" ht="18.5">
      <c r="A29" s="364">
        <v>939</v>
      </c>
      <c r="B29" s="364" t="s">
        <v>76</v>
      </c>
      <c r="C29" s="364" t="s">
        <v>1644</v>
      </c>
      <c r="D29" s="354">
        <v>45274</v>
      </c>
      <c r="E29" s="357">
        <v>60</v>
      </c>
      <c r="F29" s="86">
        <v>898</v>
      </c>
      <c r="G29" s="354">
        <v>45272</v>
      </c>
      <c r="H29" s="356"/>
      <c r="I29" s="6">
        <v>24</v>
      </c>
      <c r="J29" s="86" t="s">
        <v>2378</v>
      </c>
    </row>
    <row r="30" spans="1:10" ht="18.5">
      <c r="A30" s="364">
        <v>415</v>
      </c>
      <c r="B30" s="364" t="s">
        <v>97</v>
      </c>
      <c r="C30" s="364" t="s">
        <v>98</v>
      </c>
      <c r="D30" s="354">
        <v>45274</v>
      </c>
      <c r="E30" s="357">
        <v>60</v>
      </c>
      <c r="F30" s="86">
        <v>170</v>
      </c>
      <c r="G30" s="354">
        <v>45269</v>
      </c>
      <c r="H30" s="356"/>
      <c r="I30" s="6">
        <v>25</v>
      </c>
      <c r="J30" s="86" t="s">
        <v>2376</v>
      </c>
    </row>
    <row r="31" spans="1:10" ht="18.5">
      <c r="A31" s="364">
        <v>960</v>
      </c>
      <c r="B31" s="364" t="s">
        <v>128</v>
      </c>
      <c r="C31" s="364" t="s">
        <v>2098</v>
      </c>
      <c r="D31" s="354">
        <v>45274</v>
      </c>
      <c r="E31" s="357">
        <v>60</v>
      </c>
      <c r="F31" s="86">
        <v>478</v>
      </c>
      <c r="G31" s="354">
        <v>45270</v>
      </c>
      <c r="H31" s="356"/>
      <c r="I31" s="6">
        <v>26</v>
      </c>
      <c r="J31" s="86" t="s">
        <v>2695</v>
      </c>
    </row>
    <row r="32" spans="1:10" ht="18.5">
      <c r="A32" s="364">
        <v>759</v>
      </c>
      <c r="B32" s="364" t="s">
        <v>225</v>
      </c>
      <c r="C32" s="364" t="s">
        <v>91</v>
      </c>
      <c r="D32" s="354">
        <v>45274</v>
      </c>
      <c r="E32" s="357">
        <v>60</v>
      </c>
      <c r="F32" s="86">
        <v>4540</v>
      </c>
      <c r="G32" s="354">
        <v>45269</v>
      </c>
      <c r="H32" s="356"/>
      <c r="I32" s="6">
        <v>27</v>
      </c>
      <c r="J32" s="86" t="s">
        <v>2696</v>
      </c>
    </row>
    <row r="33" spans="1:10" ht="18.5">
      <c r="A33" s="364">
        <v>1096</v>
      </c>
      <c r="B33" s="364" t="s">
        <v>2223</v>
      </c>
      <c r="C33" s="364" t="s">
        <v>91</v>
      </c>
      <c r="D33" s="354">
        <v>45274</v>
      </c>
      <c r="E33" s="357">
        <v>60</v>
      </c>
      <c r="F33" s="86">
        <v>2490</v>
      </c>
      <c r="G33" s="354">
        <v>45272</v>
      </c>
      <c r="H33" s="356"/>
      <c r="I33" s="6">
        <v>28</v>
      </c>
      <c r="J33" s="86" t="s">
        <v>2649</v>
      </c>
    </row>
    <row r="34" spans="1:10" ht="18.5">
      <c r="A34" s="364">
        <v>1086</v>
      </c>
      <c r="B34" s="364" t="s">
        <v>2110</v>
      </c>
      <c r="C34" s="364" t="s">
        <v>2111</v>
      </c>
      <c r="D34" s="354">
        <v>45274</v>
      </c>
      <c r="E34" s="357">
        <v>60</v>
      </c>
      <c r="F34" s="86">
        <v>220</v>
      </c>
      <c r="G34" s="354">
        <v>45270</v>
      </c>
      <c r="H34" s="356" t="s">
        <v>1737</v>
      </c>
      <c r="I34" s="6">
        <v>29</v>
      </c>
      <c r="J34" s="86" t="s">
        <v>2680</v>
      </c>
    </row>
    <row r="35" spans="1:10" ht="18.5">
      <c r="A35" s="364">
        <v>1026</v>
      </c>
      <c r="B35" s="364" t="s">
        <v>1611</v>
      </c>
      <c r="C35" s="364" t="s">
        <v>2093</v>
      </c>
      <c r="D35" s="354">
        <v>45274</v>
      </c>
      <c r="E35" s="357">
        <v>60</v>
      </c>
      <c r="F35" s="86">
        <v>276</v>
      </c>
      <c r="G35" s="354">
        <v>45271</v>
      </c>
      <c r="H35" s="356" t="s">
        <v>1737</v>
      </c>
      <c r="I35" s="6">
        <v>30</v>
      </c>
      <c r="J35" s="86" t="s">
        <v>2680</v>
      </c>
    </row>
    <row r="36" spans="1:10" ht="18.5">
      <c r="A36" s="364">
        <v>892</v>
      </c>
      <c r="B36" s="364" t="s">
        <v>831</v>
      </c>
      <c r="C36" s="364" t="s">
        <v>91</v>
      </c>
      <c r="D36" s="354">
        <v>45274</v>
      </c>
      <c r="E36" s="357">
        <v>60</v>
      </c>
      <c r="F36" s="86">
        <v>4540</v>
      </c>
      <c r="G36" s="354">
        <v>45270</v>
      </c>
      <c r="H36" s="356"/>
      <c r="I36" s="6">
        <v>31</v>
      </c>
      <c r="J36" s="86" t="s">
        <v>2376</v>
      </c>
    </row>
    <row r="37" spans="1:10" ht="18.5">
      <c r="A37" s="364">
        <v>586</v>
      </c>
      <c r="B37" s="364" t="s">
        <v>878</v>
      </c>
      <c r="C37" s="364" t="s">
        <v>879</v>
      </c>
      <c r="D37" s="354">
        <v>45274</v>
      </c>
      <c r="E37" s="357">
        <v>60</v>
      </c>
      <c r="F37" s="86">
        <v>8086</v>
      </c>
      <c r="G37" s="354">
        <v>45269</v>
      </c>
      <c r="H37" s="356"/>
      <c r="I37" s="6">
        <v>32</v>
      </c>
      <c r="J37" s="86" t="s">
        <v>2376</v>
      </c>
    </row>
    <row r="38" spans="1:10" ht="18.5">
      <c r="A38" s="364">
        <v>1059</v>
      </c>
      <c r="B38" s="364" t="s">
        <v>1654</v>
      </c>
      <c r="C38" s="364" t="s">
        <v>2095</v>
      </c>
      <c r="D38" s="354">
        <v>45274</v>
      </c>
      <c r="E38" s="357">
        <v>60</v>
      </c>
      <c r="F38" s="86">
        <v>6403</v>
      </c>
      <c r="G38" s="354">
        <v>45271</v>
      </c>
      <c r="H38" s="356"/>
      <c r="I38" s="6">
        <v>33</v>
      </c>
      <c r="J38" s="86" t="s">
        <v>2672</v>
      </c>
    </row>
    <row r="39" spans="1:10" ht="18.5">
      <c r="A39" s="364">
        <v>527</v>
      </c>
      <c r="B39" s="364" t="s">
        <v>2697</v>
      </c>
      <c r="C39" s="364" t="s">
        <v>13</v>
      </c>
      <c r="D39" s="354">
        <v>45274</v>
      </c>
      <c r="E39" s="357">
        <v>60</v>
      </c>
      <c r="F39" s="86">
        <v>139</v>
      </c>
      <c r="G39" s="354">
        <v>45271</v>
      </c>
      <c r="H39" s="356"/>
      <c r="I39" s="6">
        <v>34</v>
      </c>
      <c r="J39" s="86" t="s">
        <v>2378</v>
      </c>
    </row>
    <row r="40" spans="1:10" ht="18.5">
      <c r="A40" s="364">
        <v>839</v>
      </c>
      <c r="B40" s="364" t="s">
        <v>2628</v>
      </c>
      <c r="C40" s="364" t="s">
        <v>1047</v>
      </c>
      <c r="D40" s="354">
        <v>45274</v>
      </c>
      <c r="E40" s="357">
        <v>60</v>
      </c>
      <c r="F40" s="86">
        <v>451</v>
      </c>
      <c r="G40" s="354">
        <v>45270</v>
      </c>
      <c r="H40" s="356"/>
      <c r="I40" s="6">
        <v>35</v>
      </c>
      <c r="J40" s="86" t="s">
        <v>2376</v>
      </c>
    </row>
    <row r="41" spans="1:10" ht="18.5">
      <c r="A41" s="364">
        <v>679</v>
      </c>
      <c r="B41" s="364" t="s">
        <v>29</v>
      </c>
      <c r="C41" s="364" t="s">
        <v>202</v>
      </c>
      <c r="D41" s="354">
        <v>45272</v>
      </c>
      <c r="E41" s="357">
        <v>60</v>
      </c>
      <c r="F41" s="86">
        <v>1063</v>
      </c>
      <c r="G41" s="354">
        <v>45272</v>
      </c>
      <c r="H41" s="356"/>
      <c r="I41" s="6">
        <v>36</v>
      </c>
      <c r="J41" s="372" t="s">
        <v>1648</v>
      </c>
    </row>
    <row r="42" spans="1:10" ht="18.5">
      <c r="A42" s="364">
        <v>1087</v>
      </c>
      <c r="B42" s="364" t="s">
        <v>2112</v>
      </c>
      <c r="C42" s="364" t="s">
        <v>2256</v>
      </c>
      <c r="D42" s="354">
        <v>45272</v>
      </c>
      <c r="E42" s="357">
        <v>60</v>
      </c>
      <c r="F42" s="86">
        <v>1995</v>
      </c>
      <c r="G42" s="354">
        <v>45272</v>
      </c>
      <c r="H42" s="356" t="s">
        <v>1737</v>
      </c>
      <c r="I42" s="6">
        <v>37</v>
      </c>
      <c r="J42" s="86" t="s">
        <v>2680</v>
      </c>
    </row>
    <row r="43" spans="1:10" ht="18.5">
      <c r="A43" s="364">
        <v>902</v>
      </c>
      <c r="B43" s="364" t="s">
        <v>90</v>
      </c>
      <c r="C43" s="364" t="s">
        <v>91</v>
      </c>
      <c r="D43" s="354">
        <v>45272</v>
      </c>
      <c r="E43" s="357">
        <v>60</v>
      </c>
      <c r="F43" s="86">
        <v>713</v>
      </c>
      <c r="G43" s="354">
        <v>45270</v>
      </c>
      <c r="H43" s="356"/>
      <c r="I43" s="6">
        <v>38</v>
      </c>
      <c r="J43" s="86" t="s">
        <v>2376</v>
      </c>
    </row>
    <row r="44" spans="1:10" ht="18.5">
      <c r="A44" s="364">
        <v>920</v>
      </c>
      <c r="B44" s="364" t="s">
        <v>361</v>
      </c>
      <c r="C44" s="364" t="s">
        <v>362</v>
      </c>
      <c r="D44" s="354">
        <v>45263</v>
      </c>
      <c r="E44" s="357">
        <v>60</v>
      </c>
      <c r="F44" s="86">
        <v>7556</v>
      </c>
      <c r="G44" s="354">
        <v>45272</v>
      </c>
      <c r="H44" s="356"/>
      <c r="I44" s="6">
        <v>39</v>
      </c>
      <c r="J44" s="86" t="s">
        <v>2376</v>
      </c>
    </row>
    <row r="45" spans="1:10" ht="18.5">
      <c r="A45" s="364">
        <v>100</v>
      </c>
      <c r="B45" s="364" t="s">
        <v>294</v>
      </c>
      <c r="C45" s="364" t="s">
        <v>692</v>
      </c>
      <c r="D45" s="354">
        <v>45275</v>
      </c>
      <c r="E45" s="357">
        <v>60</v>
      </c>
      <c r="F45" s="86">
        <v>6093</v>
      </c>
      <c r="G45" s="354">
        <v>45272</v>
      </c>
      <c r="H45" s="356"/>
      <c r="I45" s="6">
        <v>40</v>
      </c>
      <c r="J45" s="86" t="s">
        <v>2698</v>
      </c>
    </row>
    <row r="46" spans="1:10" ht="18.5">
      <c r="A46" s="364">
        <v>886</v>
      </c>
      <c r="B46" s="364" t="s">
        <v>417</v>
      </c>
      <c r="C46" s="364" t="s">
        <v>418</v>
      </c>
      <c r="D46" s="354">
        <v>45275</v>
      </c>
      <c r="E46" s="357">
        <v>60</v>
      </c>
      <c r="F46" s="86">
        <v>1999</v>
      </c>
      <c r="G46" s="354">
        <v>45270</v>
      </c>
      <c r="H46" s="356"/>
      <c r="I46" s="6">
        <v>41</v>
      </c>
      <c r="J46" s="86" t="s">
        <v>2376</v>
      </c>
    </row>
    <row r="47" spans="1:10" ht="18.5">
      <c r="A47" s="364">
        <v>854</v>
      </c>
      <c r="B47" s="364" t="s">
        <v>479</v>
      </c>
      <c r="C47" s="364" t="s">
        <v>56</v>
      </c>
      <c r="D47" s="354">
        <v>45275</v>
      </c>
      <c r="E47" s="357">
        <v>60</v>
      </c>
      <c r="F47" s="86">
        <v>4341</v>
      </c>
      <c r="G47" s="354">
        <v>45272</v>
      </c>
      <c r="H47" s="356" t="s">
        <v>1737</v>
      </c>
      <c r="I47" s="6">
        <v>42</v>
      </c>
      <c r="J47" s="86" t="s">
        <v>2680</v>
      </c>
    </row>
    <row r="48" spans="1:10" ht="18.5">
      <c r="A48" s="364">
        <v>740</v>
      </c>
      <c r="B48" s="364" t="s">
        <v>313</v>
      </c>
      <c r="C48" s="364" t="s">
        <v>879</v>
      </c>
      <c r="D48" s="354">
        <v>45275</v>
      </c>
      <c r="E48" s="357">
        <v>60</v>
      </c>
      <c r="F48" s="86">
        <v>216</v>
      </c>
      <c r="G48" s="354">
        <v>45273</v>
      </c>
      <c r="H48" s="356"/>
      <c r="I48" s="6">
        <v>43</v>
      </c>
      <c r="J48" s="86" t="s">
        <v>2451</v>
      </c>
    </row>
    <row r="49" spans="1:10" ht="18.5">
      <c r="A49" s="364">
        <v>377</v>
      </c>
      <c r="B49" s="364" t="s">
        <v>2701</v>
      </c>
      <c r="C49" s="364" t="s">
        <v>2261</v>
      </c>
      <c r="D49" s="354">
        <v>45275</v>
      </c>
      <c r="E49" s="357">
        <v>60</v>
      </c>
      <c r="F49" s="86">
        <v>6094</v>
      </c>
      <c r="G49" s="354">
        <v>45272</v>
      </c>
      <c r="H49" s="356"/>
      <c r="I49" s="6">
        <v>44</v>
      </c>
      <c r="J49" s="86" t="s">
        <v>2379</v>
      </c>
    </row>
    <row r="50" spans="1:10" ht="18" customHeight="1">
      <c r="A50" s="370"/>
      <c r="B50" s="370"/>
      <c r="C50" s="370"/>
      <c r="D50" s="370"/>
      <c r="E50" s="370"/>
      <c r="F50" s="370"/>
      <c r="G50" s="370"/>
      <c r="H50" s="70"/>
      <c r="I50" s="70"/>
    </row>
    <row r="51" spans="1:10" ht="18.5" thickBot="1">
      <c r="A51" s="6"/>
      <c r="B51" s="5">
        <f>COUNTA(B5:B50)</f>
        <v>44</v>
      </c>
      <c r="C51" s="5" t="s">
        <v>1058</v>
      </c>
      <c r="D51" s="2"/>
      <c r="E51" s="45">
        <f>SUM(E5:E50)</f>
        <v>2640</v>
      </c>
      <c r="F51" s="5"/>
      <c r="G51" s="2"/>
      <c r="H51" s="320">
        <f>SUM(H5:H50)</f>
        <v>0</v>
      </c>
      <c r="I51" s="69">
        <v>0</v>
      </c>
      <c r="J51" s="150"/>
    </row>
    <row r="52" spans="1:10">
      <c r="A52" s="6"/>
      <c r="E52" t="s">
        <v>1661</v>
      </c>
      <c r="F52" t="s">
        <v>1661</v>
      </c>
      <c r="G52" t="s">
        <v>1661</v>
      </c>
      <c r="I52" s="58"/>
    </row>
    <row r="53" spans="1:10">
      <c r="A53" s="6"/>
      <c r="B53" s="119"/>
      <c r="C53" s="120"/>
      <c r="D53" s="120"/>
      <c r="E53" s="120"/>
      <c r="F53" s="121"/>
      <c r="G53" s="120"/>
      <c r="H53" s="120"/>
      <c r="I53" s="120"/>
    </row>
    <row r="54" spans="1:10">
      <c r="A54" s="6"/>
      <c r="B54" s="180" t="s">
        <v>2186</v>
      </c>
      <c r="C54" s="120"/>
      <c r="D54" s="226">
        <v>2024</v>
      </c>
      <c r="E54" s="120"/>
      <c r="F54" s="121"/>
      <c r="G54" s="120"/>
      <c r="H54" s="120"/>
      <c r="I54" s="120"/>
    </row>
    <row r="55" spans="1:10" ht="18.75" customHeight="1">
      <c r="A55" s="6"/>
      <c r="B55" s="62" t="s">
        <v>1666</v>
      </c>
      <c r="C55" s="296" t="s">
        <v>1667</v>
      </c>
      <c r="D55" s="62" t="s">
        <v>1668</v>
      </c>
      <c r="F55" s="6"/>
    </row>
    <row r="56" spans="1:10" ht="9.75" customHeight="1">
      <c r="A56" s="6"/>
      <c r="B56" s="63"/>
      <c r="C56" s="63"/>
      <c r="D56" s="63"/>
      <c r="F56" s="6"/>
    </row>
    <row r="57" spans="1:10">
      <c r="A57" s="6"/>
      <c r="B57" s="72">
        <v>10</v>
      </c>
      <c r="C57" s="65"/>
      <c r="D57" s="318">
        <f>B57*C57</f>
        <v>0</v>
      </c>
      <c r="F57" s="6"/>
    </row>
    <row r="58" spans="1:10">
      <c r="A58" s="6"/>
      <c r="B58" s="72">
        <v>30</v>
      </c>
      <c r="C58" s="67"/>
      <c r="D58" s="319">
        <f>B58*C58</f>
        <v>0</v>
      </c>
      <c r="E58" s="84" t="s">
        <v>1751</v>
      </c>
      <c r="F58" s="6"/>
    </row>
    <row r="59" spans="1:10">
      <c r="A59" s="6"/>
      <c r="B59" s="72">
        <v>50</v>
      </c>
      <c r="C59" s="63"/>
      <c r="D59" s="318">
        <f>B59*C59</f>
        <v>0</v>
      </c>
      <c r="F59" s="6"/>
    </row>
    <row r="60" spans="1:10">
      <c r="A60" s="6"/>
      <c r="B60" s="72">
        <v>60</v>
      </c>
      <c r="C60" s="63">
        <v>44</v>
      </c>
      <c r="D60" s="318">
        <f>B60*C60</f>
        <v>2640</v>
      </c>
      <c r="F60" s="6"/>
    </row>
    <row r="61" spans="1:10" ht="9.75" customHeight="1">
      <c r="A61" s="6"/>
      <c r="B61" s="63"/>
      <c r="C61" s="63"/>
      <c r="D61" s="63"/>
      <c r="F61" s="6"/>
    </row>
    <row r="62" spans="1:10" ht="15" thickBot="1">
      <c r="A62" s="6"/>
      <c r="B62" s="72" t="s">
        <v>2228</v>
      </c>
      <c r="C62" s="270">
        <f>SUM(C56:C61)</f>
        <v>44</v>
      </c>
      <c r="D62" s="64">
        <f>SUM(D56:D61)</f>
        <v>2640</v>
      </c>
      <c r="E62" s="241" t="str">
        <f>IF(B51-C62=0," OK","* error*")</f>
        <v xml:space="preserve"> OK</v>
      </c>
      <c r="F62" s="6"/>
    </row>
    <row r="63" spans="1:10">
      <c r="A63" s="6"/>
      <c r="B63" s="53"/>
      <c r="C63" s="53"/>
      <c r="D63" s="53"/>
      <c r="F63" s="6"/>
    </row>
    <row r="64" spans="1:10">
      <c r="B64" s="2" t="s">
        <v>1660</v>
      </c>
      <c r="C64" s="2" t="s">
        <v>1660</v>
      </c>
      <c r="D64" s="2" t="s">
        <v>1660</v>
      </c>
      <c r="E64" s="1" t="s">
        <v>1660</v>
      </c>
    </row>
    <row r="65" spans="2:2">
      <c r="B65" t="s">
        <v>1660</v>
      </c>
    </row>
    <row r="66" spans="2:2">
      <c r="B66" s="327"/>
    </row>
  </sheetData>
  <pageMargins left="0.25" right="0.25" top="0.25" bottom="0.25" header="0.25" footer="0.25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5390-8944-40FA-9ABC-B75B4752D7E4}">
  <sheetPr>
    <outlinePr showOutlineSymbols="0"/>
  </sheetPr>
  <dimension ref="A1:V161"/>
  <sheetViews>
    <sheetView showZeros="0" showOutlineSymbols="0" zoomScale="96" zoomScaleNormal="96" workbookViewId="0">
      <pane ySplit="2" topLeftCell="A3" activePane="bottomLeft" state="frozen"/>
      <selection pane="bottomLeft" activeCell="F10" sqref="F10"/>
    </sheetView>
  </sheetViews>
  <sheetFormatPr defaultRowHeight="14.5"/>
  <cols>
    <col min="1" max="1" width="8.90625" style="6"/>
    <col min="2" max="2" width="12.453125" customWidth="1"/>
    <col min="3" max="3" width="11.36328125" customWidth="1"/>
    <col min="4" max="4" width="8.984375E-2" customWidth="1"/>
    <col min="5" max="5" width="20.6328125" hidden="1" customWidth="1"/>
    <col min="6" max="6" width="23.453125" customWidth="1"/>
    <col min="7" max="7" width="15" customWidth="1"/>
    <col min="8" max="8" width="6.453125" customWidth="1"/>
    <col min="9" max="9" width="9.453125" customWidth="1"/>
    <col min="10" max="10" width="15.6328125" customWidth="1"/>
    <col min="11" max="11" width="15.36328125" customWidth="1"/>
    <col min="12" max="12" width="28.90625" customWidth="1"/>
    <col min="13" max="13" width="25.54296875" customWidth="1"/>
    <col min="14" max="14" width="10.90625" style="6" customWidth="1"/>
    <col min="15" max="15" width="18.54296875" customWidth="1"/>
    <col min="16" max="16" width="31.08984375" customWidth="1"/>
    <col min="17" max="17" width="15.08984375" customWidth="1"/>
    <col min="18" max="18" width="12.90625" customWidth="1"/>
    <col min="20" max="20" width="9" customWidth="1"/>
    <col min="21" max="21" width="14.90625" customWidth="1"/>
  </cols>
  <sheetData>
    <row r="1" spans="1:22" ht="15.5">
      <c r="B1" s="104">
        <v>108</v>
      </c>
      <c r="C1" t="s">
        <v>2579</v>
      </c>
      <c r="F1" s="402">
        <v>45291</v>
      </c>
    </row>
    <row r="2" spans="1:22" ht="18.5">
      <c r="B2" s="104">
        <f>B116</f>
        <v>32</v>
      </c>
      <c r="C2" t="s">
        <v>2783</v>
      </c>
      <c r="F2" s="425" t="s">
        <v>2826</v>
      </c>
      <c r="G2" s="49" t="s">
        <v>2784</v>
      </c>
      <c r="K2" t="s">
        <v>1660</v>
      </c>
      <c r="L2">
        <f>16+27+28</f>
        <v>71</v>
      </c>
    </row>
    <row r="3" spans="1:22" ht="15.5">
      <c r="B3" s="403">
        <f>B102</f>
        <v>5</v>
      </c>
      <c r="C3" t="s">
        <v>2785</v>
      </c>
      <c r="H3" s="311" t="s">
        <v>2786</v>
      </c>
      <c r="L3">
        <v>43</v>
      </c>
    </row>
    <row r="4" spans="1:22" ht="21.5" thickBot="1">
      <c r="B4" s="404">
        <f>B1-B2-B3</f>
        <v>71</v>
      </c>
      <c r="C4" s="405" t="s">
        <v>2579</v>
      </c>
      <c r="D4" s="405"/>
      <c r="E4" s="405"/>
      <c r="F4" s="406">
        <v>45304</v>
      </c>
      <c r="L4">
        <f>L2-L3</f>
        <v>28</v>
      </c>
    </row>
    <row r="5" spans="1:22" ht="15.5" thickTop="1" thickBot="1"/>
    <row r="6" spans="1:22" ht="16" thickBot="1">
      <c r="A6" s="6" t="s">
        <v>2390</v>
      </c>
      <c r="B6" s="107">
        <f>A80</f>
        <v>71</v>
      </c>
      <c r="C6" s="426" t="s">
        <v>2726</v>
      </c>
      <c r="D6" s="263"/>
      <c r="F6" s="197">
        <v>45291</v>
      </c>
      <c r="G6" s="227" t="s">
        <v>2388</v>
      </c>
      <c r="H6" s="328" t="s">
        <v>2730</v>
      </c>
      <c r="K6" s="5">
        <v>96</v>
      </c>
      <c r="L6" t="s">
        <v>1660</v>
      </c>
      <c r="M6" t="s">
        <v>1660</v>
      </c>
      <c r="N6" s="191"/>
      <c r="Q6" t="s">
        <v>2713</v>
      </c>
      <c r="R6" s="1" t="s">
        <v>2714</v>
      </c>
    </row>
    <row r="7" spans="1:22" ht="16" thickBot="1">
      <c r="A7" s="264" t="s">
        <v>2389</v>
      </c>
      <c r="B7" s="265" t="s">
        <v>0</v>
      </c>
      <c r="C7" s="266" t="s">
        <v>1</v>
      </c>
      <c r="D7" t="s">
        <v>1079</v>
      </c>
      <c r="E7" t="s">
        <v>2</v>
      </c>
      <c r="F7" t="s">
        <v>3</v>
      </c>
      <c r="G7" t="s">
        <v>4</v>
      </c>
      <c r="H7" t="s">
        <v>5</v>
      </c>
      <c r="I7" t="s">
        <v>6</v>
      </c>
      <c r="J7" t="s">
        <v>7</v>
      </c>
      <c r="K7" t="s">
        <v>8</v>
      </c>
      <c r="L7" t="s">
        <v>9</v>
      </c>
      <c r="M7" t="s">
        <v>1080</v>
      </c>
      <c r="N7" s="395">
        <v>12971</v>
      </c>
      <c r="O7" t="s">
        <v>1081</v>
      </c>
      <c r="P7" t="s">
        <v>1071</v>
      </c>
      <c r="Q7" s="2"/>
      <c r="R7" s="1"/>
    </row>
    <row r="8" spans="1:22">
      <c r="A8" s="312">
        <v>1094</v>
      </c>
      <c r="B8" s="313" t="s">
        <v>2194</v>
      </c>
      <c r="C8" s="313" t="s">
        <v>529</v>
      </c>
      <c r="D8" s="313"/>
      <c r="E8" s="313"/>
      <c r="F8" s="313" t="s">
        <v>2203</v>
      </c>
      <c r="G8" s="313" t="s">
        <v>25</v>
      </c>
      <c r="H8" s="313" t="s">
        <v>17</v>
      </c>
      <c r="I8" s="313" t="s">
        <v>1755</v>
      </c>
      <c r="J8" s="313" t="s">
        <v>2204</v>
      </c>
      <c r="K8" s="313" t="s">
        <v>2205</v>
      </c>
      <c r="L8" s="313" t="s">
        <v>2197</v>
      </c>
      <c r="M8" s="313"/>
      <c r="N8" s="395">
        <v>14801</v>
      </c>
      <c r="O8" s="313" t="s">
        <v>2198</v>
      </c>
      <c r="P8" s="313"/>
      <c r="Q8" s="313"/>
      <c r="R8" s="315"/>
      <c r="S8" s="313"/>
      <c r="T8" s="313"/>
      <c r="U8" s="313"/>
      <c r="V8" s="313"/>
    </row>
    <row r="9" spans="1:22">
      <c r="A9" s="312">
        <v>672</v>
      </c>
      <c r="B9" s="313" t="s">
        <v>49</v>
      </c>
      <c r="C9" s="313" t="s">
        <v>50</v>
      </c>
      <c r="D9" s="313"/>
      <c r="E9" s="313"/>
      <c r="F9" s="313" t="s">
        <v>52</v>
      </c>
      <c r="G9" s="313" t="s">
        <v>53</v>
      </c>
      <c r="H9" s="313" t="s">
        <v>17</v>
      </c>
      <c r="I9" s="313" t="s">
        <v>1761</v>
      </c>
      <c r="J9" s="313" t="s">
        <v>54</v>
      </c>
      <c r="K9" s="313"/>
      <c r="L9" s="313" t="s">
        <v>55</v>
      </c>
      <c r="M9" s="313" t="s">
        <v>1762</v>
      </c>
      <c r="N9" s="395">
        <v>14801</v>
      </c>
      <c r="O9" s="313"/>
      <c r="P9" s="313" t="s">
        <v>2347</v>
      </c>
      <c r="Q9" s="313"/>
      <c r="R9" s="315"/>
      <c r="S9" s="313"/>
      <c r="T9" s="313"/>
      <c r="U9" s="313"/>
      <c r="V9" s="313"/>
    </row>
    <row r="10" spans="1:22">
      <c r="A10" s="312">
        <v>1063</v>
      </c>
      <c r="B10" s="313" t="s">
        <v>1763</v>
      </c>
      <c r="C10" s="313" t="s">
        <v>50</v>
      </c>
      <c r="D10" s="313"/>
      <c r="E10" s="313"/>
      <c r="F10" s="313" t="s">
        <v>1765</v>
      </c>
      <c r="G10" s="313" t="s">
        <v>16</v>
      </c>
      <c r="H10" s="313" t="s">
        <v>17</v>
      </c>
      <c r="I10" s="313" t="s">
        <v>1752</v>
      </c>
      <c r="J10" s="313" t="s">
        <v>1766</v>
      </c>
      <c r="K10" s="313" t="s">
        <v>1767</v>
      </c>
      <c r="L10" s="313" t="s">
        <v>1768</v>
      </c>
      <c r="M10" s="313" t="s">
        <v>1769</v>
      </c>
      <c r="N10" s="307">
        <v>20311</v>
      </c>
      <c r="O10" s="313" t="s">
        <v>1770</v>
      </c>
      <c r="P10" s="313"/>
      <c r="Q10" s="313"/>
      <c r="R10" s="315"/>
      <c r="S10" s="313"/>
      <c r="T10" s="313"/>
      <c r="U10" s="313"/>
      <c r="V10" s="313"/>
    </row>
    <row r="11" spans="1:22">
      <c r="A11" s="312">
        <v>1029</v>
      </c>
      <c r="B11" s="427" t="s">
        <v>1486</v>
      </c>
      <c r="C11" s="427" t="s">
        <v>56</v>
      </c>
      <c r="D11" s="313"/>
      <c r="E11" s="313"/>
      <c r="F11" s="313" t="s">
        <v>1488</v>
      </c>
      <c r="G11" s="313" t="s">
        <v>67</v>
      </c>
      <c r="H11" s="313" t="s">
        <v>17</v>
      </c>
      <c r="I11" s="313" t="s">
        <v>1776</v>
      </c>
      <c r="J11" s="313" t="s">
        <v>1489</v>
      </c>
      <c r="K11" s="313"/>
      <c r="L11" s="427" t="s">
        <v>2827</v>
      </c>
      <c r="M11" s="313"/>
      <c r="N11" s="307">
        <v>17192</v>
      </c>
      <c r="O11" s="313" t="s">
        <v>1490</v>
      </c>
      <c r="P11" s="313" t="s">
        <v>1780</v>
      </c>
      <c r="Q11" s="313"/>
      <c r="R11" s="315"/>
      <c r="S11" s="313"/>
      <c r="T11" s="313"/>
      <c r="U11" s="313"/>
      <c r="V11" s="313"/>
    </row>
    <row r="12" spans="1:22">
      <c r="A12" s="312">
        <v>926</v>
      </c>
      <c r="B12" s="313" t="s">
        <v>111</v>
      </c>
      <c r="C12" s="313" t="s">
        <v>112</v>
      </c>
      <c r="D12" s="313"/>
      <c r="E12" s="313"/>
      <c r="F12" s="313" t="s">
        <v>114</v>
      </c>
      <c r="G12" s="313" t="s">
        <v>32</v>
      </c>
      <c r="H12" s="313" t="s">
        <v>17</v>
      </c>
      <c r="I12" s="313" t="s">
        <v>1756</v>
      </c>
      <c r="J12" s="313" t="s">
        <v>115</v>
      </c>
      <c r="K12" s="313"/>
      <c r="L12" s="313" t="s">
        <v>116</v>
      </c>
      <c r="M12" s="313"/>
      <c r="N12" s="307">
        <v>16606</v>
      </c>
      <c r="O12" s="313"/>
      <c r="P12" s="313"/>
      <c r="Q12" s="313"/>
      <c r="R12" s="315"/>
      <c r="S12" s="313"/>
      <c r="T12" s="313"/>
      <c r="U12" s="313"/>
      <c r="V12" s="313"/>
    </row>
    <row r="13" spans="1:22">
      <c r="A13" s="312">
        <v>501</v>
      </c>
      <c r="B13" s="313" t="s">
        <v>117</v>
      </c>
      <c r="C13" s="313" t="s">
        <v>2038</v>
      </c>
      <c r="D13" s="313"/>
      <c r="E13" s="313"/>
      <c r="F13" s="313" t="s">
        <v>119</v>
      </c>
      <c r="G13" s="313" t="s">
        <v>120</v>
      </c>
      <c r="H13" s="313" t="s">
        <v>17</v>
      </c>
      <c r="I13" s="313" t="s">
        <v>1782</v>
      </c>
      <c r="J13" s="313" t="s">
        <v>121</v>
      </c>
      <c r="K13" s="313"/>
      <c r="L13" s="313" t="s">
        <v>122</v>
      </c>
      <c r="M13" s="313"/>
      <c r="N13" s="395">
        <v>16623</v>
      </c>
      <c r="O13" s="313" t="s">
        <v>1448</v>
      </c>
      <c r="P13" s="313"/>
      <c r="Q13" s="313"/>
      <c r="R13" s="315"/>
      <c r="S13" s="313"/>
      <c r="T13" s="313"/>
      <c r="U13" s="313"/>
      <c r="V13" s="313"/>
    </row>
    <row r="14" spans="1:22">
      <c r="A14" s="312">
        <v>956</v>
      </c>
      <c r="B14" s="313" t="s">
        <v>152</v>
      </c>
      <c r="C14" s="313" t="s">
        <v>56</v>
      </c>
      <c r="D14" s="313"/>
      <c r="E14" s="313"/>
      <c r="F14" s="313" t="s">
        <v>154</v>
      </c>
      <c r="G14" s="313" t="s">
        <v>155</v>
      </c>
      <c r="H14" s="313" t="s">
        <v>17</v>
      </c>
      <c r="I14" s="313" t="s">
        <v>1788</v>
      </c>
      <c r="J14" s="313" t="s">
        <v>156</v>
      </c>
      <c r="K14" s="313" t="s">
        <v>157</v>
      </c>
      <c r="L14" s="313" t="s">
        <v>158</v>
      </c>
      <c r="M14" s="313" t="s">
        <v>1321</v>
      </c>
      <c r="N14" s="395">
        <v>15057</v>
      </c>
      <c r="O14" s="313" t="s">
        <v>1322</v>
      </c>
      <c r="P14" s="313"/>
      <c r="Q14" s="313"/>
      <c r="R14" s="315"/>
      <c r="S14" s="313"/>
      <c r="T14" s="313"/>
      <c r="U14" s="313"/>
      <c r="V14" s="313"/>
    </row>
    <row r="15" spans="1:22">
      <c r="A15" s="312">
        <v>499</v>
      </c>
      <c r="B15" s="313" t="s">
        <v>163</v>
      </c>
      <c r="C15" s="313" t="s">
        <v>98</v>
      </c>
      <c r="D15" s="313"/>
      <c r="E15" s="313"/>
      <c r="F15" s="313" t="s">
        <v>164</v>
      </c>
      <c r="G15" s="313" t="s">
        <v>25</v>
      </c>
      <c r="H15" s="313" t="s">
        <v>17</v>
      </c>
      <c r="I15" s="313" t="s">
        <v>1755</v>
      </c>
      <c r="J15" s="313" t="s">
        <v>165</v>
      </c>
      <c r="K15" s="313"/>
      <c r="L15" s="313" t="s">
        <v>166</v>
      </c>
      <c r="M15" s="313" t="s">
        <v>1308</v>
      </c>
      <c r="N15" s="395">
        <v>14894</v>
      </c>
      <c r="O15" s="313" t="s">
        <v>1221</v>
      </c>
      <c r="P15" s="313"/>
      <c r="Q15" s="313"/>
      <c r="R15" s="315"/>
      <c r="S15" s="313"/>
      <c r="T15" s="313"/>
      <c r="U15" s="313"/>
      <c r="V15" s="313"/>
    </row>
    <row r="16" spans="1:22">
      <c r="A16" s="312">
        <v>69</v>
      </c>
      <c r="B16" s="313" t="s">
        <v>176</v>
      </c>
      <c r="C16" s="313" t="s">
        <v>2099</v>
      </c>
      <c r="D16" s="313"/>
      <c r="E16" s="313"/>
      <c r="F16" s="313" t="s">
        <v>177</v>
      </c>
      <c r="G16" s="313" t="s">
        <v>120</v>
      </c>
      <c r="H16" s="313" t="s">
        <v>17</v>
      </c>
      <c r="I16" s="313" t="s">
        <v>1782</v>
      </c>
      <c r="J16" s="313" t="s">
        <v>178</v>
      </c>
      <c r="K16" s="313"/>
      <c r="L16" s="313" t="s">
        <v>1681</v>
      </c>
      <c r="M16" s="313"/>
      <c r="N16" s="395">
        <v>15429</v>
      </c>
      <c r="O16" s="313"/>
      <c r="P16" s="313" t="s">
        <v>1791</v>
      </c>
      <c r="Q16" s="313"/>
      <c r="R16" s="315"/>
      <c r="S16" s="313"/>
      <c r="T16" s="313"/>
      <c r="U16" s="313"/>
      <c r="V16" s="313"/>
    </row>
    <row r="17" spans="1:22">
      <c r="A17" s="312">
        <v>1054</v>
      </c>
      <c r="B17" s="313" t="s">
        <v>1664</v>
      </c>
      <c r="C17" s="313" t="s">
        <v>144</v>
      </c>
      <c r="D17" s="313"/>
      <c r="E17" s="313"/>
      <c r="F17" s="313" t="s">
        <v>1793</v>
      </c>
      <c r="G17" s="313" t="s">
        <v>32</v>
      </c>
      <c r="H17" s="313" t="s">
        <v>17</v>
      </c>
      <c r="I17" s="371" t="s">
        <v>1756</v>
      </c>
      <c r="J17" s="313" t="s">
        <v>1682</v>
      </c>
      <c r="K17" s="313" t="s">
        <v>1683</v>
      </c>
      <c r="L17" s="313" t="s">
        <v>1684</v>
      </c>
      <c r="M17" s="313" t="s">
        <v>1794</v>
      </c>
      <c r="N17" s="395">
        <v>16033</v>
      </c>
      <c r="O17" s="313" t="s">
        <v>1177</v>
      </c>
      <c r="P17" s="313"/>
      <c r="Q17" s="313"/>
      <c r="R17" s="315"/>
      <c r="S17" s="313"/>
      <c r="T17" s="313"/>
      <c r="U17" s="313"/>
      <c r="V17" s="313"/>
    </row>
    <row r="18" spans="1:22">
      <c r="A18" s="312">
        <v>78</v>
      </c>
      <c r="B18" s="313" t="s">
        <v>203</v>
      </c>
      <c r="C18" s="313" t="s">
        <v>13</v>
      </c>
      <c r="D18" s="313"/>
      <c r="E18" s="313"/>
      <c r="F18" s="313" t="s">
        <v>204</v>
      </c>
      <c r="G18" s="313" t="s">
        <v>25</v>
      </c>
      <c r="H18" s="313" t="s">
        <v>17</v>
      </c>
      <c r="I18" s="371" t="s">
        <v>1755</v>
      </c>
      <c r="J18" s="313" t="s">
        <v>205</v>
      </c>
      <c r="K18" s="313"/>
      <c r="L18" s="313" t="s">
        <v>206</v>
      </c>
      <c r="M18" s="313" t="s">
        <v>1284</v>
      </c>
      <c r="O18" s="313"/>
      <c r="P18" s="313"/>
      <c r="Q18" s="313"/>
      <c r="R18" s="315"/>
      <c r="S18" s="313"/>
      <c r="T18" s="313"/>
      <c r="U18" s="313"/>
      <c r="V18" s="313"/>
    </row>
    <row r="19" spans="1:22">
      <c r="A19" s="312">
        <v>998</v>
      </c>
      <c r="B19" s="313" t="s">
        <v>1263</v>
      </c>
      <c r="C19" s="313" t="s">
        <v>64</v>
      </c>
      <c r="D19" s="313"/>
      <c r="E19" s="313"/>
      <c r="F19" s="313" t="s">
        <v>1265</v>
      </c>
      <c r="G19" s="313" t="s">
        <v>25</v>
      </c>
      <c r="H19" s="313" t="s">
        <v>17</v>
      </c>
      <c r="I19" s="371" t="s">
        <v>1755</v>
      </c>
      <c r="J19" s="313" t="s">
        <v>2229</v>
      </c>
      <c r="K19" s="313" t="s">
        <v>2229</v>
      </c>
      <c r="L19" s="313" t="s">
        <v>1266</v>
      </c>
      <c r="M19" s="313"/>
      <c r="N19" s="314"/>
      <c r="O19" s="313" t="s">
        <v>1267</v>
      </c>
      <c r="P19" s="313"/>
      <c r="Q19" s="313"/>
      <c r="R19" s="315"/>
      <c r="S19" s="313"/>
      <c r="T19" s="313"/>
      <c r="U19" s="313"/>
      <c r="V19" s="313"/>
    </row>
    <row r="20" spans="1:22">
      <c r="A20" s="312">
        <v>1014</v>
      </c>
      <c r="B20" s="427" t="s">
        <v>1531</v>
      </c>
      <c r="C20" s="427" t="s">
        <v>144</v>
      </c>
      <c r="D20" s="313"/>
      <c r="E20" s="313"/>
      <c r="F20" s="313" t="s">
        <v>1532</v>
      </c>
      <c r="G20" s="313" t="s">
        <v>87</v>
      </c>
      <c r="H20" s="313" t="s">
        <v>17</v>
      </c>
      <c r="I20" s="371" t="s">
        <v>1778</v>
      </c>
      <c r="J20" s="313"/>
      <c r="K20" s="313" t="s">
        <v>1533</v>
      </c>
      <c r="L20" s="427" t="s">
        <v>2827</v>
      </c>
      <c r="M20" s="313"/>
      <c r="N20" s="314"/>
      <c r="O20" s="313" t="s">
        <v>1380</v>
      </c>
      <c r="P20" s="313" t="s">
        <v>1805</v>
      </c>
      <c r="Q20" s="313"/>
      <c r="R20" s="315"/>
      <c r="S20" s="313"/>
      <c r="T20" s="313"/>
      <c r="U20" s="313"/>
      <c r="V20" s="313"/>
    </row>
    <row r="21" spans="1:22">
      <c r="A21" s="312">
        <v>1027</v>
      </c>
      <c r="B21" s="313" t="s">
        <v>1171</v>
      </c>
      <c r="C21" s="313" t="s">
        <v>1066</v>
      </c>
      <c r="D21" s="313"/>
      <c r="E21" s="313"/>
      <c r="F21" s="313" t="s">
        <v>1173</v>
      </c>
      <c r="G21" s="313" t="s">
        <v>83</v>
      </c>
      <c r="H21" s="313" t="s">
        <v>17</v>
      </c>
      <c r="I21" s="371" t="s">
        <v>1772</v>
      </c>
      <c r="J21" s="313" t="s">
        <v>1174</v>
      </c>
      <c r="K21" s="313" t="s">
        <v>1175</v>
      </c>
      <c r="L21" s="313" t="s">
        <v>1176</v>
      </c>
      <c r="M21" s="313" t="s">
        <v>1176</v>
      </c>
      <c r="N21" s="314"/>
      <c r="O21" s="313"/>
      <c r="P21" s="313"/>
      <c r="Q21" s="313"/>
      <c r="R21" s="315"/>
      <c r="S21" s="313"/>
      <c r="T21" s="313"/>
      <c r="U21" s="313"/>
      <c r="V21" s="313"/>
    </row>
    <row r="22" spans="1:22">
      <c r="A22" s="312">
        <v>1049</v>
      </c>
      <c r="B22" s="313" t="s">
        <v>1640</v>
      </c>
      <c r="C22" s="313" t="s">
        <v>1641</v>
      </c>
      <c r="D22" s="313"/>
      <c r="E22" s="313"/>
      <c r="F22" s="313" t="s">
        <v>1812</v>
      </c>
      <c r="G22" s="313" t="s">
        <v>789</v>
      </c>
      <c r="H22" s="313" t="s">
        <v>17</v>
      </c>
      <c r="I22" s="371" t="s">
        <v>1798</v>
      </c>
      <c r="J22" s="313" t="s">
        <v>1685</v>
      </c>
      <c r="K22" s="313" t="s">
        <v>1686</v>
      </c>
      <c r="L22" s="313" t="s">
        <v>1687</v>
      </c>
      <c r="M22" s="313" t="s">
        <v>1813</v>
      </c>
      <c r="N22" s="314"/>
      <c r="O22" s="313" t="s">
        <v>1814</v>
      </c>
      <c r="P22" s="313"/>
      <c r="Q22" s="313"/>
      <c r="R22" s="315"/>
      <c r="S22" s="313"/>
      <c r="T22" s="313"/>
      <c r="U22" s="313"/>
      <c r="V22" s="313"/>
    </row>
    <row r="23" spans="1:22">
      <c r="A23" s="312">
        <v>845</v>
      </c>
      <c r="B23" s="313" t="s">
        <v>253</v>
      </c>
      <c r="C23" s="313" t="s">
        <v>2257</v>
      </c>
      <c r="D23" s="313"/>
      <c r="E23" s="313"/>
      <c r="F23" s="313" t="s">
        <v>254</v>
      </c>
      <c r="G23" s="313" t="s">
        <v>16</v>
      </c>
      <c r="H23" s="313" t="s">
        <v>17</v>
      </c>
      <c r="I23" s="371" t="s">
        <v>1752</v>
      </c>
      <c r="J23" s="313" t="s">
        <v>255</v>
      </c>
      <c r="K23" s="313" t="s">
        <v>256</v>
      </c>
      <c r="L23" s="313" t="s">
        <v>257</v>
      </c>
      <c r="M23" s="313"/>
      <c r="N23" s="314"/>
      <c r="O23" s="313" t="s">
        <v>1083</v>
      </c>
      <c r="P23" s="313"/>
      <c r="Q23" s="313"/>
      <c r="R23" s="315"/>
      <c r="S23" s="313"/>
      <c r="T23" s="313"/>
      <c r="U23" s="313"/>
      <c r="V23" s="313"/>
    </row>
    <row r="24" spans="1:22">
      <c r="A24" s="312">
        <v>885</v>
      </c>
      <c r="B24" s="313" t="s">
        <v>262</v>
      </c>
      <c r="C24" s="313" t="s">
        <v>217</v>
      </c>
      <c r="D24" s="313"/>
      <c r="E24" s="313"/>
      <c r="F24" s="313" t="s">
        <v>2208</v>
      </c>
      <c r="G24" s="313" t="s">
        <v>155</v>
      </c>
      <c r="H24" s="313" t="s">
        <v>17</v>
      </c>
      <c r="I24" s="371" t="s">
        <v>1788</v>
      </c>
      <c r="J24" s="313" t="s">
        <v>1439</v>
      </c>
      <c r="K24" s="313" t="s">
        <v>263</v>
      </c>
      <c r="L24" s="313" t="s">
        <v>264</v>
      </c>
      <c r="M24" s="313" t="s">
        <v>1440</v>
      </c>
      <c r="N24" s="314"/>
      <c r="O24" s="313"/>
      <c r="P24" s="313"/>
      <c r="Q24" s="313"/>
      <c r="R24" s="315"/>
      <c r="S24" s="313"/>
      <c r="T24" s="313"/>
      <c r="U24" s="313"/>
      <c r="V24" s="313"/>
    </row>
    <row r="25" spans="1:22">
      <c r="A25" s="312">
        <v>698</v>
      </c>
      <c r="B25" s="313" t="s">
        <v>304</v>
      </c>
      <c r="C25" s="313" t="s">
        <v>91</v>
      </c>
      <c r="D25" s="313"/>
      <c r="E25" s="313"/>
      <c r="F25" s="313" t="s">
        <v>305</v>
      </c>
      <c r="G25" s="313" t="s">
        <v>306</v>
      </c>
      <c r="H25" s="313" t="s">
        <v>17</v>
      </c>
      <c r="I25" s="371" t="s">
        <v>1827</v>
      </c>
      <c r="J25" s="313" t="s">
        <v>307</v>
      </c>
      <c r="K25" s="313" t="s">
        <v>308</v>
      </c>
      <c r="L25" s="313" t="s">
        <v>310</v>
      </c>
      <c r="M25" s="313" t="s">
        <v>1355</v>
      </c>
      <c r="N25" s="314"/>
      <c r="O25" s="313"/>
      <c r="P25" s="313" t="s">
        <v>1828</v>
      </c>
      <c r="Q25" s="313"/>
      <c r="R25" s="315"/>
      <c r="S25" s="313"/>
      <c r="T25" s="313"/>
      <c r="U25" s="313"/>
      <c r="V25" s="313"/>
    </row>
    <row r="26" spans="1:22">
      <c r="A26" s="312">
        <v>1090</v>
      </c>
      <c r="B26" s="313" t="s">
        <v>2116</v>
      </c>
      <c r="C26" s="313" t="s">
        <v>529</v>
      </c>
      <c r="D26" s="313"/>
      <c r="E26" s="313"/>
      <c r="F26" s="313" t="s">
        <v>2130</v>
      </c>
      <c r="G26" s="313" t="s">
        <v>42</v>
      </c>
      <c r="H26" s="313" t="s">
        <v>17</v>
      </c>
      <c r="I26" s="313" t="s">
        <v>1758</v>
      </c>
      <c r="J26" s="313"/>
      <c r="K26" s="313" t="s">
        <v>2131</v>
      </c>
      <c r="L26" s="313" t="s">
        <v>2132</v>
      </c>
      <c r="M26" s="313" t="s">
        <v>2133</v>
      </c>
      <c r="N26" s="314"/>
      <c r="O26" s="313"/>
      <c r="P26" s="313"/>
      <c r="Q26" s="313"/>
      <c r="R26" s="315"/>
      <c r="S26" s="313"/>
      <c r="T26" s="313"/>
      <c r="U26" s="313"/>
      <c r="V26" s="313"/>
    </row>
    <row r="27" spans="1:22">
      <c r="A27" s="312">
        <v>822</v>
      </c>
      <c r="B27" s="313" t="s">
        <v>2045</v>
      </c>
      <c r="C27" s="313" t="s">
        <v>2188</v>
      </c>
      <c r="D27" s="313"/>
      <c r="E27" s="313"/>
      <c r="F27" s="313" t="s">
        <v>2048</v>
      </c>
      <c r="G27" s="313" t="s">
        <v>83</v>
      </c>
      <c r="H27" s="313" t="s">
        <v>17</v>
      </c>
      <c r="I27" s="313" t="s">
        <v>1772</v>
      </c>
      <c r="J27" s="313" t="s">
        <v>2049</v>
      </c>
      <c r="K27" s="313" t="s">
        <v>2049</v>
      </c>
      <c r="L27" s="313" t="s">
        <v>2050</v>
      </c>
      <c r="M27" s="313"/>
      <c r="N27" s="314"/>
      <c r="O27" s="313" t="s">
        <v>1083</v>
      </c>
      <c r="P27" s="313"/>
      <c r="Q27" s="313"/>
      <c r="R27" s="315"/>
      <c r="S27" s="313"/>
      <c r="T27" s="313"/>
      <c r="U27" s="313"/>
      <c r="V27" s="313"/>
    </row>
    <row r="28" spans="1:22">
      <c r="A28" s="312">
        <v>1036</v>
      </c>
      <c r="B28" s="313" t="s">
        <v>1688</v>
      </c>
      <c r="C28" s="313" t="s">
        <v>202</v>
      </c>
      <c r="D28" s="313"/>
      <c r="E28" s="313"/>
      <c r="F28" s="313" t="s">
        <v>1829</v>
      </c>
      <c r="G28" s="313" t="s">
        <v>16</v>
      </c>
      <c r="H28" s="313" t="s">
        <v>17</v>
      </c>
      <c r="I28" s="313" t="s">
        <v>1752</v>
      </c>
      <c r="J28" s="313" t="s">
        <v>1689</v>
      </c>
      <c r="K28" s="313" t="s">
        <v>1689</v>
      </c>
      <c r="L28" s="313" t="s">
        <v>1690</v>
      </c>
      <c r="M28" s="313" t="s">
        <v>1830</v>
      </c>
      <c r="N28" s="314"/>
      <c r="O28" s="313"/>
      <c r="P28" s="313"/>
      <c r="Q28" s="313"/>
      <c r="R28" s="315"/>
      <c r="S28" s="313"/>
      <c r="T28" s="313"/>
      <c r="U28" s="313"/>
      <c r="V28" s="313"/>
    </row>
    <row r="29" spans="1:22">
      <c r="A29" s="312">
        <v>682</v>
      </c>
      <c r="B29" s="313" t="s">
        <v>58</v>
      </c>
      <c r="C29" s="313" t="s">
        <v>2261</v>
      </c>
      <c r="D29" s="313"/>
      <c r="E29" s="313"/>
      <c r="F29" s="313" t="s">
        <v>323</v>
      </c>
      <c r="G29" s="313" t="s">
        <v>67</v>
      </c>
      <c r="H29" s="313" t="s">
        <v>17</v>
      </c>
      <c r="I29" s="313" t="s">
        <v>1776</v>
      </c>
      <c r="J29" s="313" t="s">
        <v>324</v>
      </c>
      <c r="K29" s="313" t="s">
        <v>325</v>
      </c>
      <c r="L29" s="313" t="s">
        <v>326</v>
      </c>
      <c r="M29" s="313"/>
      <c r="N29" s="314"/>
      <c r="O29" s="313"/>
      <c r="P29" s="313"/>
      <c r="Q29" s="313"/>
      <c r="R29" s="315"/>
      <c r="S29" s="313"/>
      <c r="T29" s="313"/>
      <c r="U29" s="313"/>
      <c r="V29" s="313"/>
    </row>
    <row r="30" spans="1:22">
      <c r="A30" s="312">
        <v>802</v>
      </c>
      <c r="B30" s="313" t="s">
        <v>351</v>
      </c>
      <c r="C30" s="313" t="s">
        <v>352</v>
      </c>
      <c r="D30" s="313"/>
      <c r="E30" s="313"/>
      <c r="F30" s="313" t="s">
        <v>353</v>
      </c>
      <c r="G30" s="313" t="s">
        <v>25</v>
      </c>
      <c r="H30" s="313" t="s">
        <v>17</v>
      </c>
      <c r="I30" s="313" t="s">
        <v>1755</v>
      </c>
      <c r="J30" s="313" t="s">
        <v>354</v>
      </c>
      <c r="K30" s="313"/>
      <c r="L30" s="313" t="s">
        <v>355</v>
      </c>
      <c r="M30" s="313"/>
      <c r="N30" s="314"/>
      <c r="O30" s="313"/>
      <c r="P30" s="313"/>
      <c r="Q30" s="313"/>
      <c r="R30" s="315"/>
      <c r="S30" s="313"/>
      <c r="T30" s="313"/>
      <c r="U30" s="313"/>
      <c r="V30" s="313"/>
    </row>
    <row r="31" spans="1:22">
      <c r="A31" s="312">
        <v>1098</v>
      </c>
      <c r="B31" s="313" t="s">
        <v>2248</v>
      </c>
      <c r="C31" s="313" t="s">
        <v>2249</v>
      </c>
      <c r="D31" s="313"/>
      <c r="E31" s="313"/>
      <c r="F31" s="313" t="s">
        <v>2270</v>
      </c>
      <c r="G31" s="313" t="s">
        <v>83</v>
      </c>
      <c r="H31" s="313" t="s">
        <v>17</v>
      </c>
      <c r="I31" s="313" t="s">
        <v>1772</v>
      </c>
      <c r="J31" s="313" t="s">
        <v>2271</v>
      </c>
      <c r="K31" s="313" t="s">
        <v>2272</v>
      </c>
      <c r="L31" s="313" t="s">
        <v>2273</v>
      </c>
      <c r="M31" s="313" t="s">
        <v>2274</v>
      </c>
      <c r="N31" s="314"/>
      <c r="O31" s="313"/>
      <c r="P31" s="313"/>
      <c r="Q31" s="313"/>
      <c r="R31" s="315"/>
      <c r="S31" s="313"/>
      <c r="T31" s="313"/>
      <c r="U31" s="313"/>
      <c r="V31" s="313"/>
    </row>
    <row r="32" spans="1:22">
      <c r="A32" s="312">
        <v>983</v>
      </c>
      <c r="B32" s="313" t="s">
        <v>1309</v>
      </c>
      <c r="C32" s="313" t="s">
        <v>56</v>
      </c>
      <c r="D32" s="313"/>
      <c r="E32" s="313"/>
      <c r="F32" s="313" t="s">
        <v>1842</v>
      </c>
      <c r="G32" s="313" t="s">
        <v>1311</v>
      </c>
      <c r="H32" s="313" t="s">
        <v>17</v>
      </c>
      <c r="I32" s="313" t="s">
        <v>1843</v>
      </c>
      <c r="J32" s="313" t="s">
        <v>1312</v>
      </c>
      <c r="K32" s="313"/>
      <c r="L32" s="313" t="s">
        <v>1313</v>
      </c>
      <c r="M32" s="313"/>
      <c r="N32" s="314"/>
      <c r="O32" s="313" t="s">
        <v>1083</v>
      </c>
      <c r="P32" s="313"/>
      <c r="Q32" s="313"/>
      <c r="R32" s="315"/>
      <c r="S32" s="313"/>
      <c r="T32" s="313"/>
      <c r="U32" s="313"/>
      <c r="V32" s="313"/>
    </row>
    <row r="33" spans="1:22">
      <c r="A33" s="312">
        <v>997</v>
      </c>
      <c r="B33" s="313" t="s">
        <v>1569</v>
      </c>
      <c r="C33" s="313" t="s">
        <v>146</v>
      </c>
      <c r="D33" s="313"/>
      <c r="E33" s="313"/>
      <c r="F33" s="313" t="s">
        <v>1571</v>
      </c>
      <c r="G33" s="313" t="s">
        <v>42</v>
      </c>
      <c r="H33" s="313" t="s">
        <v>17</v>
      </c>
      <c r="I33" s="313" t="s">
        <v>1758</v>
      </c>
      <c r="J33" s="313" t="s">
        <v>1572</v>
      </c>
      <c r="K33" s="313" t="s">
        <v>1573</v>
      </c>
      <c r="L33" s="313" t="s">
        <v>1574</v>
      </c>
      <c r="M33" s="313"/>
      <c r="N33" s="314"/>
      <c r="O33" s="313"/>
      <c r="P33" s="313"/>
      <c r="Q33" s="313"/>
      <c r="R33" s="315"/>
      <c r="S33" s="313"/>
      <c r="T33" s="313"/>
      <c r="U33" s="313"/>
      <c r="V33" s="313"/>
    </row>
    <row r="34" spans="1:22">
      <c r="A34" s="312">
        <v>1042</v>
      </c>
      <c r="B34" s="313" t="s">
        <v>396</v>
      </c>
      <c r="C34" s="313" t="s">
        <v>598</v>
      </c>
      <c r="D34" s="313"/>
      <c r="E34" s="313"/>
      <c r="F34" s="313" t="s">
        <v>1851</v>
      </c>
      <c r="G34" s="313" t="s">
        <v>16</v>
      </c>
      <c r="H34" s="313" t="s">
        <v>17</v>
      </c>
      <c r="I34" s="313" t="s">
        <v>1752</v>
      </c>
      <c r="J34" s="313" t="s">
        <v>1694</v>
      </c>
      <c r="K34" s="313"/>
      <c r="L34" s="313" t="s">
        <v>1695</v>
      </c>
      <c r="M34" s="313"/>
      <c r="N34" s="314"/>
      <c r="O34" s="313" t="s">
        <v>1852</v>
      </c>
      <c r="P34" s="313"/>
      <c r="Q34" s="313"/>
      <c r="R34" s="315"/>
      <c r="S34" s="313"/>
      <c r="T34" s="313"/>
      <c r="U34" s="313"/>
      <c r="V34" s="313"/>
    </row>
    <row r="35" spans="1:22">
      <c r="A35" s="312">
        <v>1072</v>
      </c>
      <c r="B35" s="313" t="s">
        <v>2018</v>
      </c>
      <c r="C35" s="313" t="s">
        <v>2019</v>
      </c>
      <c r="D35" s="313"/>
      <c r="E35" s="313"/>
      <c r="F35" s="313" t="s">
        <v>2052</v>
      </c>
      <c r="G35" s="313" t="s">
        <v>81</v>
      </c>
      <c r="H35" s="313" t="s">
        <v>17</v>
      </c>
      <c r="I35" s="313" t="s">
        <v>1779</v>
      </c>
      <c r="J35" s="313" t="s">
        <v>2053</v>
      </c>
      <c r="K35" s="313" t="s">
        <v>2053</v>
      </c>
      <c r="L35" s="313" t="s">
        <v>2054</v>
      </c>
      <c r="M35" s="313" t="s">
        <v>2055</v>
      </c>
      <c r="N35" s="314"/>
      <c r="O35" s="313" t="s">
        <v>2056</v>
      </c>
      <c r="P35" s="313"/>
      <c r="Q35" s="313"/>
      <c r="R35" s="315"/>
      <c r="S35" s="313"/>
      <c r="T35" s="313"/>
      <c r="U35" s="313"/>
      <c r="V35" s="313"/>
    </row>
    <row r="36" spans="1:22">
      <c r="A36" s="312">
        <v>930</v>
      </c>
      <c r="B36" s="313" t="s">
        <v>430</v>
      </c>
      <c r="C36" s="313" t="s">
        <v>431</v>
      </c>
      <c r="D36" s="313"/>
      <c r="E36" s="313"/>
      <c r="F36" s="313" t="s">
        <v>1858</v>
      </c>
      <c r="G36" s="313" t="s">
        <v>432</v>
      </c>
      <c r="H36" s="313" t="s">
        <v>17</v>
      </c>
      <c r="I36" s="313" t="s">
        <v>1859</v>
      </c>
      <c r="J36" s="313"/>
      <c r="K36" s="313" t="s">
        <v>433</v>
      </c>
      <c r="L36" s="313" t="s">
        <v>434</v>
      </c>
      <c r="M36" s="313"/>
      <c r="N36" s="314"/>
      <c r="O36" s="313"/>
      <c r="P36" s="313" t="s">
        <v>1860</v>
      </c>
      <c r="Q36" s="313"/>
      <c r="R36" s="315"/>
      <c r="S36" s="313"/>
      <c r="T36" s="313"/>
      <c r="U36" s="313"/>
      <c r="V36" s="313"/>
    </row>
    <row r="37" spans="1:22">
      <c r="A37" s="312">
        <v>1104</v>
      </c>
      <c r="B37" s="313" t="s">
        <v>571</v>
      </c>
      <c r="C37" s="313" t="s">
        <v>2335</v>
      </c>
      <c r="D37" s="313"/>
      <c r="E37" s="313"/>
      <c r="F37" s="313" t="s">
        <v>2333</v>
      </c>
      <c r="G37" s="313" t="s">
        <v>32</v>
      </c>
      <c r="H37" s="313" t="s">
        <v>17</v>
      </c>
      <c r="I37" s="313" t="s">
        <v>1756</v>
      </c>
      <c r="J37" s="313" t="s">
        <v>2332</v>
      </c>
      <c r="K37" s="313" t="s">
        <v>2332</v>
      </c>
      <c r="L37" s="313" t="s">
        <v>2331</v>
      </c>
      <c r="M37" s="313" t="s">
        <v>2330</v>
      </c>
      <c r="N37" s="314"/>
      <c r="O37" s="313" t="s">
        <v>2329</v>
      </c>
      <c r="P37" s="313"/>
      <c r="Q37" s="313"/>
      <c r="R37" s="315"/>
      <c r="S37" s="313"/>
      <c r="T37" s="313"/>
      <c r="U37" s="313"/>
      <c r="V37" s="313"/>
    </row>
    <row r="38" spans="1:22">
      <c r="A38" s="312">
        <v>1075</v>
      </c>
      <c r="B38" s="313" t="s">
        <v>2016</v>
      </c>
      <c r="C38" s="313" t="s">
        <v>1649</v>
      </c>
      <c r="D38" s="313"/>
      <c r="E38" s="313"/>
      <c r="F38" s="313" t="s">
        <v>2058</v>
      </c>
      <c r="G38" s="313" t="s">
        <v>81</v>
      </c>
      <c r="H38" s="313" t="s">
        <v>17</v>
      </c>
      <c r="I38" s="313" t="s">
        <v>1779</v>
      </c>
      <c r="J38" s="313" t="s">
        <v>2059</v>
      </c>
      <c r="K38" s="313" t="s">
        <v>2060</v>
      </c>
      <c r="L38" s="313" t="s">
        <v>2061</v>
      </c>
      <c r="M38" s="313"/>
      <c r="N38" s="314"/>
      <c r="O38" s="313" t="s">
        <v>1083</v>
      </c>
      <c r="P38" s="313"/>
      <c r="Q38" s="313"/>
      <c r="R38" s="315"/>
      <c r="S38" s="313"/>
      <c r="T38" s="313"/>
      <c r="U38" s="313"/>
      <c r="V38" s="313"/>
    </row>
    <row r="39" spans="1:22">
      <c r="A39" s="312">
        <v>154</v>
      </c>
      <c r="B39" s="313" t="s">
        <v>442</v>
      </c>
      <c r="C39" s="313" t="s">
        <v>529</v>
      </c>
      <c r="D39" s="313"/>
      <c r="E39" s="313"/>
      <c r="F39" s="313" t="s">
        <v>443</v>
      </c>
      <c r="G39" s="313" t="s">
        <v>213</v>
      </c>
      <c r="H39" s="313" t="s">
        <v>17</v>
      </c>
      <c r="I39" s="313" t="s">
        <v>1804</v>
      </c>
      <c r="J39" s="313" t="s">
        <v>444</v>
      </c>
      <c r="K39" s="313"/>
      <c r="L39" s="313" t="s">
        <v>445</v>
      </c>
      <c r="M39" s="313"/>
      <c r="N39" s="314"/>
      <c r="O39" s="313"/>
      <c r="P39" s="313"/>
      <c r="Q39" s="313"/>
      <c r="R39" s="315"/>
      <c r="S39" s="313"/>
      <c r="T39" s="313"/>
      <c r="U39" s="313"/>
      <c r="V39" s="313"/>
    </row>
    <row r="40" spans="1:22">
      <c r="A40" s="312">
        <v>156</v>
      </c>
      <c r="B40" s="313" t="s">
        <v>467</v>
      </c>
      <c r="C40" s="313" t="s">
        <v>13</v>
      </c>
      <c r="D40" s="313"/>
      <c r="E40" s="313"/>
      <c r="F40" s="313" t="s">
        <v>468</v>
      </c>
      <c r="G40" s="313" t="s">
        <v>120</v>
      </c>
      <c r="H40" s="313" t="s">
        <v>17</v>
      </c>
      <c r="I40" s="313" t="s">
        <v>1782</v>
      </c>
      <c r="J40" s="313" t="s">
        <v>469</v>
      </c>
      <c r="K40" s="313"/>
      <c r="L40" s="313" t="s">
        <v>1300</v>
      </c>
      <c r="M40" s="313"/>
      <c r="N40" s="314"/>
      <c r="O40" s="313"/>
      <c r="P40" s="313"/>
      <c r="Q40" s="313"/>
      <c r="R40" s="315"/>
      <c r="S40" s="313"/>
      <c r="T40" s="313"/>
      <c r="U40" s="313"/>
      <c r="V40" s="313"/>
    </row>
    <row r="41" spans="1:22">
      <c r="A41" s="312">
        <v>157</v>
      </c>
      <c r="B41" s="313" t="s">
        <v>470</v>
      </c>
      <c r="C41" s="313" t="s">
        <v>471</v>
      </c>
      <c r="D41" s="313"/>
      <c r="E41" s="313"/>
      <c r="F41" s="313" t="s">
        <v>472</v>
      </c>
      <c r="G41" s="313" t="s">
        <v>96</v>
      </c>
      <c r="H41" s="313" t="s">
        <v>17</v>
      </c>
      <c r="I41" s="313" t="s">
        <v>1822</v>
      </c>
      <c r="J41" s="313" t="s">
        <v>473</v>
      </c>
      <c r="K41" s="313"/>
      <c r="L41" s="313" t="s">
        <v>474</v>
      </c>
      <c r="M41" s="313" t="s">
        <v>474</v>
      </c>
      <c r="N41" s="314"/>
      <c r="O41" s="313"/>
      <c r="P41" s="313" t="s">
        <v>2303</v>
      </c>
      <c r="Q41" s="313"/>
      <c r="R41" s="315"/>
      <c r="S41" s="313"/>
      <c r="T41" s="313"/>
      <c r="U41" s="313"/>
      <c r="V41" s="313"/>
    </row>
    <row r="42" spans="1:22">
      <c r="A42" s="312">
        <v>924</v>
      </c>
      <c r="B42" s="313" t="s">
        <v>489</v>
      </c>
      <c r="C42" s="313" t="s">
        <v>64</v>
      </c>
      <c r="D42" s="313"/>
      <c r="E42" s="313"/>
      <c r="F42" s="313" t="s">
        <v>490</v>
      </c>
      <c r="G42" s="313" t="s">
        <v>25</v>
      </c>
      <c r="H42" s="313" t="s">
        <v>17</v>
      </c>
      <c r="I42" s="313" t="s">
        <v>1755</v>
      </c>
      <c r="J42" s="313" t="s">
        <v>491</v>
      </c>
      <c r="K42" s="313"/>
      <c r="L42" s="313" t="s">
        <v>492</v>
      </c>
      <c r="M42" s="313"/>
      <c r="N42" s="314"/>
      <c r="O42" s="313"/>
      <c r="P42" s="313"/>
      <c r="Q42" s="313"/>
      <c r="R42" s="315"/>
      <c r="S42" s="313"/>
      <c r="T42" s="313"/>
      <c r="U42" s="313"/>
      <c r="V42" s="313"/>
    </row>
    <row r="43" spans="1:22">
      <c r="A43" s="312">
        <v>1021</v>
      </c>
      <c r="B43" s="313" t="s">
        <v>1271</v>
      </c>
      <c r="C43" s="313" t="s">
        <v>1039</v>
      </c>
      <c r="D43" s="313"/>
      <c r="E43" s="313"/>
      <c r="F43" s="313" t="s">
        <v>1273</v>
      </c>
      <c r="G43" s="313" t="s">
        <v>83</v>
      </c>
      <c r="H43" s="313" t="s">
        <v>17</v>
      </c>
      <c r="I43" s="313" t="s">
        <v>1772</v>
      </c>
      <c r="J43" s="313" t="s">
        <v>1274</v>
      </c>
      <c r="K43" s="313"/>
      <c r="L43" s="313" t="s">
        <v>1275</v>
      </c>
      <c r="M43" s="313"/>
      <c r="N43" s="314"/>
      <c r="O43" s="313" t="s">
        <v>1276</v>
      </c>
      <c r="P43" s="313"/>
      <c r="Q43" s="313"/>
      <c r="R43" s="315"/>
      <c r="S43" s="313"/>
      <c r="T43" s="313"/>
      <c r="U43" s="313"/>
      <c r="V43" s="313"/>
    </row>
    <row r="44" spans="1:22">
      <c r="A44" s="312">
        <v>1068</v>
      </c>
      <c r="B44" s="313" t="s">
        <v>1747</v>
      </c>
      <c r="C44" s="313" t="s">
        <v>64</v>
      </c>
      <c r="D44" s="313"/>
      <c r="E44" s="313"/>
      <c r="F44" s="313" t="s">
        <v>1872</v>
      </c>
      <c r="G44" s="313" t="s">
        <v>25</v>
      </c>
      <c r="H44" s="313" t="s">
        <v>17</v>
      </c>
      <c r="I44" s="313" t="s">
        <v>1755</v>
      </c>
      <c r="J44" s="313" t="s">
        <v>1873</v>
      </c>
      <c r="K44" s="313" t="s">
        <v>1873</v>
      </c>
      <c r="L44" s="313" t="s">
        <v>1874</v>
      </c>
      <c r="M44" s="313" t="s">
        <v>1875</v>
      </c>
      <c r="N44" s="314"/>
      <c r="O44" s="313" t="s">
        <v>1876</v>
      </c>
      <c r="P44" s="313"/>
      <c r="Q44" s="313"/>
      <c r="R44" s="315"/>
      <c r="S44" s="313"/>
      <c r="T44" s="313"/>
      <c r="U44" s="313"/>
      <c r="V44" s="313"/>
    </row>
    <row r="45" spans="1:22">
      <c r="A45" s="312">
        <v>560</v>
      </c>
      <c r="B45" s="313" t="s">
        <v>532</v>
      </c>
      <c r="C45" s="313" t="s">
        <v>533</v>
      </c>
      <c r="D45" s="313"/>
      <c r="E45" s="313"/>
      <c r="F45" s="313" t="s">
        <v>535</v>
      </c>
      <c r="G45" s="313" t="s">
        <v>306</v>
      </c>
      <c r="H45" s="313" t="s">
        <v>17</v>
      </c>
      <c r="I45" s="313" t="s">
        <v>1827</v>
      </c>
      <c r="J45" s="313" t="s">
        <v>536</v>
      </c>
      <c r="K45" s="313"/>
      <c r="L45" s="313" t="s">
        <v>537</v>
      </c>
      <c r="M45" s="313"/>
      <c r="N45" s="314"/>
      <c r="O45" s="313" t="s">
        <v>1145</v>
      </c>
      <c r="P45" s="313"/>
      <c r="Q45" s="313"/>
      <c r="R45" s="315"/>
      <c r="S45" s="313"/>
      <c r="T45" s="313"/>
      <c r="U45" s="313"/>
      <c r="V45" s="313"/>
    </row>
    <row r="46" spans="1:22">
      <c r="A46" s="312">
        <v>1085</v>
      </c>
      <c r="B46" s="313" t="s">
        <v>2105</v>
      </c>
      <c r="C46" s="313" t="s">
        <v>146</v>
      </c>
      <c r="D46" s="313"/>
      <c r="E46" s="313"/>
      <c r="F46" s="313" t="s">
        <v>2149</v>
      </c>
      <c r="G46" s="313" t="s">
        <v>2106</v>
      </c>
      <c r="H46" s="313" t="s">
        <v>133</v>
      </c>
      <c r="I46" s="313" t="s">
        <v>2150</v>
      </c>
      <c r="J46" s="313" t="s">
        <v>2151</v>
      </c>
      <c r="K46" s="313" t="s">
        <v>2107</v>
      </c>
      <c r="L46" s="313" t="s">
        <v>2152</v>
      </c>
      <c r="M46" s="313"/>
      <c r="N46" s="314"/>
      <c r="O46" s="313" t="s">
        <v>1078</v>
      </c>
      <c r="P46" s="313"/>
      <c r="Q46" s="313"/>
      <c r="R46" s="315"/>
      <c r="S46" s="313"/>
      <c r="T46" s="313"/>
      <c r="U46" s="313"/>
      <c r="V46" s="313"/>
    </row>
    <row r="47" spans="1:22">
      <c r="A47" s="312">
        <v>193</v>
      </c>
      <c r="B47" s="313" t="s">
        <v>540</v>
      </c>
      <c r="C47" s="313" t="s">
        <v>861</v>
      </c>
      <c r="D47" s="313"/>
      <c r="E47" s="313"/>
      <c r="F47" s="313" t="s">
        <v>541</v>
      </c>
      <c r="G47" s="313" t="s">
        <v>16</v>
      </c>
      <c r="H47" s="313" t="s">
        <v>17</v>
      </c>
      <c r="I47" s="313" t="s">
        <v>1752</v>
      </c>
      <c r="J47" s="313" t="s">
        <v>542</v>
      </c>
      <c r="K47" s="313"/>
      <c r="L47" s="313" t="s">
        <v>543</v>
      </c>
      <c r="M47" s="313"/>
      <c r="N47" s="314"/>
      <c r="O47" s="313"/>
      <c r="P47" s="313" t="s">
        <v>2328</v>
      </c>
      <c r="Q47" s="313"/>
      <c r="R47" s="315"/>
      <c r="S47" s="313"/>
      <c r="T47" s="313"/>
      <c r="U47" s="313"/>
      <c r="V47" s="313"/>
    </row>
    <row r="48" spans="1:22">
      <c r="A48" s="312">
        <v>566</v>
      </c>
      <c r="B48" s="313" t="s">
        <v>576</v>
      </c>
      <c r="C48" s="313" t="s">
        <v>577</v>
      </c>
      <c r="D48" s="313"/>
      <c r="E48" s="313"/>
      <c r="F48" s="313" t="s">
        <v>578</v>
      </c>
      <c r="G48" s="313" t="s">
        <v>25</v>
      </c>
      <c r="H48" s="313" t="s">
        <v>17</v>
      </c>
      <c r="I48" s="313" t="s">
        <v>1755</v>
      </c>
      <c r="J48" s="313" t="s">
        <v>579</v>
      </c>
      <c r="K48" s="313"/>
      <c r="L48" s="313" t="s">
        <v>580</v>
      </c>
      <c r="M48" s="313"/>
      <c r="N48" s="314"/>
      <c r="O48" s="313"/>
      <c r="P48" s="313"/>
      <c r="Q48" s="313"/>
      <c r="R48" s="315"/>
      <c r="S48" s="313"/>
      <c r="T48" s="313"/>
      <c r="U48" s="313"/>
      <c r="V48" s="313"/>
    </row>
    <row r="49" spans="1:22">
      <c r="A49" s="312">
        <v>3</v>
      </c>
      <c r="B49" s="313" t="s">
        <v>586</v>
      </c>
      <c r="C49" s="313" t="s">
        <v>577</v>
      </c>
      <c r="D49" s="313"/>
      <c r="E49" s="313"/>
      <c r="F49" s="313" t="s">
        <v>588</v>
      </c>
      <c r="G49" s="313" t="s">
        <v>32</v>
      </c>
      <c r="H49" s="313" t="s">
        <v>17</v>
      </c>
      <c r="I49" s="371" t="s">
        <v>1756</v>
      </c>
      <c r="J49" s="313" t="s">
        <v>589</v>
      </c>
      <c r="K49" s="313"/>
      <c r="L49" s="313" t="s">
        <v>590</v>
      </c>
      <c r="M49" s="313" t="s">
        <v>1223</v>
      </c>
      <c r="N49" s="314"/>
      <c r="O49" s="313"/>
      <c r="P49" s="313" t="s">
        <v>2303</v>
      </c>
      <c r="Q49" s="313"/>
      <c r="R49" s="315"/>
      <c r="S49" s="313"/>
      <c r="T49" s="313"/>
      <c r="U49" s="313"/>
      <c r="V49" s="313"/>
    </row>
    <row r="50" spans="1:22">
      <c r="A50" s="312">
        <v>684</v>
      </c>
      <c r="B50" s="313" t="s">
        <v>602</v>
      </c>
      <c r="C50" s="313" t="s">
        <v>603</v>
      </c>
      <c r="D50" s="313"/>
      <c r="E50" s="313"/>
      <c r="F50" s="313" t="s">
        <v>604</v>
      </c>
      <c r="G50" s="313" t="s">
        <v>32</v>
      </c>
      <c r="H50" s="313" t="s">
        <v>17</v>
      </c>
      <c r="I50" s="371" t="s">
        <v>1756</v>
      </c>
      <c r="J50" s="313" t="s">
        <v>605</v>
      </c>
      <c r="K50" s="313" t="s">
        <v>606</v>
      </c>
      <c r="L50" s="313" t="s">
        <v>607</v>
      </c>
      <c r="M50" s="313" t="s">
        <v>1500</v>
      </c>
      <c r="N50" s="314"/>
      <c r="O50" s="313" t="s">
        <v>1095</v>
      </c>
      <c r="P50" s="313"/>
      <c r="Q50" s="313"/>
      <c r="R50" s="315"/>
      <c r="S50" s="313"/>
      <c r="T50" s="313"/>
      <c r="U50" s="313"/>
      <c r="V50" s="313"/>
    </row>
    <row r="51" spans="1:22">
      <c r="A51" s="312">
        <v>848</v>
      </c>
      <c r="B51" s="313" t="s">
        <v>609</v>
      </c>
      <c r="C51" s="313" t="s">
        <v>547</v>
      </c>
      <c r="D51" s="313"/>
      <c r="E51" s="313"/>
      <c r="F51" s="313" t="s">
        <v>1897</v>
      </c>
      <c r="G51" s="313" t="s">
        <v>16</v>
      </c>
      <c r="H51" s="313" t="s">
        <v>17</v>
      </c>
      <c r="I51" s="371" t="s">
        <v>1752</v>
      </c>
      <c r="J51" s="313" t="s">
        <v>610</v>
      </c>
      <c r="K51" s="313" t="s">
        <v>611</v>
      </c>
      <c r="L51" s="313" t="s">
        <v>612</v>
      </c>
      <c r="M51" s="313"/>
      <c r="N51" s="314"/>
      <c r="O51" s="313"/>
      <c r="P51" s="313" t="s">
        <v>1898</v>
      </c>
      <c r="Q51" s="313"/>
      <c r="R51" s="315"/>
      <c r="S51" s="313"/>
      <c r="T51" s="313"/>
      <c r="U51" s="313"/>
      <c r="V51" s="313"/>
    </row>
    <row r="52" spans="1:22">
      <c r="A52" s="312">
        <v>1008</v>
      </c>
      <c r="B52" s="313" t="s">
        <v>1416</v>
      </c>
      <c r="C52" s="313" t="s">
        <v>1417</v>
      </c>
      <c r="D52" s="313"/>
      <c r="E52" s="313"/>
      <c r="F52" s="313" t="s">
        <v>1419</v>
      </c>
      <c r="G52" s="313" t="s">
        <v>1420</v>
      </c>
      <c r="H52" s="313" t="s">
        <v>17</v>
      </c>
      <c r="I52" s="371" t="s">
        <v>1902</v>
      </c>
      <c r="J52" s="313"/>
      <c r="K52" s="313" t="s">
        <v>1421</v>
      </c>
      <c r="L52" s="313" t="s">
        <v>1700</v>
      </c>
      <c r="M52" s="313"/>
      <c r="N52" s="314"/>
      <c r="O52" s="313"/>
      <c r="P52" s="313"/>
      <c r="Q52" s="313"/>
      <c r="R52" s="315"/>
      <c r="S52" s="313"/>
      <c r="T52" s="313"/>
      <c r="U52" s="313"/>
      <c r="V52" s="313"/>
    </row>
    <row r="53" spans="1:22" ht="15" thickBot="1">
      <c r="A53" s="312">
        <v>434</v>
      </c>
      <c r="B53" s="313" t="s">
        <v>648</v>
      </c>
      <c r="C53" s="313" t="s">
        <v>529</v>
      </c>
      <c r="D53" s="313"/>
      <c r="E53" s="313"/>
      <c r="F53" s="313" t="s">
        <v>2153</v>
      </c>
      <c r="G53" s="313" t="s">
        <v>480</v>
      </c>
      <c r="H53" s="313" t="s">
        <v>17</v>
      </c>
      <c r="I53" s="371" t="s">
        <v>1865</v>
      </c>
      <c r="J53" s="313" t="s">
        <v>1535</v>
      </c>
      <c r="K53" s="313" t="s">
        <v>1535</v>
      </c>
      <c r="L53" s="313" t="s">
        <v>649</v>
      </c>
      <c r="M53" s="313"/>
      <c r="N53" s="314"/>
      <c r="O53" s="313" t="s">
        <v>1494</v>
      </c>
      <c r="P53" s="313"/>
      <c r="Q53" s="313"/>
      <c r="R53" s="315"/>
      <c r="S53" s="313"/>
      <c r="T53" s="313"/>
      <c r="U53" s="313"/>
      <c r="V53" s="313"/>
    </row>
    <row r="54" spans="1:22" ht="15" thickBot="1">
      <c r="A54" s="312">
        <v>441</v>
      </c>
      <c r="B54" s="313" t="s">
        <v>650</v>
      </c>
      <c r="C54" s="313" t="s">
        <v>1644</v>
      </c>
      <c r="D54" s="313"/>
      <c r="E54" s="313"/>
      <c r="F54" s="313" t="s">
        <v>651</v>
      </c>
      <c r="G54" s="313" t="s">
        <v>130</v>
      </c>
      <c r="H54" s="313" t="s">
        <v>17</v>
      </c>
      <c r="I54" s="371" t="s">
        <v>1783</v>
      </c>
      <c r="J54" s="313" t="s">
        <v>652</v>
      </c>
      <c r="K54" s="313"/>
      <c r="L54" s="313" t="s">
        <v>653</v>
      </c>
      <c r="M54" s="313" t="s">
        <v>1157</v>
      </c>
      <c r="N54" s="316"/>
      <c r="O54" s="313" t="s">
        <v>1158</v>
      </c>
      <c r="P54" s="313"/>
      <c r="Q54" s="313"/>
      <c r="R54" s="315"/>
      <c r="S54" s="313"/>
      <c r="T54" s="313"/>
      <c r="U54" s="313"/>
      <c r="V54" s="313"/>
    </row>
    <row r="55" spans="1:22">
      <c r="A55" s="312">
        <v>1025</v>
      </c>
      <c r="B55" s="313" t="s">
        <v>1458</v>
      </c>
      <c r="C55" s="313" t="s">
        <v>1417</v>
      </c>
      <c r="D55" s="313"/>
      <c r="E55" s="313"/>
      <c r="F55" s="313" t="s">
        <v>1459</v>
      </c>
      <c r="G55" s="313" t="s">
        <v>789</v>
      </c>
      <c r="H55" s="313" t="s">
        <v>17</v>
      </c>
      <c r="I55" s="371" t="s">
        <v>1798</v>
      </c>
      <c r="J55" s="313" t="s">
        <v>1460</v>
      </c>
      <c r="K55" s="313"/>
      <c r="L55" s="313" t="s">
        <v>1461</v>
      </c>
      <c r="M55" s="313"/>
      <c r="N55" s="314"/>
      <c r="O55" s="313" t="s">
        <v>1462</v>
      </c>
      <c r="P55" s="313"/>
      <c r="Q55" s="313"/>
      <c r="R55" s="315"/>
      <c r="S55" s="313"/>
      <c r="T55" s="313"/>
      <c r="U55" s="313"/>
      <c r="V55" s="313"/>
    </row>
    <row r="56" spans="1:22">
      <c r="A56" s="312">
        <v>608</v>
      </c>
      <c r="B56" s="313" t="s">
        <v>706</v>
      </c>
      <c r="C56" s="313" t="s">
        <v>707</v>
      </c>
      <c r="D56" s="313"/>
      <c r="E56" s="313"/>
      <c r="F56" s="313" t="s">
        <v>1919</v>
      </c>
      <c r="G56" s="313" t="s">
        <v>25</v>
      </c>
      <c r="H56" s="313" t="s">
        <v>17</v>
      </c>
      <c r="I56" s="313" t="s">
        <v>1755</v>
      </c>
      <c r="J56" s="313" t="s">
        <v>1360</v>
      </c>
      <c r="K56" s="313" t="s">
        <v>708</v>
      </c>
      <c r="L56" s="313" t="s">
        <v>709</v>
      </c>
      <c r="M56" s="313"/>
      <c r="N56" s="314"/>
      <c r="O56" s="313" t="s">
        <v>1095</v>
      </c>
      <c r="P56" s="313"/>
      <c r="Q56" s="313"/>
      <c r="R56" s="315"/>
      <c r="S56" s="313"/>
      <c r="T56" s="313"/>
      <c r="U56" s="313"/>
      <c r="V56" s="313"/>
    </row>
    <row r="57" spans="1:22">
      <c r="A57" s="312">
        <v>1012</v>
      </c>
      <c r="B57" s="313" t="s">
        <v>1453</v>
      </c>
      <c r="C57" s="313" t="s">
        <v>1454</v>
      </c>
      <c r="D57" s="313"/>
      <c r="E57" s="313"/>
      <c r="F57" s="313" t="s">
        <v>1455</v>
      </c>
      <c r="G57" s="313" t="s">
        <v>83</v>
      </c>
      <c r="H57" s="313" t="s">
        <v>17</v>
      </c>
      <c r="I57" s="313" t="s">
        <v>1772</v>
      </c>
      <c r="J57" s="313" t="s">
        <v>1456</v>
      </c>
      <c r="K57" s="313"/>
      <c r="L57" s="313" t="s">
        <v>1457</v>
      </c>
      <c r="M57" s="313"/>
      <c r="N57" s="314"/>
      <c r="O57" s="313" t="s">
        <v>1083</v>
      </c>
      <c r="P57" s="313"/>
      <c r="Q57" s="313"/>
      <c r="R57" s="315"/>
      <c r="S57" s="313"/>
      <c r="T57" s="313"/>
      <c r="U57" s="313"/>
      <c r="V57" s="313"/>
    </row>
    <row r="58" spans="1:22">
      <c r="A58" s="312">
        <v>257</v>
      </c>
      <c r="B58" s="313" t="s">
        <v>718</v>
      </c>
      <c r="C58" s="313" t="s">
        <v>707</v>
      </c>
      <c r="D58" s="313"/>
      <c r="E58" s="313"/>
      <c r="F58" s="313" t="s">
        <v>720</v>
      </c>
      <c r="G58" s="313" t="s">
        <v>25</v>
      </c>
      <c r="H58" s="313" t="s">
        <v>17</v>
      </c>
      <c r="I58" s="313" t="s">
        <v>1755</v>
      </c>
      <c r="J58" s="313" t="s">
        <v>721</v>
      </c>
      <c r="K58" s="313"/>
      <c r="L58" s="313" t="s">
        <v>722</v>
      </c>
      <c r="M58" s="313"/>
      <c r="N58" s="314"/>
      <c r="O58" s="313"/>
      <c r="P58" s="313" t="s">
        <v>1795</v>
      </c>
      <c r="Q58" s="313"/>
      <c r="R58" s="315"/>
      <c r="S58" s="313"/>
      <c r="T58" s="313"/>
      <c r="U58" s="313"/>
      <c r="V58" s="313"/>
    </row>
    <row r="59" spans="1:22">
      <c r="A59" s="312">
        <v>1101</v>
      </c>
      <c r="B59" s="313" t="s">
        <v>2289</v>
      </c>
      <c r="C59" s="313" t="s">
        <v>707</v>
      </c>
      <c r="D59" s="313"/>
      <c r="E59" s="313"/>
      <c r="F59" s="313" t="s">
        <v>2314</v>
      </c>
      <c r="G59" s="313" t="s">
        <v>16</v>
      </c>
      <c r="H59" s="313" t="s">
        <v>17</v>
      </c>
      <c r="I59" s="313" t="s">
        <v>1752</v>
      </c>
      <c r="J59" s="313" t="s">
        <v>2313</v>
      </c>
      <c r="K59" s="313"/>
      <c r="L59" s="313" t="s">
        <v>2312</v>
      </c>
      <c r="M59" s="313" t="s">
        <v>2311</v>
      </c>
      <c r="N59" s="314"/>
      <c r="O59" s="313" t="s">
        <v>1462</v>
      </c>
      <c r="P59" s="313"/>
      <c r="Q59" s="313"/>
      <c r="R59" s="315"/>
      <c r="S59" s="313"/>
      <c r="T59" s="313"/>
      <c r="U59" s="313"/>
      <c r="V59" s="313"/>
    </row>
    <row r="60" spans="1:22">
      <c r="A60" s="312">
        <v>1060</v>
      </c>
      <c r="B60" s="313" t="s">
        <v>733</v>
      </c>
      <c r="C60" s="313" t="s">
        <v>2199</v>
      </c>
      <c r="D60" s="313"/>
      <c r="E60" s="313"/>
      <c r="F60" s="313" t="s">
        <v>1921</v>
      </c>
      <c r="G60" s="313" t="s">
        <v>25</v>
      </c>
      <c r="H60" s="313" t="s">
        <v>17</v>
      </c>
      <c r="I60" s="313" t="s">
        <v>1755</v>
      </c>
      <c r="J60" s="313"/>
      <c r="K60" s="313" t="s">
        <v>1922</v>
      </c>
      <c r="L60" s="313" t="s">
        <v>1923</v>
      </c>
      <c r="M60" s="313" t="s">
        <v>1924</v>
      </c>
      <c r="N60" s="314"/>
      <c r="O60" s="313" t="s">
        <v>1803</v>
      </c>
      <c r="P60" s="313"/>
      <c r="Q60" s="313"/>
      <c r="R60" s="315"/>
      <c r="S60" s="313"/>
      <c r="T60" s="313"/>
      <c r="U60" s="313"/>
      <c r="V60" s="313"/>
    </row>
    <row r="61" spans="1:22">
      <c r="A61" s="312">
        <v>958</v>
      </c>
      <c r="B61" s="313" t="s">
        <v>750</v>
      </c>
      <c r="C61" s="313" t="s">
        <v>13</v>
      </c>
      <c r="D61" s="313"/>
      <c r="E61" s="313"/>
      <c r="F61" s="313" t="s">
        <v>1927</v>
      </c>
      <c r="G61" s="313" t="s">
        <v>25</v>
      </c>
      <c r="H61" s="313" t="s">
        <v>17</v>
      </c>
      <c r="I61" s="313" t="s">
        <v>1755</v>
      </c>
      <c r="J61" s="313" t="s">
        <v>751</v>
      </c>
      <c r="K61" s="313" t="s">
        <v>752</v>
      </c>
      <c r="L61" s="313" t="s">
        <v>753</v>
      </c>
      <c r="M61" s="313"/>
      <c r="N61" s="314"/>
      <c r="O61" s="313" t="s">
        <v>1512</v>
      </c>
      <c r="P61" s="313"/>
      <c r="Q61" s="313"/>
      <c r="R61" s="315"/>
      <c r="S61" s="313"/>
      <c r="T61" s="313"/>
      <c r="U61" s="313"/>
      <c r="V61" s="313"/>
    </row>
    <row r="62" spans="1:22">
      <c r="A62" s="312">
        <v>985</v>
      </c>
      <c r="B62" s="313" t="s">
        <v>1562</v>
      </c>
      <c r="C62" s="313" t="s">
        <v>144</v>
      </c>
      <c r="D62" s="313"/>
      <c r="E62" s="313"/>
      <c r="F62" s="313" t="s">
        <v>1564</v>
      </c>
      <c r="G62" s="313" t="s">
        <v>130</v>
      </c>
      <c r="H62" s="313" t="s">
        <v>17</v>
      </c>
      <c r="I62" s="313" t="s">
        <v>1783</v>
      </c>
      <c r="J62" s="313"/>
      <c r="K62" s="313" t="s">
        <v>1565</v>
      </c>
      <c r="L62" s="313" t="s">
        <v>1566</v>
      </c>
      <c r="M62" s="313"/>
      <c r="N62" s="314"/>
      <c r="O62" s="313" t="s">
        <v>1374</v>
      </c>
      <c r="P62" s="313"/>
      <c r="Q62" s="313"/>
      <c r="R62" s="315"/>
      <c r="S62" s="313"/>
      <c r="T62" s="313"/>
      <c r="U62" s="313"/>
      <c r="V62" s="313"/>
    </row>
    <row r="63" spans="1:22">
      <c r="A63" s="312">
        <v>1106</v>
      </c>
      <c r="B63" s="313" t="s">
        <v>2296</v>
      </c>
      <c r="C63" s="313" t="s">
        <v>2308</v>
      </c>
      <c r="D63" s="313"/>
      <c r="E63" s="313"/>
      <c r="F63" s="313" t="s">
        <v>2307</v>
      </c>
      <c r="G63" s="313" t="s">
        <v>83</v>
      </c>
      <c r="H63" s="313" t="s">
        <v>17</v>
      </c>
      <c r="I63" s="313" t="s">
        <v>1772</v>
      </c>
      <c r="J63" s="313" t="s">
        <v>2306</v>
      </c>
      <c r="K63" s="313" t="s">
        <v>2306</v>
      </c>
      <c r="L63" s="313" t="s">
        <v>2305</v>
      </c>
      <c r="M63" s="313"/>
      <c r="N63" s="314"/>
      <c r="O63" s="313" t="s">
        <v>1083</v>
      </c>
      <c r="P63" s="313"/>
      <c r="Q63" s="313"/>
      <c r="R63" s="315"/>
      <c r="S63" s="313"/>
      <c r="T63" s="313"/>
      <c r="U63" s="313"/>
      <c r="V63" s="313"/>
    </row>
    <row r="64" spans="1:22">
      <c r="A64" s="69">
        <v>295</v>
      </c>
      <c r="B64" s="58" t="s">
        <v>816</v>
      </c>
      <c r="C64" s="58" t="s">
        <v>56</v>
      </c>
      <c r="D64" s="313"/>
      <c r="E64" s="313"/>
      <c r="F64" s="313" t="s">
        <v>1937</v>
      </c>
      <c r="G64" s="313" t="s">
        <v>25</v>
      </c>
      <c r="H64" s="313" t="s">
        <v>17</v>
      </c>
      <c r="I64" s="313" t="s">
        <v>1755</v>
      </c>
      <c r="J64" s="313" t="s">
        <v>817</v>
      </c>
      <c r="K64" s="313"/>
      <c r="L64" s="408" t="s">
        <v>2787</v>
      </c>
      <c r="M64" s="313" t="s">
        <v>1324</v>
      </c>
      <c r="N64" s="314"/>
      <c r="O64" s="313"/>
      <c r="P64" s="313" t="s">
        <v>2304</v>
      </c>
      <c r="Q64" s="313"/>
      <c r="R64" s="315"/>
      <c r="S64" s="313"/>
      <c r="T64" s="313"/>
      <c r="U64" s="313"/>
      <c r="V64" s="313"/>
    </row>
    <row r="65" spans="1:22">
      <c r="A65" s="312">
        <v>929</v>
      </c>
      <c r="B65" s="313" t="s">
        <v>823</v>
      </c>
      <c r="C65" s="313" t="s">
        <v>58</v>
      </c>
      <c r="D65" s="313"/>
      <c r="E65" s="313"/>
      <c r="F65" s="313" t="s">
        <v>824</v>
      </c>
      <c r="G65" s="313" t="s">
        <v>83</v>
      </c>
      <c r="H65" s="313" t="s">
        <v>17</v>
      </c>
      <c r="I65" s="313" t="s">
        <v>1772</v>
      </c>
      <c r="J65" s="313" t="s">
        <v>825</v>
      </c>
      <c r="K65" s="313"/>
      <c r="L65" s="313" t="s">
        <v>2245</v>
      </c>
      <c r="M65" s="313"/>
      <c r="N65" s="314"/>
      <c r="O65" s="313"/>
      <c r="P65" s="313" t="s">
        <v>2219</v>
      </c>
      <c r="Q65" s="313"/>
      <c r="R65" s="315"/>
      <c r="S65" s="313"/>
      <c r="T65" s="313"/>
      <c r="U65" s="313"/>
      <c r="V65" s="313"/>
    </row>
    <row r="66" spans="1:22">
      <c r="A66" s="312">
        <v>1108</v>
      </c>
      <c r="B66" s="313" t="s">
        <v>2300</v>
      </c>
      <c r="C66" s="313" t="s">
        <v>2038</v>
      </c>
      <c r="D66" s="313"/>
      <c r="E66" s="313"/>
      <c r="F66" s="313" t="s">
        <v>2359</v>
      </c>
      <c r="G66" s="313" t="s">
        <v>53</v>
      </c>
      <c r="H66" s="313" t="s">
        <v>17</v>
      </c>
      <c r="I66" s="313" t="s">
        <v>1761</v>
      </c>
      <c r="J66" s="313" t="s">
        <v>2360</v>
      </c>
      <c r="K66" s="313" t="s">
        <v>2361</v>
      </c>
      <c r="L66" s="313" t="s">
        <v>2362</v>
      </c>
      <c r="M66" s="313"/>
      <c r="N66" s="314"/>
      <c r="O66" s="313" t="s">
        <v>2363</v>
      </c>
      <c r="P66" s="313"/>
      <c r="Q66" s="313"/>
      <c r="R66" s="315"/>
      <c r="S66" s="313"/>
      <c r="T66" s="313"/>
      <c r="U66" s="313"/>
      <c r="V66" s="313"/>
    </row>
    <row r="67" spans="1:22">
      <c r="A67" s="312">
        <v>693</v>
      </c>
      <c r="B67" s="313" t="s">
        <v>839</v>
      </c>
      <c r="C67" s="313" t="s">
        <v>748</v>
      </c>
      <c r="D67" s="313"/>
      <c r="E67" s="313"/>
      <c r="F67" s="313" t="s">
        <v>841</v>
      </c>
      <c r="G67" s="313" t="s">
        <v>96</v>
      </c>
      <c r="H67" s="313" t="s">
        <v>17</v>
      </c>
      <c r="I67" s="313" t="s">
        <v>1822</v>
      </c>
      <c r="J67" s="313" t="s">
        <v>842</v>
      </c>
      <c r="K67" s="313"/>
      <c r="L67" s="313" t="s">
        <v>843</v>
      </c>
      <c r="M67" s="313"/>
      <c r="N67" s="314"/>
      <c r="O67" s="313"/>
      <c r="P67" s="313"/>
      <c r="Q67" s="313"/>
      <c r="R67" s="315"/>
      <c r="S67" s="313"/>
      <c r="T67" s="313"/>
      <c r="U67" s="313"/>
      <c r="V67" s="313"/>
    </row>
    <row r="68" spans="1:22">
      <c r="A68" s="312">
        <v>1088</v>
      </c>
      <c r="B68" s="313" t="s">
        <v>2113</v>
      </c>
      <c r="C68" s="313" t="s">
        <v>2114</v>
      </c>
      <c r="D68" s="313"/>
      <c r="E68" s="313"/>
      <c r="F68" s="313" t="s">
        <v>2169</v>
      </c>
      <c r="G68" s="313" t="s">
        <v>16</v>
      </c>
      <c r="H68" s="313" t="s">
        <v>17</v>
      </c>
      <c r="I68" s="313" t="s">
        <v>1752</v>
      </c>
      <c r="J68" s="313" t="s">
        <v>2170</v>
      </c>
      <c r="K68" s="313" t="s">
        <v>2170</v>
      </c>
      <c r="L68" s="313" t="s">
        <v>2171</v>
      </c>
      <c r="M68" s="313" t="s">
        <v>2172</v>
      </c>
      <c r="N68" s="314"/>
      <c r="O68" s="313" t="s">
        <v>2173</v>
      </c>
      <c r="P68" s="313"/>
      <c r="Q68" s="313"/>
      <c r="R68" s="315"/>
      <c r="S68" s="313"/>
      <c r="T68" s="313"/>
      <c r="U68" s="313"/>
      <c r="V68" s="313"/>
    </row>
    <row r="69" spans="1:22">
      <c r="A69" s="312">
        <v>906</v>
      </c>
      <c r="B69" s="313" t="s">
        <v>883</v>
      </c>
      <c r="C69" s="313" t="s">
        <v>13</v>
      </c>
      <c r="D69" s="313"/>
      <c r="E69" s="313"/>
      <c r="F69" s="313" t="s">
        <v>885</v>
      </c>
      <c r="G69" s="313" t="s">
        <v>306</v>
      </c>
      <c r="H69" s="313" t="s">
        <v>17</v>
      </c>
      <c r="I69" s="313" t="s">
        <v>1827</v>
      </c>
      <c r="J69" s="313" t="s">
        <v>2174</v>
      </c>
      <c r="K69" s="313" t="s">
        <v>886</v>
      </c>
      <c r="L69" s="313" t="s">
        <v>1215</v>
      </c>
      <c r="M69" s="313"/>
      <c r="N69" s="314"/>
      <c r="O69" s="313"/>
      <c r="P69" s="313"/>
      <c r="Q69" s="313"/>
      <c r="R69" s="315"/>
      <c r="S69" s="313"/>
      <c r="T69" s="313"/>
      <c r="U69" s="313"/>
      <c r="V69" s="313"/>
    </row>
    <row r="70" spans="1:22">
      <c r="A70" s="312">
        <v>1064</v>
      </c>
      <c r="B70" s="313" t="s">
        <v>1745</v>
      </c>
      <c r="C70" s="313" t="s">
        <v>104</v>
      </c>
      <c r="D70" s="313"/>
      <c r="E70" s="313"/>
      <c r="F70" s="313" t="s">
        <v>1959</v>
      </c>
      <c r="G70" s="313" t="s">
        <v>42</v>
      </c>
      <c r="H70" s="313" t="s">
        <v>17</v>
      </c>
      <c r="I70" s="313" t="s">
        <v>1758</v>
      </c>
      <c r="J70" s="313" t="s">
        <v>1960</v>
      </c>
      <c r="K70" s="313" t="s">
        <v>1960</v>
      </c>
      <c r="L70" s="313" t="s">
        <v>1961</v>
      </c>
      <c r="M70" s="313" t="s">
        <v>1962</v>
      </c>
      <c r="N70" s="314"/>
      <c r="O70" s="313" t="s">
        <v>1963</v>
      </c>
      <c r="P70" s="313"/>
      <c r="Q70" s="313"/>
      <c r="R70" s="315"/>
      <c r="S70" s="313"/>
      <c r="T70" s="313"/>
      <c r="U70" s="313"/>
      <c r="V70" s="313"/>
    </row>
    <row r="71" spans="1:22">
      <c r="A71" s="312">
        <v>1083</v>
      </c>
      <c r="B71" s="313" t="s">
        <v>2101</v>
      </c>
      <c r="C71" s="313" t="s">
        <v>1641</v>
      </c>
      <c r="D71" s="313"/>
      <c r="E71" s="313"/>
      <c r="F71" s="313" t="s">
        <v>2176</v>
      </c>
      <c r="G71" s="313" t="s">
        <v>25</v>
      </c>
      <c r="H71" s="313" t="s">
        <v>17</v>
      </c>
      <c r="I71" s="313" t="s">
        <v>1755</v>
      </c>
      <c r="J71" s="313" t="s">
        <v>2177</v>
      </c>
      <c r="K71" s="313" t="s">
        <v>2177</v>
      </c>
      <c r="L71" s="313" t="s">
        <v>2178</v>
      </c>
      <c r="M71" s="313"/>
      <c r="N71" s="314"/>
      <c r="O71" s="313" t="s">
        <v>2179</v>
      </c>
      <c r="P71" s="313" t="s">
        <v>2180</v>
      </c>
      <c r="Q71" s="313"/>
      <c r="R71" s="315"/>
      <c r="S71" s="313"/>
      <c r="T71" s="313"/>
      <c r="U71" s="313"/>
      <c r="V71" s="313"/>
    </row>
    <row r="72" spans="1:22">
      <c r="A72" s="312">
        <v>1051</v>
      </c>
      <c r="B72" s="313" t="s">
        <v>1655</v>
      </c>
      <c r="C72" s="313" t="s">
        <v>2225</v>
      </c>
      <c r="D72" s="313"/>
      <c r="E72" s="313"/>
      <c r="F72" s="313" t="s">
        <v>1970</v>
      </c>
      <c r="G72" s="313" t="s">
        <v>518</v>
      </c>
      <c r="H72" s="313" t="s">
        <v>17</v>
      </c>
      <c r="I72" s="313" t="s">
        <v>1882</v>
      </c>
      <c r="J72" s="313" t="s">
        <v>1708</v>
      </c>
      <c r="K72" s="313" t="s">
        <v>1709</v>
      </c>
      <c r="L72" s="313" t="s">
        <v>1710</v>
      </c>
      <c r="M72" s="313" t="s">
        <v>1971</v>
      </c>
      <c r="N72" s="314"/>
      <c r="O72" s="313" t="s">
        <v>1267</v>
      </c>
      <c r="P72" s="313"/>
      <c r="Q72" s="313"/>
      <c r="R72" s="315"/>
      <c r="S72" s="313"/>
      <c r="T72" s="313"/>
      <c r="U72" s="313"/>
      <c r="V72" s="313"/>
    </row>
    <row r="73" spans="1:22">
      <c r="A73" s="312">
        <v>993</v>
      </c>
      <c r="B73" s="313" t="s">
        <v>1257</v>
      </c>
      <c r="C73" s="313" t="s">
        <v>598</v>
      </c>
      <c r="D73" s="313"/>
      <c r="E73" s="313"/>
      <c r="F73" s="313" t="s">
        <v>1259</v>
      </c>
      <c r="G73" s="313" t="s">
        <v>32</v>
      </c>
      <c r="H73" s="313" t="s">
        <v>17</v>
      </c>
      <c r="I73" s="313" t="s">
        <v>1756</v>
      </c>
      <c r="J73" s="313" t="s">
        <v>1260</v>
      </c>
      <c r="K73" s="313" t="s">
        <v>1261</v>
      </c>
      <c r="L73" s="313" t="s">
        <v>1262</v>
      </c>
      <c r="M73" s="313"/>
      <c r="N73" s="314"/>
      <c r="O73" s="313"/>
      <c r="P73" s="313" t="s">
        <v>1972</v>
      </c>
      <c r="Q73" s="313"/>
      <c r="R73" s="315"/>
      <c r="S73" s="313"/>
      <c r="T73" s="313"/>
      <c r="U73" s="313"/>
      <c r="V73" s="313"/>
    </row>
    <row r="74" spans="1:22">
      <c r="A74" s="312">
        <v>616</v>
      </c>
      <c r="B74" s="313" t="s">
        <v>953</v>
      </c>
      <c r="C74" s="313" t="s">
        <v>1067</v>
      </c>
      <c r="D74" s="313"/>
      <c r="E74" s="313"/>
      <c r="F74" s="313" t="s">
        <v>954</v>
      </c>
      <c r="G74" s="313" t="s">
        <v>32</v>
      </c>
      <c r="H74" s="313" t="s">
        <v>17</v>
      </c>
      <c r="I74" s="313" t="s">
        <v>1756</v>
      </c>
      <c r="J74" s="313" t="s">
        <v>955</v>
      </c>
      <c r="K74" s="313" t="s">
        <v>956</v>
      </c>
      <c r="L74" s="313" t="s">
        <v>957</v>
      </c>
      <c r="M74" s="313"/>
      <c r="N74" s="314"/>
      <c r="O74" s="313" t="s">
        <v>1255</v>
      </c>
      <c r="P74" s="313"/>
      <c r="Q74" s="313"/>
      <c r="R74" s="315"/>
      <c r="S74" s="313"/>
      <c r="T74" s="313"/>
      <c r="U74" s="313"/>
      <c r="V74" s="313"/>
    </row>
    <row r="75" spans="1:22">
      <c r="A75" s="312">
        <v>346</v>
      </c>
      <c r="B75" s="313" t="s">
        <v>958</v>
      </c>
      <c r="C75" s="313" t="s">
        <v>98</v>
      </c>
      <c r="D75" s="313"/>
      <c r="E75" s="313"/>
      <c r="F75" s="313" t="s">
        <v>959</v>
      </c>
      <c r="G75" s="313" t="s">
        <v>96</v>
      </c>
      <c r="H75" s="313" t="s">
        <v>17</v>
      </c>
      <c r="I75" s="313" t="s">
        <v>1822</v>
      </c>
      <c r="J75" s="313" t="s">
        <v>960</v>
      </c>
      <c r="K75" s="313"/>
      <c r="L75" s="313" t="s">
        <v>961</v>
      </c>
      <c r="M75" s="313"/>
      <c r="N75" s="314"/>
      <c r="O75" s="313"/>
      <c r="P75" s="313"/>
      <c r="Q75" s="313"/>
      <c r="R75" s="315"/>
      <c r="S75" s="313"/>
      <c r="T75" s="313"/>
      <c r="U75" s="313"/>
      <c r="V75" s="313"/>
    </row>
    <row r="76" spans="1:22">
      <c r="A76" s="312">
        <v>1000</v>
      </c>
      <c r="B76" s="313" t="s">
        <v>1599</v>
      </c>
      <c r="C76" s="313" t="s">
        <v>1600</v>
      </c>
      <c r="D76" s="313"/>
      <c r="E76" s="313"/>
      <c r="F76" s="313" t="s">
        <v>1602</v>
      </c>
      <c r="G76" s="313" t="s">
        <v>1878</v>
      </c>
      <c r="H76" s="313" t="s">
        <v>17</v>
      </c>
      <c r="I76" s="313" t="s">
        <v>1854</v>
      </c>
      <c r="J76" s="313"/>
      <c r="K76" s="313" t="s">
        <v>1603</v>
      </c>
      <c r="L76" s="313" t="s">
        <v>1604</v>
      </c>
      <c r="M76" s="313"/>
      <c r="N76" s="314"/>
      <c r="O76" s="313" t="s">
        <v>1605</v>
      </c>
      <c r="P76" s="313"/>
      <c r="Q76" s="313"/>
      <c r="R76" s="315"/>
      <c r="S76" s="313"/>
      <c r="T76" s="313"/>
      <c r="U76" s="313"/>
      <c r="V76" s="313"/>
    </row>
    <row r="77" spans="1:22">
      <c r="A77" s="312">
        <v>990</v>
      </c>
      <c r="B77" s="313" t="s">
        <v>1522</v>
      </c>
      <c r="C77" s="313" t="s">
        <v>1523</v>
      </c>
      <c r="D77" s="313"/>
      <c r="E77" s="313"/>
      <c r="F77" s="313" t="s">
        <v>1525</v>
      </c>
      <c r="G77" s="313" t="s">
        <v>16</v>
      </c>
      <c r="H77" s="313" t="s">
        <v>17</v>
      </c>
      <c r="I77" s="313" t="s">
        <v>1752</v>
      </c>
      <c r="J77" s="313" t="s">
        <v>1526</v>
      </c>
      <c r="K77" s="313" t="s">
        <v>1527</v>
      </c>
      <c r="L77" s="313" t="s">
        <v>1528</v>
      </c>
      <c r="M77" s="313"/>
      <c r="N77" s="314"/>
      <c r="O77" s="313" t="s">
        <v>1529</v>
      </c>
      <c r="P77" s="313"/>
      <c r="Q77" s="313"/>
      <c r="R77" s="315"/>
      <c r="S77" s="313"/>
      <c r="T77" s="313"/>
      <c r="U77" s="313"/>
      <c r="V77" s="313"/>
    </row>
    <row r="78" spans="1:22">
      <c r="A78" s="312">
        <v>1091</v>
      </c>
      <c r="B78" s="313" t="s">
        <v>2117</v>
      </c>
      <c r="C78" s="313" t="s">
        <v>144</v>
      </c>
      <c r="D78" s="313"/>
      <c r="E78" s="313"/>
      <c r="F78" s="313" t="s">
        <v>2184</v>
      </c>
      <c r="G78" s="313" t="s">
        <v>155</v>
      </c>
      <c r="H78" s="313" t="s">
        <v>17</v>
      </c>
      <c r="I78" s="313" t="s">
        <v>1788</v>
      </c>
      <c r="J78" s="313"/>
      <c r="K78" s="313" t="s">
        <v>2185</v>
      </c>
      <c r="L78" s="313" t="s">
        <v>2364</v>
      </c>
      <c r="M78" s="313"/>
      <c r="N78" s="314"/>
      <c r="O78" s="313"/>
      <c r="P78" s="313"/>
      <c r="Q78" s="313"/>
      <c r="R78" s="315"/>
      <c r="S78" s="313"/>
      <c r="T78" s="313"/>
      <c r="U78" s="313"/>
      <c r="V78" s="313"/>
    </row>
    <row r="79" spans="1:22" ht="9" customHeight="1" thickBot="1">
      <c r="A79" s="69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</row>
    <row r="80" spans="1:22" ht="19" thickBot="1">
      <c r="A80" s="391">
        <f>COUNTA(A8:A79)</f>
        <v>71</v>
      </c>
      <c r="B80" s="227" t="s">
        <v>2579</v>
      </c>
      <c r="C80" s="313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4"/>
      <c r="O80" s="313"/>
      <c r="P80" s="313"/>
      <c r="Q80" s="313"/>
      <c r="R80" s="315"/>
      <c r="S80" s="313"/>
      <c r="T80" s="313"/>
      <c r="U80" s="313"/>
      <c r="V80" s="313"/>
    </row>
    <row r="81" spans="1:22">
      <c r="A81" s="312"/>
      <c r="B81" s="313"/>
      <c r="C81" s="313"/>
      <c r="D81" s="313"/>
      <c r="E81" s="313"/>
      <c r="F81" s="313"/>
      <c r="G81" s="313"/>
      <c r="H81" s="313"/>
      <c r="I81" s="313"/>
      <c r="J81" s="313"/>
      <c r="K81" s="313"/>
      <c r="L81" s="313"/>
      <c r="M81" s="313"/>
      <c r="N81" s="312"/>
      <c r="O81" s="313"/>
      <c r="P81" s="313"/>
      <c r="Q81" s="313"/>
      <c r="R81" s="313"/>
      <c r="S81" s="313"/>
      <c r="T81" s="313"/>
      <c r="U81" s="313"/>
      <c r="V81" s="313"/>
    </row>
    <row r="82" spans="1:22">
      <c r="A82" s="312"/>
      <c r="B82" s="109" t="s">
        <v>2828</v>
      </c>
      <c r="C82" s="75"/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2"/>
      <c r="O82" s="313"/>
      <c r="P82" s="313"/>
      <c r="Q82" s="313"/>
      <c r="R82" s="313"/>
      <c r="S82" s="313"/>
      <c r="T82" s="313"/>
      <c r="U82" s="313"/>
      <c r="V82" s="313"/>
    </row>
    <row r="83" spans="1:22">
      <c r="A83" s="312"/>
      <c r="B83" s="313"/>
      <c r="C83" s="313"/>
      <c r="D83" s="313"/>
      <c r="E83" s="313"/>
      <c r="F83" s="313"/>
      <c r="G83" s="313">
        <v>3</v>
      </c>
      <c r="H83" s="313"/>
      <c r="I83" s="313"/>
      <c r="J83" s="313"/>
      <c r="K83" s="313"/>
      <c r="L83" s="313"/>
      <c r="M83" s="313"/>
      <c r="N83" s="312"/>
      <c r="O83" s="313"/>
      <c r="P83" s="313"/>
      <c r="Q83" s="313"/>
      <c r="R83" s="313"/>
      <c r="S83" s="313"/>
      <c r="T83" s="313"/>
      <c r="U83" s="313"/>
      <c r="V83" s="313"/>
    </row>
    <row r="84" spans="1:22">
      <c r="B84" s="6">
        <v>174</v>
      </c>
      <c r="C84" s="6" t="s">
        <v>2788</v>
      </c>
      <c r="G84">
        <v>21</v>
      </c>
    </row>
    <row r="85" spans="1:22">
      <c r="B85" s="6">
        <f>COUNTA(B8:B81)</f>
        <v>72</v>
      </c>
      <c r="C85" s="6" t="s">
        <v>2789</v>
      </c>
      <c r="G85">
        <v>84</v>
      </c>
    </row>
    <row r="86" spans="1:22">
      <c r="B86" s="6">
        <v>55</v>
      </c>
      <c r="C86" s="6" t="s">
        <v>2790</v>
      </c>
    </row>
    <row r="87" spans="1:22">
      <c r="B87" s="6"/>
      <c r="C87" s="6"/>
    </row>
    <row r="88" spans="1:22" ht="18.5">
      <c r="B88" s="50">
        <f>SUM(B84:B86)</f>
        <v>301</v>
      </c>
      <c r="C88" s="86" t="s">
        <v>2119</v>
      </c>
      <c r="G88" s="88">
        <f>SUM(G83:G86)</f>
        <v>108</v>
      </c>
    </row>
    <row r="89" spans="1:22">
      <c r="B89" s="6"/>
      <c r="C89" s="6"/>
    </row>
    <row r="90" spans="1:22">
      <c r="B90" s="6"/>
      <c r="C90" s="6"/>
    </row>
    <row r="91" spans="1:22">
      <c r="A91" s="6">
        <v>498</v>
      </c>
      <c r="B91" s="6" t="s">
        <v>38</v>
      </c>
      <c r="C91" s="6" t="s">
        <v>39</v>
      </c>
      <c r="D91" s="6"/>
      <c r="E91" s="6"/>
      <c r="F91" s="6" t="s">
        <v>2791</v>
      </c>
      <c r="G91">
        <v>2023</v>
      </c>
    </row>
    <row r="92" spans="1:22">
      <c r="A92" s="6">
        <v>668</v>
      </c>
      <c r="B92" s="6" t="s">
        <v>1021</v>
      </c>
      <c r="C92" s="6" t="s">
        <v>56</v>
      </c>
      <c r="D92" s="6"/>
      <c r="E92" s="6"/>
      <c r="F92" s="6" t="s">
        <v>2792</v>
      </c>
      <c r="G92">
        <v>2023</v>
      </c>
    </row>
    <row r="94" spans="1:22">
      <c r="A94" s="6" t="s">
        <v>2793</v>
      </c>
      <c r="B94" t="s">
        <v>2794</v>
      </c>
      <c r="C94" s="11">
        <v>45283</v>
      </c>
    </row>
    <row r="95" spans="1:22">
      <c r="A95" s="6" t="s">
        <v>2795</v>
      </c>
      <c r="B95" s="6" t="s">
        <v>2796</v>
      </c>
    </row>
    <row r="97" spans="1:22" ht="18.5">
      <c r="G97" s="409" t="s">
        <v>2797</v>
      </c>
      <c r="H97" s="407"/>
    </row>
    <row r="98" spans="1:22" ht="15.5">
      <c r="G98" s="410" t="s">
        <v>2798</v>
      </c>
      <c r="H98" s="410" t="s">
        <v>2799</v>
      </c>
    </row>
    <row r="99" spans="1:22" ht="15.5">
      <c r="G99" s="410" t="s">
        <v>2800</v>
      </c>
      <c r="H99" s="410" t="s">
        <v>2585</v>
      </c>
    </row>
    <row r="100" spans="1:22" ht="15.5">
      <c r="G100" s="410" t="s">
        <v>2801</v>
      </c>
      <c r="H100" s="410" t="s">
        <v>2802</v>
      </c>
    </row>
    <row r="101" spans="1:22" ht="15.5">
      <c r="G101" s="410" t="s">
        <v>2803</v>
      </c>
      <c r="H101" s="410" t="s">
        <v>2804</v>
      </c>
      <c r="J101" s="2" t="s">
        <v>2805</v>
      </c>
    </row>
    <row r="102" spans="1:22" ht="18.5">
      <c r="B102" s="428">
        <f>B114</f>
        <v>5</v>
      </c>
      <c r="C102" s="429" t="s">
        <v>2785</v>
      </c>
      <c r="F102" s="2" t="s">
        <v>2806</v>
      </c>
    </row>
    <row r="103" spans="1:22" ht="9" customHeight="1">
      <c r="A103" s="69"/>
      <c r="B103" s="58"/>
      <c r="C103" s="58"/>
      <c r="D103" s="58"/>
      <c r="E103" s="58"/>
      <c r="F103" s="58"/>
    </row>
    <row r="104" spans="1:22">
      <c r="A104" s="430">
        <v>294</v>
      </c>
      <c r="B104" s="431" t="s">
        <v>812</v>
      </c>
      <c r="C104" s="431" t="s">
        <v>45</v>
      </c>
      <c r="D104" s="313"/>
      <c r="E104" s="313"/>
      <c r="F104" s="313" t="s">
        <v>813</v>
      </c>
      <c r="G104" s="313" t="s">
        <v>16</v>
      </c>
      <c r="H104" s="313" t="s">
        <v>17</v>
      </c>
      <c r="I104" s="313" t="s">
        <v>1752</v>
      </c>
      <c r="J104" s="313" t="s">
        <v>814</v>
      </c>
      <c r="K104" s="313"/>
      <c r="L104" s="313" t="s">
        <v>815</v>
      </c>
      <c r="M104" s="411" t="s">
        <v>2807</v>
      </c>
      <c r="N104" s="314"/>
      <c r="O104" s="313"/>
      <c r="P104" s="313" t="s">
        <v>1795</v>
      </c>
      <c r="Q104" s="313"/>
      <c r="R104" s="315"/>
      <c r="S104" s="313"/>
      <c r="T104" s="313"/>
      <c r="U104" s="313"/>
      <c r="V104" s="313"/>
    </row>
    <row r="105" spans="1:22">
      <c r="A105" s="430">
        <v>1032</v>
      </c>
      <c r="B105" s="431" t="s">
        <v>1192</v>
      </c>
      <c r="C105" s="431" t="s">
        <v>56</v>
      </c>
      <c r="D105" s="313"/>
      <c r="E105" s="313"/>
      <c r="F105" s="313" t="s">
        <v>1193</v>
      </c>
      <c r="G105" s="313" t="s">
        <v>1194</v>
      </c>
      <c r="H105" s="313" t="s">
        <v>133</v>
      </c>
      <c r="I105" s="313" t="s">
        <v>1946</v>
      </c>
      <c r="J105" s="313" t="s">
        <v>1195</v>
      </c>
      <c r="K105" s="313" t="s">
        <v>1195</v>
      </c>
      <c r="L105" s="313" t="s">
        <v>1196</v>
      </c>
      <c r="M105" s="226" t="s">
        <v>2808</v>
      </c>
      <c r="N105" s="314"/>
      <c r="O105" s="313" t="s">
        <v>1197</v>
      </c>
      <c r="P105" s="313"/>
      <c r="Q105" s="313"/>
      <c r="R105" s="315"/>
      <c r="S105" s="313"/>
      <c r="T105" s="313"/>
      <c r="U105" s="313"/>
      <c r="V105" s="313"/>
    </row>
    <row r="106" spans="1:22">
      <c r="A106" s="430">
        <v>781</v>
      </c>
      <c r="B106" s="431" t="s">
        <v>736</v>
      </c>
      <c r="C106" s="431" t="s">
        <v>471</v>
      </c>
      <c r="D106" s="313"/>
      <c r="E106" s="313"/>
      <c r="F106" s="313" t="s">
        <v>737</v>
      </c>
      <c r="G106" s="313" t="s">
        <v>213</v>
      </c>
      <c r="H106" s="313" t="s">
        <v>17</v>
      </c>
      <c r="I106" s="313" t="s">
        <v>1804</v>
      </c>
      <c r="J106" s="313" t="s">
        <v>738</v>
      </c>
      <c r="K106" s="313"/>
      <c r="L106" s="313" t="s">
        <v>739</v>
      </c>
      <c r="M106" s="226" t="s">
        <v>2808</v>
      </c>
      <c r="N106" s="314"/>
      <c r="O106" s="313" t="s">
        <v>1548</v>
      </c>
      <c r="P106" s="75" t="s">
        <v>1926</v>
      </c>
      <c r="Q106" s="313"/>
      <c r="R106" s="315"/>
      <c r="S106" s="313"/>
      <c r="T106" s="313"/>
      <c r="U106" s="313"/>
      <c r="V106" s="313"/>
    </row>
    <row r="107" spans="1:22">
      <c r="A107" s="312">
        <v>1095</v>
      </c>
      <c r="B107" s="313" t="s">
        <v>585</v>
      </c>
      <c r="C107" s="313" t="s">
        <v>756</v>
      </c>
      <c r="D107" s="313"/>
      <c r="E107" s="313"/>
      <c r="F107" s="313" t="s">
        <v>2192</v>
      </c>
      <c r="G107" s="313" t="s">
        <v>1991</v>
      </c>
      <c r="H107" s="313" t="s">
        <v>17</v>
      </c>
      <c r="I107" s="313" t="s">
        <v>1992</v>
      </c>
      <c r="J107" s="313" t="s">
        <v>2215</v>
      </c>
      <c r="K107" s="313"/>
      <c r="L107" s="313" t="s">
        <v>2193</v>
      </c>
      <c r="M107" s="75" t="s">
        <v>2829</v>
      </c>
      <c r="N107" s="314"/>
      <c r="O107" s="313" t="s">
        <v>2195</v>
      </c>
      <c r="P107" s="313"/>
      <c r="Q107" s="313"/>
      <c r="R107" s="315"/>
      <c r="S107" s="313"/>
      <c r="T107" s="313"/>
      <c r="U107" s="313"/>
      <c r="V107" s="313"/>
    </row>
    <row r="108" spans="1:22">
      <c r="A108" s="312">
        <v>1100</v>
      </c>
      <c r="B108" s="313" t="s">
        <v>2252</v>
      </c>
      <c r="C108" s="313" t="s">
        <v>2253</v>
      </c>
      <c r="D108" s="313"/>
      <c r="E108" s="313"/>
      <c r="F108" s="313" t="s">
        <v>2278</v>
      </c>
      <c r="G108" s="313" t="s">
        <v>83</v>
      </c>
      <c r="H108" s="313" t="s">
        <v>17</v>
      </c>
      <c r="I108" s="313" t="s">
        <v>1772</v>
      </c>
      <c r="J108" s="313" t="s">
        <v>2279</v>
      </c>
      <c r="K108" s="313" t="s">
        <v>2279</v>
      </c>
      <c r="L108" s="313" t="s">
        <v>2280</v>
      </c>
      <c r="M108" s="313" t="s">
        <v>2281</v>
      </c>
      <c r="N108" s="314"/>
      <c r="O108" s="313" t="s">
        <v>2282</v>
      </c>
      <c r="P108" s="75" t="s">
        <v>2830</v>
      </c>
      <c r="Q108" s="313"/>
      <c r="R108" s="315"/>
      <c r="S108" s="313"/>
      <c r="T108" s="313"/>
      <c r="U108" s="313"/>
      <c r="V108" s="313"/>
    </row>
    <row r="109" spans="1:22">
      <c r="A109" s="312"/>
      <c r="B109" s="313"/>
      <c r="C109" s="313"/>
      <c r="D109" s="313"/>
      <c r="E109" s="313"/>
      <c r="F109" s="313"/>
      <c r="G109" s="313"/>
      <c r="H109" s="313"/>
      <c r="I109" s="313"/>
      <c r="J109" s="313"/>
      <c r="K109" s="313"/>
      <c r="L109" s="313"/>
      <c r="M109" s="313"/>
      <c r="N109" s="314"/>
      <c r="O109" s="313"/>
      <c r="P109" s="313"/>
      <c r="Q109" s="313"/>
      <c r="R109" s="315"/>
      <c r="S109" s="313"/>
      <c r="T109" s="313"/>
      <c r="U109" s="313"/>
      <c r="V109" s="313"/>
    </row>
    <row r="110" spans="1:22">
      <c r="A110" s="312"/>
      <c r="B110" s="313"/>
      <c r="C110" s="313"/>
      <c r="D110" s="313"/>
      <c r="E110" s="313"/>
      <c r="F110" s="313"/>
      <c r="G110" s="313"/>
      <c r="H110" s="313"/>
      <c r="I110" s="313"/>
      <c r="J110" s="313"/>
      <c r="K110" s="313"/>
      <c r="L110" s="313"/>
      <c r="M110" s="313"/>
      <c r="N110" s="314"/>
      <c r="O110" s="313"/>
      <c r="P110" s="313"/>
      <c r="Q110" s="313"/>
      <c r="R110" s="315"/>
      <c r="S110" s="313"/>
      <c r="T110" s="313"/>
      <c r="U110" s="313"/>
      <c r="V110" s="313"/>
    </row>
    <row r="113" spans="1:22" ht="8.25" customHeight="1">
      <c r="A113" s="69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</row>
    <row r="114" spans="1:22" ht="15.5">
      <c r="B114" s="403">
        <f>COUNTA(B103:B113)</f>
        <v>5</v>
      </c>
      <c r="C114" s="432" t="s">
        <v>2785</v>
      </c>
    </row>
    <row r="116" spans="1:22" ht="18.5">
      <c r="B116" s="412">
        <f>B157</f>
        <v>32</v>
      </c>
      <c r="C116" s="104" t="s">
        <v>2809</v>
      </c>
      <c r="F116" s="2" t="s">
        <v>2806</v>
      </c>
    </row>
    <row r="117" spans="1:22" ht="8.25" customHeight="1">
      <c r="A117" s="69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</row>
    <row r="118" spans="1:22">
      <c r="A118" s="312">
        <v>562</v>
      </c>
      <c r="B118" s="313" t="s">
        <v>167</v>
      </c>
      <c r="C118" s="313" t="s">
        <v>2108</v>
      </c>
      <c r="D118" s="313"/>
      <c r="E118" s="313"/>
      <c r="F118" s="313" t="s">
        <v>169</v>
      </c>
      <c r="G118" s="313" t="s">
        <v>32</v>
      </c>
      <c r="H118" s="313" t="s">
        <v>17</v>
      </c>
      <c r="I118" s="313" t="s">
        <v>1756</v>
      </c>
      <c r="J118" s="313" t="s">
        <v>170</v>
      </c>
      <c r="K118" s="313" t="s">
        <v>1349</v>
      </c>
      <c r="L118" s="313" t="s">
        <v>171</v>
      </c>
      <c r="M118" s="313" t="s">
        <v>1790</v>
      </c>
      <c r="N118" s="307">
        <v>12692</v>
      </c>
      <c r="O118" s="313" t="s">
        <v>1350</v>
      </c>
      <c r="P118" s="313"/>
      <c r="Q118" s="313"/>
      <c r="R118" s="315"/>
      <c r="S118" s="313"/>
      <c r="T118" s="313"/>
      <c r="U118" s="313"/>
      <c r="V118" s="313"/>
    </row>
    <row r="119" spans="1:22" ht="15" thickBot="1">
      <c r="A119" s="312">
        <v>922</v>
      </c>
      <c r="B119" s="313" t="s">
        <v>312</v>
      </c>
      <c r="C119" s="313" t="s">
        <v>313</v>
      </c>
      <c r="D119" s="313"/>
      <c r="E119" s="313"/>
      <c r="F119" s="313" t="s">
        <v>314</v>
      </c>
      <c r="G119" s="313" t="s">
        <v>67</v>
      </c>
      <c r="H119" s="313" t="s">
        <v>17</v>
      </c>
      <c r="I119" s="313" t="s">
        <v>1776</v>
      </c>
      <c r="J119" s="313" t="s">
        <v>315</v>
      </c>
      <c r="K119" s="313" t="s">
        <v>316</v>
      </c>
      <c r="L119" s="313" t="s">
        <v>317</v>
      </c>
      <c r="M119" s="313"/>
      <c r="N119" s="314"/>
      <c r="O119" s="313"/>
      <c r="P119" s="313"/>
      <c r="Q119" s="313"/>
      <c r="R119" s="315"/>
      <c r="S119" s="313"/>
      <c r="T119" s="313"/>
      <c r="U119" s="313"/>
      <c r="V119" s="313"/>
    </row>
    <row r="120" spans="1:22" ht="15" thickBot="1">
      <c r="A120" s="312">
        <v>954</v>
      </c>
      <c r="B120" s="313" t="s">
        <v>1831</v>
      </c>
      <c r="C120" s="313" t="s">
        <v>1650</v>
      </c>
      <c r="D120" s="313"/>
      <c r="E120" s="313"/>
      <c r="F120" s="313" t="s">
        <v>331</v>
      </c>
      <c r="G120" s="313" t="s">
        <v>332</v>
      </c>
      <c r="H120" s="313" t="s">
        <v>17</v>
      </c>
      <c r="I120" s="313" t="s">
        <v>1832</v>
      </c>
      <c r="J120" s="313" t="s">
        <v>333</v>
      </c>
      <c r="K120" s="313"/>
      <c r="L120" s="313" t="s">
        <v>334</v>
      </c>
      <c r="M120" s="313"/>
      <c r="N120" s="316"/>
      <c r="O120" s="313"/>
      <c r="P120" s="313"/>
      <c r="Q120" s="313"/>
      <c r="R120" s="315"/>
      <c r="S120" s="313"/>
      <c r="T120" s="313"/>
      <c r="U120" s="313"/>
      <c r="V120" s="313"/>
    </row>
    <row r="121" spans="1:22">
      <c r="A121" s="312">
        <v>791</v>
      </c>
      <c r="B121" s="313" t="s">
        <v>565</v>
      </c>
      <c r="C121" s="313" t="s">
        <v>58</v>
      </c>
      <c r="D121" s="313"/>
      <c r="E121" s="313"/>
      <c r="F121" s="313" t="s">
        <v>566</v>
      </c>
      <c r="G121" s="313" t="s">
        <v>16</v>
      </c>
      <c r="H121" s="313" t="s">
        <v>17</v>
      </c>
      <c r="I121" s="313" t="s">
        <v>1752</v>
      </c>
      <c r="J121" s="313" t="s">
        <v>567</v>
      </c>
      <c r="K121" s="313" t="s">
        <v>568</v>
      </c>
      <c r="L121" s="313" t="s">
        <v>569</v>
      </c>
      <c r="M121" s="313"/>
      <c r="N121" s="314"/>
      <c r="O121" s="313"/>
      <c r="P121" s="313"/>
      <c r="Q121" s="313"/>
      <c r="R121" s="315"/>
      <c r="S121" s="313"/>
      <c r="T121" s="313"/>
      <c r="U121" s="313"/>
      <c r="V121" s="313"/>
    </row>
    <row r="122" spans="1:22">
      <c r="A122" s="312">
        <v>911</v>
      </c>
      <c r="B122" s="313" t="s">
        <v>666</v>
      </c>
      <c r="C122" s="313" t="s">
        <v>369</v>
      </c>
      <c r="D122" s="313"/>
      <c r="E122" s="313"/>
      <c r="F122" s="313" t="s">
        <v>668</v>
      </c>
      <c r="G122" s="313" t="s">
        <v>16</v>
      </c>
      <c r="H122" s="313" t="s">
        <v>17</v>
      </c>
      <c r="I122" s="371" t="s">
        <v>1752</v>
      </c>
      <c r="J122" s="313" t="s">
        <v>669</v>
      </c>
      <c r="K122" s="313"/>
      <c r="L122" s="313" t="s">
        <v>670</v>
      </c>
      <c r="M122" s="313" t="s">
        <v>1205</v>
      </c>
      <c r="N122" s="314"/>
      <c r="O122" s="313"/>
      <c r="P122" s="313"/>
      <c r="Q122" s="313"/>
      <c r="R122" s="315"/>
      <c r="S122" s="313"/>
      <c r="T122" s="313"/>
      <c r="U122" s="313"/>
      <c r="V122" s="313"/>
    </row>
    <row r="123" spans="1:22">
      <c r="A123" s="73">
        <v>1001</v>
      </c>
      <c r="B123" s="75" t="s">
        <v>1469</v>
      </c>
      <c r="C123" s="75" t="s">
        <v>1470</v>
      </c>
      <c r="D123" s="75"/>
      <c r="E123" s="75"/>
      <c r="F123" s="75" t="s">
        <v>1471</v>
      </c>
      <c r="G123" s="313" t="s">
        <v>1472</v>
      </c>
      <c r="H123" s="313" t="s">
        <v>17</v>
      </c>
      <c r="I123" s="313" t="s">
        <v>1925</v>
      </c>
      <c r="J123" s="313"/>
      <c r="K123" s="313" t="s">
        <v>1473</v>
      </c>
      <c r="L123" s="313" t="s">
        <v>1474</v>
      </c>
      <c r="M123" s="313"/>
      <c r="N123" s="314"/>
      <c r="O123" s="313" t="s">
        <v>1475</v>
      </c>
      <c r="P123" s="313"/>
      <c r="Q123" s="313"/>
      <c r="R123" s="315"/>
      <c r="S123" s="313"/>
      <c r="T123" s="313"/>
      <c r="U123" s="313"/>
      <c r="V123" s="313"/>
    </row>
    <row r="124" spans="1:22">
      <c r="A124" s="73">
        <v>971</v>
      </c>
      <c r="B124" s="75" t="s">
        <v>1069</v>
      </c>
      <c r="C124" s="75" t="s">
        <v>723</v>
      </c>
      <c r="D124" s="75"/>
      <c r="E124" s="75"/>
      <c r="F124" s="75" t="s">
        <v>1935</v>
      </c>
      <c r="G124" s="313" t="s">
        <v>291</v>
      </c>
      <c r="H124" s="313" t="s">
        <v>17</v>
      </c>
      <c r="I124" s="313" t="s">
        <v>1825</v>
      </c>
      <c r="J124" s="313"/>
      <c r="K124" s="313" t="s">
        <v>1467</v>
      </c>
      <c r="L124" s="313" t="s">
        <v>1468</v>
      </c>
      <c r="M124" s="313"/>
      <c r="N124" s="314"/>
      <c r="O124" s="313"/>
      <c r="P124" s="313"/>
      <c r="Q124" s="313"/>
      <c r="R124" s="315"/>
      <c r="S124" s="313"/>
      <c r="T124" s="313"/>
      <c r="U124" s="313"/>
      <c r="V124" s="313"/>
    </row>
    <row r="125" spans="1:22">
      <c r="A125" s="73">
        <v>994</v>
      </c>
      <c r="B125" s="75" t="s">
        <v>1579</v>
      </c>
      <c r="C125" s="75" t="s">
        <v>13</v>
      </c>
      <c r="D125" s="313"/>
      <c r="E125" s="313"/>
      <c r="F125" s="313" t="s">
        <v>1580</v>
      </c>
      <c r="G125" s="313" t="s">
        <v>306</v>
      </c>
      <c r="H125" s="313" t="s">
        <v>17</v>
      </c>
      <c r="I125" s="313" t="s">
        <v>1827</v>
      </c>
      <c r="J125" s="313" t="s">
        <v>1581</v>
      </c>
      <c r="K125" s="313"/>
      <c r="L125" s="313" t="s">
        <v>1582</v>
      </c>
      <c r="M125" s="281" t="s">
        <v>2779</v>
      </c>
      <c r="N125" s="314"/>
      <c r="O125" s="313" t="s">
        <v>1583</v>
      </c>
      <c r="P125" s="313"/>
      <c r="Q125" s="313"/>
      <c r="R125" s="315"/>
      <c r="S125" s="313"/>
      <c r="T125" s="313"/>
      <c r="U125" s="313"/>
      <c r="V125" s="313"/>
    </row>
    <row r="126" spans="1:22">
      <c r="A126" s="312">
        <v>1009</v>
      </c>
      <c r="B126" s="313" t="s">
        <v>1480</v>
      </c>
      <c r="C126" s="313" t="s">
        <v>56</v>
      </c>
      <c r="D126" s="313"/>
      <c r="E126" s="313"/>
      <c r="F126" s="313" t="s">
        <v>1481</v>
      </c>
      <c r="G126" s="313" t="s">
        <v>87</v>
      </c>
      <c r="H126" s="313" t="s">
        <v>17</v>
      </c>
      <c r="I126" s="313" t="s">
        <v>1778</v>
      </c>
      <c r="J126" s="313" t="s">
        <v>1482</v>
      </c>
      <c r="K126" s="313" t="s">
        <v>1483</v>
      </c>
      <c r="L126" s="313" t="s">
        <v>1484</v>
      </c>
      <c r="M126" s="313"/>
      <c r="N126" s="314"/>
      <c r="O126" s="313" t="s">
        <v>1083</v>
      </c>
      <c r="P126" s="313"/>
      <c r="Q126" s="313"/>
      <c r="R126" s="315"/>
      <c r="S126" s="313"/>
      <c r="T126" s="313"/>
      <c r="U126" s="313"/>
      <c r="V126" s="313"/>
    </row>
    <row r="127" spans="1:22">
      <c r="A127" s="73">
        <v>978</v>
      </c>
      <c r="B127" s="75" t="s">
        <v>1590</v>
      </c>
      <c r="C127" s="75" t="s">
        <v>707</v>
      </c>
      <c r="D127" s="75"/>
      <c r="E127" s="75"/>
      <c r="F127" s="75" t="s">
        <v>1591</v>
      </c>
      <c r="G127" s="75" t="s">
        <v>32</v>
      </c>
      <c r="H127" s="313" t="s">
        <v>17</v>
      </c>
      <c r="I127" s="313" t="s">
        <v>1756</v>
      </c>
      <c r="J127" s="313" t="s">
        <v>1592</v>
      </c>
      <c r="K127" s="313"/>
      <c r="L127" s="313" t="s">
        <v>1593</v>
      </c>
      <c r="M127" s="313"/>
      <c r="N127" s="314"/>
      <c r="O127" s="313"/>
      <c r="P127" s="313"/>
      <c r="Q127" s="313"/>
      <c r="R127" s="315"/>
      <c r="S127" s="313"/>
      <c r="T127" s="313"/>
      <c r="U127" s="313"/>
      <c r="V127" s="313"/>
    </row>
    <row r="128" spans="1:22">
      <c r="A128" s="73">
        <v>376</v>
      </c>
      <c r="B128" s="75" t="s">
        <v>1014</v>
      </c>
      <c r="C128" s="75" t="s">
        <v>179</v>
      </c>
      <c r="D128" s="75"/>
      <c r="E128" s="75"/>
      <c r="F128" s="75" t="s">
        <v>1015</v>
      </c>
      <c r="G128" s="75" t="s">
        <v>25</v>
      </c>
      <c r="H128" s="313" t="s">
        <v>17</v>
      </c>
      <c r="I128" s="313" t="s">
        <v>1755</v>
      </c>
      <c r="J128" s="313" t="s">
        <v>1016</v>
      </c>
      <c r="K128" s="313"/>
      <c r="L128" s="313" t="s">
        <v>1017</v>
      </c>
      <c r="M128" s="313"/>
      <c r="N128" s="314"/>
      <c r="O128" s="313"/>
      <c r="P128" s="313"/>
      <c r="Q128" s="313"/>
      <c r="R128" s="315"/>
      <c r="S128" s="313"/>
      <c r="T128" s="313"/>
      <c r="U128" s="313"/>
      <c r="V128" s="313"/>
    </row>
    <row r="129" spans="1:22">
      <c r="A129" s="312">
        <v>1052</v>
      </c>
      <c r="B129" s="313" t="s">
        <v>1665</v>
      </c>
      <c r="C129" s="313" t="s">
        <v>202</v>
      </c>
      <c r="D129" s="313"/>
      <c r="E129" s="313"/>
      <c r="F129" s="313" t="s">
        <v>2009</v>
      </c>
      <c r="G129" s="313" t="s">
        <v>96</v>
      </c>
      <c r="H129" s="313" t="s">
        <v>17</v>
      </c>
      <c r="I129" s="313" t="s">
        <v>1822</v>
      </c>
      <c r="J129" s="313" t="s">
        <v>1720</v>
      </c>
      <c r="K129" s="313" t="s">
        <v>1721</v>
      </c>
      <c r="L129" s="313" t="s">
        <v>2010</v>
      </c>
      <c r="M129" s="313"/>
      <c r="N129" s="314"/>
      <c r="O129" s="313" t="s">
        <v>1494</v>
      </c>
      <c r="P129" s="313"/>
      <c r="Q129" s="313"/>
      <c r="R129" s="315"/>
      <c r="S129" s="313"/>
      <c r="T129" s="313"/>
      <c r="U129" s="313"/>
      <c r="V129" s="313"/>
    </row>
    <row r="130" spans="1:22">
      <c r="A130" s="73">
        <v>445</v>
      </c>
      <c r="B130" s="75" t="s">
        <v>657</v>
      </c>
      <c r="C130" s="75" t="s">
        <v>1645</v>
      </c>
      <c r="D130" s="313"/>
      <c r="E130" s="313"/>
      <c r="F130" s="313" t="s">
        <v>658</v>
      </c>
      <c r="G130" s="313" t="s">
        <v>67</v>
      </c>
      <c r="H130" s="313" t="s">
        <v>17</v>
      </c>
      <c r="I130" s="371" t="s">
        <v>1776</v>
      </c>
      <c r="J130" s="313" t="s">
        <v>659</v>
      </c>
      <c r="K130" s="313" t="s">
        <v>1400</v>
      </c>
      <c r="L130" s="313" t="s">
        <v>660</v>
      </c>
      <c r="M130" s="313" t="s">
        <v>1915</v>
      </c>
      <c r="N130" s="314"/>
      <c r="O130" s="313" t="s">
        <v>1095</v>
      </c>
      <c r="P130" s="313"/>
      <c r="Q130" s="313"/>
      <c r="R130" s="315"/>
      <c r="S130" s="313"/>
      <c r="T130" s="313"/>
      <c r="U130" s="313"/>
      <c r="V130" s="313"/>
    </row>
    <row r="131" spans="1:22">
      <c r="A131" s="73">
        <v>836</v>
      </c>
      <c r="B131" s="75" t="s">
        <v>335</v>
      </c>
      <c r="C131" s="75" t="s">
        <v>1642</v>
      </c>
      <c r="D131" s="313"/>
      <c r="E131" s="313"/>
      <c r="F131" s="313" t="s">
        <v>336</v>
      </c>
      <c r="G131" s="313" t="s">
        <v>81</v>
      </c>
      <c r="H131" s="313" t="s">
        <v>17</v>
      </c>
      <c r="I131" s="313" t="s">
        <v>1779</v>
      </c>
      <c r="J131" s="313" t="s">
        <v>337</v>
      </c>
      <c r="K131" s="313"/>
      <c r="L131" s="313" t="s">
        <v>2262</v>
      </c>
      <c r="M131" s="313" t="s">
        <v>1277</v>
      </c>
      <c r="N131" s="314"/>
      <c r="O131" s="313" t="s">
        <v>1278</v>
      </c>
      <c r="P131" s="313"/>
      <c r="Q131" s="313"/>
      <c r="R131" s="315"/>
      <c r="S131" s="313"/>
      <c r="T131" s="313"/>
      <c r="U131" s="313"/>
      <c r="V131" s="313"/>
    </row>
    <row r="132" spans="1:22">
      <c r="A132" s="73">
        <v>964</v>
      </c>
      <c r="B132" s="75" t="s">
        <v>408</v>
      </c>
      <c r="C132" s="75" t="s">
        <v>64</v>
      </c>
      <c r="D132" s="313"/>
      <c r="E132" s="313"/>
      <c r="F132" s="313" t="s">
        <v>409</v>
      </c>
      <c r="G132" s="313" t="s">
        <v>1878</v>
      </c>
      <c r="H132" s="313" t="s">
        <v>17</v>
      </c>
      <c r="I132" s="313" t="s">
        <v>1854</v>
      </c>
      <c r="J132" s="313" t="s">
        <v>410</v>
      </c>
      <c r="K132" s="313"/>
      <c r="L132" s="313" t="s">
        <v>1855</v>
      </c>
      <c r="M132" s="313"/>
      <c r="N132" s="314"/>
      <c r="O132" s="313" t="s">
        <v>1315</v>
      </c>
      <c r="P132" s="313"/>
      <c r="Q132" s="313"/>
      <c r="R132" s="315"/>
      <c r="S132" s="313"/>
      <c r="T132" s="313"/>
      <c r="U132" s="313"/>
      <c r="V132" s="313"/>
    </row>
    <row r="133" spans="1:22">
      <c r="A133" s="73">
        <v>526</v>
      </c>
      <c r="B133" s="75" t="s">
        <v>852</v>
      </c>
      <c r="C133" s="75" t="s">
        <v>64</v>
      </c>
      <c r="D133" s="313"/>
      <c r="E133" s="313"/>
      <c r="F133" s="313" t="s">
        <v>853</v>
      </c>
      <c r="G133" s="313" t="s">
        <v>25</v>
      </c>
      <c r="H133" s="313" t="s">
        <v>17</v>
      </c>
      <c r="I133" s="313" t="s">
        <v>1755</v>
      </c>
      <c r="J133" s="313" t="s">
        <v>854</v>
      </c>
      <c r="K133" s="313" t="s">
        <v>1232</v>
      </c>
      <c r="L133" s="313" t="s">
        <v>855</v>
      </c>
      <c r="M133" s="313" t="s">
        <v>1233</v>
      </c>
      <c r="N133" s="314"/>
      <c r="O133" s="313" t="s">
        <v>1221</v>
      </c>
      <c r="P133" s="313"/>
      <c r="Q133" s="313"/>
      <c r="R133" s="315"/>
      <c r="S133" s="313"/>
      <c r="T133" s="313"/>
      <c r="U133" s="313"/>
      <c r="V133" s="313"/>
    </row>
    <row r="134" spans="1:22">
      <c r="A134" s="73">
        <v>116</v>
      </c>
      <c r="B134" s="75" t="s">
        <v>342</v>
      </c>
      <c r="C134" s="75" t="s">
        <v>56</v>
      </c>
      <c r="D134" s="313"/>
      <c r="E134" s="313"/>
      <c r="F134" s="313" t="s">
        <v>2722</v>
      </c>
      <c r="G134" s="313" t="s">
        <v>2723</v>
      </c>
      <c r="H134" s="313" t="s">
        <v>17</v>
      </c>
      <c r="I134" s="388" t="s">
        <v>2724</v>
      </c>
      <c r="J134" s="313" t="s">
        <v>344</v>
      </c>
      <c r="K134" s="389" t="s">
        <v>2725</v>
      </c>
      <c r="L134" s="413" t="s">
        <v>2810</v>
      </c>
      <c r="M134" s="313"/>
      <c r="N134" s="314"/>
      <c r="O134" s="313"/>
      <c r="P134" s="313"/>
      <c r="Q134" s="313"/>
      <c r="R134" s="315"/>
      <c r="S134" s="313"/>
      <c r="T134" s="313"/>
      <c r="U134" s="313"/>
      <c r="V134" s="313"/>
    </row>
    <row r="135" spans="1:22">
      <c r="A135" s="73">
        <v>976</v>
      </c>
      <c r="B135" s="75" t="s">
        <v>1691</v>
      </c>
      <c r="C135" s="75" t="s">
        <v>2226</v>
      </c>
      <c r="D135" s="313"/>
      <c r="E135" s="313"/>
      <c r="F135" s="313" t="s">
        <v>1836</v>
      </c>
      <c r="G135" s="313" t="s">
        <v>1837</v>
      </c>
      <c r="H135" s="313" t="s">
        <v>17</v>
      </c>
      <c r="I135" s="313" t="s">
        <v>1838</v>
      </c>
      <c r="J135" s="313"/>
      <c r="K135" s="313" t="s">
        <v>1692</v>
      </c>
      <c r="L135" s="313" t="s">
        <v>1693</v>
      </c>
      <c r="M135" s="313" t="s">
        <v>1839</v>
      </c>
      <c r="N135" s="314"/>
      <c r="O135" s="313" t="s">
        <v>1464</v>
      </c>
      <c r="P135" s="313"/>
      <c r="Q135" s="313"/>
      <c r="R135" s="315"/>
      <c r="S135" s="313"/>
      <c r="T135" s="313"/>
      <c r="U135" s="313"/>
      <c r="V135" s="313"/>
    </row>
    <row r="136" spans="1:22">
      <c r="A136" s="73">
        <v>166</v>
      </c>
      <c r="B136" s="75" t="s">
        <v>482</v>
      </c>
      <c r="C136" s="75" t="s">
        <v>771</v>
      </c>
      <c r="D136" s="313"/>
      <c r="E136" s="313"/>
      <c r="F136" s="313" t="s">
        <v>2140</v>
      </c>
      <c r="G136" s="313" t="s">
        <v>32</v>
      </c>
      <c r="H136" s="313" t="s">
        <v>17</v>
      </c>
      <c r="I136" s="313" t="s">
        <v>1756</v>
      </c>
      <c r="J136" s="313" t="s">
        <v>483</v>
      </c>
      <c r="K136" s="313"/>
      <c r="L136" s="313" t="s">
        <v>484</v>
      </c>
      <c r="M136" s="281" t="s">
        <v>2778</v>
      </c>
      <c r="N136" s="314"/>
      <c r="O136" s="313"/>
      <c r="P136" s="313"/>
      <c r="Q136" s="313"/>
      <c r="R136" s="315"/>
      <c r="S136" s="313"/>
      <c r="T136" s="313"/>
      <c r="U136" s="313"/>
      <c r="V136" s="313"/>
    </row>
    <row r="137" spans="1:22">
      <c r="A137" s="73">
        <v>256</v>
      </c>
      <c r="B137" s="75" t="s">
        <v>715</v>
      </c>
      <c r="C137" s="75" t="s">
        <v>529</v>
      </c>
      <c r="D137" s="313"/>
      <c r="E137" s="313"/>
      <c r="F137" s="313" t="s">
        <v>2317</v>
      </c>
      <c r="G137" s="313" t="s">
        <v>16</v>
      </c>
      <c r="H137" s="313" t="s">
        <v>17</v>
      </c>
      <c r="I137" s="313" t="s">
        <v>1752</v>
      </c>
      <c r="J137" s="313" t="s">
        <v>716</v>
      </c>
      <c r="K137" s="313"/>
      <c r="L137" s="313" t="s">
        <v>717</v>
      </c>
      <c r="M137" s="313"/>
      <c r="N137" s="314"/>
      <c r="O137" s="313" t="s">
        <v>1238</v>
      </c>
      <c r="P137" s="313"/>
      <c r="Q137" s="313"/>
      <c r="R137" s="315"/>
      <c r="S137" s="313"/>
      <c r="T137" s="313"/>
      <c r="U137" s="313"/>
      <c r="V137" s="313"/>
    </row>
    <row r="138" spans="1:22">
      <c r="A138" s="73">
        <v>1056</v>
      </c>
      <c r="B138" s="75" t="s">
        <v>1735</v>
      </c>
      <c r="C138" s="75" t="s">
        <v>2097</v>
      </c>
      <c r="D138" s="313"/>
      <c r="E138" s="313"/>
      <c r="F138" s="313" t="s">
        <v>1942</v>
      </c>
      <c r="G138" s="313" t="s">
        <v>789</v>
      </c>
      <c r="H138" s="313" t="s">
        <v>17</v>
      </c>
      <c r="I138" s="313" t="s">
        <v>1798</v>
      </c>
      <c r="J138" s="313" t="s">
        <v>1943</v>
      </c>
      <c r="K138" s="313" t="s">
        <v>1943</v>
      </c>
      <c r="L138" s="313" t="s">
        <v>1944</v>
      </c>
      <c r="M138" s="313" t="s">
        <v>1945</v>
      </c>
      <c r="N138" s="314"/>
      <c r="O138" s="313" t="s">
        <v>1387</v>
      </c>
      <c r="P138" s="313"/>
      <c r="Q138" s="313"/>
      <c r="R138" s="315"/>
      <c r="S138" s="313"/>
      <c r="T138" s="313"/>
      <c r="U138" s="313"/>
      <c r="V138" s="313"/>
    </row>
    <row r="139" spans="1:22">
      <c r="A139" s="430">
        <v>1057</v>
      </c>
      <c r="B139" s="431" t="s">
        <v>1736</v>
      </c>
      <c r="C139" s="431" t="s">
        <v>798</v>
      </c>
      <c r="D139" s="313"/>
      <c r="E139" s="313"/>
      <c r="F139" s="313" t="s">
        <v>1771</v>
      </c>
      <c r="G139" s="313" t="s">
        <v>83</v>
      </c>
      <c r="H139" s="313" t="s">
        <v>17</v>
      </c>
      <c r="I139" s="313" t="s">
        <v>1772</v>
      </c>
      <c r="J139" s="313" t="s">
        <v>1773</v>
      </c>
      <c r="K139" s="313" t="s">
        <v>1774</v>
      </c>
      <c r="L139" s="313" t="s">
        <v>1775</v>
      </c>
      <c r="M139" s="313"/>
      <c r="N139" s="395">
        <v>16141</v>
      </c>
      <c r="O139" s="313"/>
      <c r="P139" s="313"/>
      <c r="Q139" s="313"/>
      <c r="R139" s="315"/>
      <c r="S139" s="313"/>
      <c r="T139" s="313"/>
      <c r="U139" s="313"/>
      <c r="V139" s="313"/>
    </row>
    <row r="140" spans="1:22">
      <c r="A140" s="73">
        <v>1093</v>
      </c>
      <c r="B140" s="75" t="s">
        <v>2189</v>
      </c>
      <c r="C140" s="75" t="s">
        <v>2190</v>
      </c>
      <c r="D140" s="313"/>
      <c r="E140" s="313"/>
      <c r="F140" s="313" t="s">
        <v>2211</v>
      </c>
      <c r="G140" s="313" t="s">
        <v>25</v>
      </c>
      <c r="H140" s="313" t="s">
        <v>17</v>
      </c>
      <c r="I140" s="371" t="s">
        <v>1755</v>
      </c>
      <c r="J140" s="313" t="s">
        <v>2212</v>
      </c>
      <c r="K140" s="313" t="s">
        <v>2212</v>
      </c>
      <c r="L140" s="313" t="s">
        <v>2213</v>
      </c>
      <c r="M140" s="313" t="s">
        <v>2214</v>
      </c>
      <c r="N140" s="314"/>
      <c r="O140" s="313"/>
      <c r="P140" s="313"/>
      <c r="Q140" s="313"/>
      <c r="R140" s="315"/>
      <c r="S140" s="313"/>
      <c r="T140" s="313"/>
      <c r="U140" s="313"/>
      <c r="V140" s="313"/>
    </row>
    <row r="141" spans="1:22">
      <c r="A141" s="73">
        <v>780</v>
      </c>
      <c r="B141" s="75" t="s">
        <v>1375</v>
      </c>
      <c r="C141" s="75" t="s">
        <v>45</v>
      </c>
      <c r="D141" s="313"/>
      <c r="E141" s="313"/>
      <c r="F141" s="313" t="s">
        <v>1376</v>
      </c>
      <c r="G141" s="313" t="s">
        <v>32</v>
      </c>
      <c r="H141" s="313" t="s">
        <v>17</v>
      </c>
      <c r="I141" s="313" t="s">
        <v>1756</v>
      </c>
      <c r="J141" s="313" t="s">
        <v>1377</v>
      </c>
      <c r="K141" s="313"/>
      <c r="L141" s="313" t="s">
        <v>1378</v>
      </c>
      <c r="M141" s="313" t="s">
        <v>1833</v>
      </c>
      <c r="N141" s="314"/>
      <c r="O141" s="313" t="s">
        <v>1379</v>
      </c>
      <c r="P141" s="313"/>
      <c r="Q141" s="313"/>
      <c r="R141" s="315"/>
      <c r="S141" s="313"/>
      <c r="T141" s="313"/>
      <c r="U141" s="313"/>
      <c r="V141" s="313"/>
    </row>
    <row r="142" spans="1:22">
      <c r="A142" s="73">
        <v>648</v>
      </c>
      <c r="B142" s="75" t="s">
        <v>397</v>
      </c>
      <c r="C142" s="75" t="s">
        <v>756</v>
      </c>
      <c r="D142" s="313"/>
      <c r="E142" s="313"/>
      <c r="F142" s="313" t="s">
        <v>399</v>
      </c>
      <c r="G142" s="313" t="s">
        <v>120</v>
      </c>
      <c r="H142" s="313" t="s">
        <v>17</v>
      </c>
      <c r="I142" s="313" t="s">
        <v>1782</v>
      </c>
      <c r="J142" s="313" t="s">
        <v>400</v>
      </c>
      <c r="K142" s="313" t="s">
        <v>401</v>
      </c>
      <c r="L142" s="313" t="s">
        <v>402</v>
      </c>
      <c r="M142" s="313" t="s">
        <v>1347</v>
      </c>
      <c r="N142" s="314"/>
      <c r="O142" s="313" t="s">
        <v>1348</v>
      </c>
      <c r="P142" s="313" t="s">
        <v>1853</v>
      </c>
      <c r="Q142" s="313"/>
      <c r="R142" s="315"/>
      <c r="S142" s="313"/>
      <c r="T142" s="313"/>
      <c r="U142" s="313"/>
      <c r="V142" s="313"/>
    </row>
    <row r="143" spans="1:22">
      <c r="A143" s="73">
        <v>1037</v>
      </c>
      <c r="B143" s="75" t="s">
        <v>1629</v>
      </c>
      <c r="C143" s="75" t="s">
        <v>471</v>
      </c>
      <c r="D143" s="313"/>
      <c r="E143" s="313"/>
      <c r="F143" s="313" t="s">
        <v>1930</v>
      </c>
      <c r="G143" s="313" t="s">
        <v>213</v>
      </c>
      <c r="H143" s="313" t="s">
        <v>17</v>
      </c>
      <c r="I143" s="313" t="s">
        <v>1804</v>
      </c>
      <c r="J143" s="313" t="s">
        <v>1703</v>
      </c>
      <c r="K143" s="313" t="s">
        <v>1704</v>
      </c>
      <c r="L143" s="313" t="s">
        <v>1705</v>
      </c>
      <c r="M143" s="313"/>
      <c r="N143" s="314"/>
      <c r="O143" s="313" t="s">
        <v>1177</v>
      </c>
      <c r="P143" s="313"/>
      <c r="Q143" s="313"/>
      <c r="R143" s="315"/>
      <c r="S143" s="313"/>
      <c r="T143" s="313"/>
      <c r="U143" s="313"/>
      <c r="V143" s="313"/>
    </row>
    <row r="144" spans="1:22">
      <c r="A144" s="73">
        <v>673</v>
      </c>
      <c r="B144" s="433" t="s">
        <v>782</v>
      </c>
      <c r="C144" s="433" t="s">
        <v>13</v>
      </c>
      <c r="D144" s="313"/>
      <c r="E144" s="313"/>
      <c r="F144" s="313" t="s">
        <v>783</v>
      </c>
      <c r="G144" s="313" t="s">
        <v>42</v>
      </c>
      <c r="H144" s="434">
        <v>50</v>
      </c>
      <c r="I144" s="313" t="s">
        <v>1758</v>
      </c>
      <c r="J144" s="313" t="s">
        <v>784</v>
      </c>
      <c r="K144" s="313" t="s">
        <v>785</v>
      </c>
      <c r="L144" s="313" t="s">
        <v>786</v>
      </c>
      <c r="M144" s="313" t="s">
        <v>1305</v>
      </c>
      <c r="N144" s="314"/>
      <c r="O144" s="313" t="s">
        <v>1306</v>
      </c>
      <c r="P144" s="313"/>
      <c r="Q144" s="313"/>
      <c r="R144" s="315"/>
      <c r="S144" s="313"/>
      <c r="T144" s="313"/>
      <c r="U144" s="313"/>
      <c r="V144" s="313"/>
    </row>
    <row r="145" spans="1:22">
      <c r="A145" s="73">
        <v>758</v>
      </c>
      <c r="B145" s="75" t="s">
        <v>787</v>
      </c>
      <c r="C145" s="75" t="s">
        <v>2258</v>
      </c>
      <c r="D145" s="313"/>
      <c r="E145" s="313"/>
      <c r="F145" s="313" t="s">
        <v>788</v>
      </c>
      <c r="G145" s="313" t="s">
        <v>789</v>
      </c>
      <c r="H145" s="313" t="s">
        <v>17</v>
      </c>
      <c r="I145" s="313" t="s">
        <v>1798</v>
      </c>
      <c r="J145" s="313" t="s">
        <v>790</v>
      </c>
      <c r="K145" s="313" t="s">
        <v>1189</v>
      </c>
      <c r="L145" s="313" t="s">
        <v>791</v>
      </c>
      <c r="M145" s="313"/>
      <c r="N145" s="314"/>
      <c r="O145" s="313" t="s">
        <v>1190</v>
      </c>
      <c r="P145" s="313"/>
      <c r="Q145" s="313"/>
      <c r="R145" s="315"/>
      <c r="S145" s="313"/>
      <c r="T145" s="313"/>
      <c r="U145" s="313"/>
      <c r="V145" s="313"/>
    </row>
    <row r="146" spans="1:22">
      <c r="A146" s="312">
        <v>1099</v>
      </c>
      <c r="B146" s="313" t="s">
        <v>2251</v>
      </c>
      <c r="C146" s="313" t="s">
        <v>2250</v>
      </c>
      <c r="D146" s="313"/>
      <c r="E146" s="313"/>
      <c r="F146" s="313" t="s">
        <v>2265</v>
      </c>
      <c r="G146" s="313" t="s">
        <v>25</v>
      </c>
      <c r="H146" s="313" t="s">
        <v>17</v>
      </c>
      <c r="I146" s="313" t="s">
        <v>1755</v>
      </c>
      <c r="J146" s="313" t="s">
        <v>2266</v>
      </c>
      <c r="K146" s="313"/>
      <c r="L146" s="313" t="s">
        <v>2267</v>
      </c>
      <c r="M146" s="313"/>
      <c r="N146" s="314"/>
      <c r="O146" s="313" t="s">
        <v>1618</v>
      </c>
      <c r="P146" s="313"/>
      <c r="Q146" s="313"/>
      <c r="R146" s="315"/>
      <c r="S146" s="313"/>
      <c r="T146" s="313"/>
      <c r="U146" s="313"/>
      <c r="V146" s="313"/>
    </row>
    <row r="147" spans="1:22">
      <c r="A147" s="312">
        <v>784</v>
      </c>
      <c r="B147" s="313" t="s">
        <v>807</v>
      </c>
      <c r="C147" s="313" t="s">
        <v>808</v>
      </c>
      <c r="D147" s="313"/>
      <c r="E147" s="313"/>
      <c r="F147" s="313" t="s">
        <v>1936</v>
      </c>
      <c r="G147" s="313" t="s">
        <v>213</v>
      </c>
      <c r="H147" s="313" t="s">
        <v>17</v>
      </c>
      <c r="I147" s="313" t="s">
        <v>1804</v>
      </c>
      <c r="J147" s="313" t="s">
        <v>809</v>
      </c>
      <c r="K147" s="313" t="s">
        <v>810</v>
      </c>
      <c r="L147" s="313" t="s">
        <v>811</v>
      </c>
      <c r="M147" s="313"/>
      <c r="N147" s="314"/>
      <c r="O147" s="313" t="s">
        <v>1280</v>
      </c>
      <c r="P147" s="313"/>
      <c r="Q147" s="313"/>
      <c r="R147" s="315"/>
      <c r="S147" s="313"/>
      <c r="T147" s="313"/>
      <c r="U147" s="313"/>
      <c r="V147" s="313"/>
    </row>
    <row r="148" spans="1:22">
      <c r="A148" s="312">
        <v>1097</v>
      </c>
      <c r="B148" s="313" t="s">
        <v>2224</v>
      </c>
      <c r="C148" s="313" t="s">
        <v>45</v>
      </c>
      <c r="D148" s="313"/>
      <c r="E148" s="313"/>
      <c r="F148" s="313" t="s">
        <v>2240</v>
      </c>
      <c r="G148" s="313" t="s">
        <v>32</v>
      </c>
      <c r="H148" s="313" t="s">
        <v>17</v>
      </c>
      <c r="I148" s="313" t="s">
        <v>1756</v>
      </c>
      <c r="J148" s="313" t="s">
        <v>2241</v>
      </c>
      <c r="K148" s="313" t="s">
        <v>2242</v>
      </c>
      <c r="L148" s="313" t="s">
        <v>2243</v>
      </c>
      <c r="M148" s="313" t="s">
        <v>2244</v>
      </c>
      <c r="N148" s="314"/>
      <c r="O148" s="313"/>
      <c r="P148" s="313"/>
      <c r="Q148" s="313"/>
      <c r="R148" s="315"/>
      <c r="S148" s="313"/>
      <c r="T148" s="313"/>
      <c r="U148" s="313"/>
      <c r="V148" s="313"/>
    </row>
    <row r="149" spans="1:22">
      <c r="A149" s="312">
        <v>823</v>
      </c>
      <c r="B149" s="433" t="s">
        <v>949</v>
      </c>
      <c r="C149" s="433" t="s">
        <v>56</v>
      </c>
      <c r="D149" s="313"/>
      <c r="E149" s="313"/>
      <c r="F149" s="313" t="s">
        <v>1984</v>
      </c>
      <c r="G149" s="313" t="s">
        <v>25</v>
      </c>
      <c r="H149" s="434">
        <v>50</v>
      </c>
      <c r="I149" s="313" t="s">
        <v>1755</v>
      </c>
      <c r="J149" s="313" t="s">
        <v>950</v>
      </c>
      <c r="K149" s="313" t="s">
        <v>951</v>
      </c>
      <c r="L149" s="313" t="s">
        <v>952</v>
      </c>
      <c r="M149" s="313"/>
      <c r="N149" s="314"/>
      <c r="O149" s="313"/>
      <c r="P149" s="313"/>
      <c r="Q149" s="313"/>
      <c r="R149" s="315"/>
      <c r="S149" s="313"/>
      <c r="T149" s="313"/>
      <c r="U149" s="313"/>
      <c r="V149" s="313"/>
    </row>
    <row r="156" spans="1:22" ht="8.25" customHeight="1">
      <c r="A156" s="69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</row>
    <row r="157" spans="1:22" ht="18.5">
      <c r="B157" s="414">
        <f>COUNTA(B117:B156)</f>
        <v>32</v>
      </c>
    </row>
    <row r="158" spans="1:22">
      <c r="A158" s="6" t="s">
        <v>1660</v>
      </c>
      <c r="B158" t="s">
        <v>1660</v>
      </c>
      <c r="C158" t="s">
        <v>1660</v>
      </c>
    </row>
    <row r="159" spans="1:22" ht="8.25" customHeight="1">
      <c r="A159" s="6" t="s">
        <v>1660</v>
      </c>
      <c r="B159" t="s">
        <v>1660</v>
      </c>
      <c r="C159" t="s">
        <v>1660</v>
      </c>
    </row>
    <row r="160" spans="1:22">
      <c r="A160" s="6" t="s">
        <v>1660</v>
      </c>
      <c r="B160" t="s">
        <v>1660</v>
      </c>
      <c r="C160" t="s">
        <v>1660</v>
      </c>
    </row>
    <row r="161" spans="1:3">
      <c r="A161" s="6" t="s">
        <v>1660</v>
      </c>
      <c r="B161" t="s">
        <v>1660</v>
      </c>
      <c r="C161" t="s">
        <v>1660</v>
      </c>
    </row>
  </sheetData>
  <hyperlinks>
    <hyperlink ref="L134" r:id="rId1" display="RTD1576@aol.com" xr:uid="{70B58354-23AC-4CFC-8371-D6378D96185F}"/>
    <hyperlink ref="L64" r:id="rId2" display="r.q.@varizon.net" xr:uid="{33BEAEBA-B37F-40B5-AAC7-10DCB9382971}"/>
  </hyperlinks>
  <pageMargins left="0.25" right="0.25" top="0.25" bottom="0.25" header="0.25" footer="0.25"/>
  <pageSetup orientation="landscape"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7811-8770-4EC2-9685-B524840ECDA1}">
  <dimension ref="A1:BN342"/>
  <sheetViews>
    <sheetView zoomScale="110" zoomScaleNormal="110" workbookViewId="0">
      <pane ySplit="2" topLeftCell="A62" activePane="bottomLeft" state="frozen"/>
      <selection pane="bottomLeft" activeCell="C74" sqref="C74"/>
    </sheetView>
  </sheetViews>
  <sheetFormatPr defaultRowHeight="14.5"/>
  <cols>
    <col min="1" max="1" width="8.6328125" style="6" bestFit="1" customWidth="1"/>
    <col min="2" max="2" width="12.6328125" customWidth="1"/>
    <col min="3" max="3" width="9" bestFit="1" customWidth="1"/>
    <col min="4" max="4" width="12.453125" bestFit="1" customWidth="1"/>
    <col min="5" max="5" width="21.453125" customWidth="1"/>
    <col min="6" max="6" width="21.90625" bestFit="1" customWidth="1"/>
    <col min="7" max="7" width="13.90625" bestFit="1" customWidth="1"/>
    <col min="8" max="8" width="4.453125" bestFit="1" customWidth="1"/>
    <col min="9" max="9" width="5.36328125" bestFit="1" customWidth="1"/>
    <col min="10" max="10" width="13.6328125" customWidth="1"/>
    <col min="11" max="11" width="14" customWidth="1"/>
    <col min="12" max="12" width="29.90625" customWidth="1"/>
    <col min="13" max="13" width="12.54296875" customWidth="1"/>
    <col min="14" max="14" width="12.90625" style="1" customWidth="1"/>
    <col min="15" max="15" width="28.36328125" bestFit="1" customWidth="1"/>
    <col min="16" max="16" width="77.36328125" bestFit="1" customWidth="1"/>
    <col min="17" max="17" width="7.36328125" bestFit="1" customWidth="1"/>
    <col min="18" max="18" width="10.6328125" style="1" bestFit="1" customWidth="1"/>
    <col min="19" max="19" width="11.90625" bestFit="1" customWidth="1"/>
    <col min="20" max="20" width="12.54296875" style="1" bestFit="1" customWidth="1"/>
    <col min="21" max="21" width="7.453125" bestFit="1" customWidth="1"/>
    <col min="22" max="22" width="10.90625" style="1" bestFit="1" customWidth="1"/>
    <col min="23" max="23" width="13.6328125" bestFit="1" customWidth="1"/>
    <col min="24" max="24" width="30.08984375" bestFit="1" customWidth="1"/>
    <col min="25" max="25" width="11.54296875" style="1" bestFit="1" customWidth="1"/>
    <col min="26" max="26" width="15.54296875" bestFit="1" customWidth="1"/>
    <col min="27" max="27" width="23.54296875" bestFit="1" customWidth="1"/>
    <col min="28" max="28" width="3.54296875" bestFit="1" customWidth="1"/>
    <col min="29" max="29" width="15" bestFit="1" customWidth="1"/>
    <col min="30" max="30" width="11.6328125" bestFit="1" customWidth="1"/>
    <col min="31" max="31" width="14.08984375" bestFit="1" customWidth="1"/>
    <col min="32" max="32" width="6.6328125" bestFit="1" customWidth="1"/>
    <col min="33" max="33" width="7.453125" bestFit="1" customWidth="1"/>
    <col min="34" max="34" width="4.453125" bestFit="1" customWidth="1"/>
    <col min="35" max="36" width="4.6328125" bestFit="1" customWidth="1"/>
    <col min="37" max="37" width="5.36328125" bestFit="1" customWidth="1"/>
    <col min="38" max="38" width="12.08984375" bestFit="1" customWidth="1"/>
    <col min="39" max="39" width="12.6328125" bestFit="1" customWidth="1"/>
    <col min="40" max="40" width="9" bestFit="1" customWidth="1"/>
    <col min="41" max="41" width="7.6328125" bestFit="1" customWidth="1"/>
    <col min="42" max="43" width="7.90625" bestFit="1" customWidth="1"/>
    <col min="44" max="44" width="4.6328125" bestFit="1" customWidth="1"/>
    <col min="45" max="45" width="8.54296875" bestFit="1" customWidth="1"/>
    <col min="46" max="46" width="7" bestFit="1" customWidth="1"/>
    <col min="47" max="47" width="5.6328125" bestFit="1" customWidth="1"/>
    <col min="48" max="48" width="8.54296875" bestFit="1" customWidth="1"/>
    <col min="49" max="49" width="7.54296875" bestFit="1" customWidth="1"/>
    <col min="50" max="50" width="9.54296875" bestFit="1" customWidth="1"/>
    <col min="51" max="51" width="8.453125" bestFit="1" customWidth="1"/>
    <col min="52" max="52" width="9.453125" bestFit="1" customWidth="1"/>
    <col min="53" max="53" width="12.453125" bestFit="1" customWidth="1"/>
    <col min="54" max="54" width="7.6328125" bestFit="1" customWidth="1"/>
    <col min="55" max="55" width="9.54296875" bestFit="1" customWidth="1"/>
    <col min="56" max="56" width="6.08984375" bestFit="1" customWidth="1"/>
    <col min="57" max="57" width="7.90625" bestFit="1" customWidth="1"/>
    <col min="58" max="58" width="15.36328125" bestFit="1" customWidth="1"/>
    <col min="59" max="59" width="5.36328125" bestFit="1" customWidth="1"/>
    <col min="60" max="61" width="10.6328125" bestFit="1" customWidth="1"/>
    <col min="62" max="62" width="5" bestFit="1" customWidth="1"/>
    <col min="63" max="63" width="9.453125" bestFit="1" customWidth="1"/>
    <col min="64" max="64" width="16.90625" bestFit="1" customWidth="1"/>
    <col min="66" max="66" width="5.36328125" bestFit="1" customWidth="1"/>
  </cols>
  <sheetData>
    <row r="1" spans="1:66" ht="15.5">
      <c r="A1" s="6" t="s">
        <v>2635</v>
      </c>
      <c r="B1" s="344">
        <f>B342</f>
        <v>339</v>
      </c>
      <c r="C1" t="s">
        <v>2636</v>
      </c>
      <c r="D1" s="6" t="s">
        <v>2637</v>
      </c>
    </row>
    <row r="2" spans="1:66">
      <c r="A2" s="6" t="s">
        <v>2471</v>
      </c>
      <c r="B2" t="s">
        <v>0</v>
      </c>
      <c r="C2" t="s">
        <v>1</v>
      </c>
      <c r="D2" t="s">
        <v>1079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1080</v>
      </c>
      <c r="N2" s="1" t="s">
        <v>11</v>
      </c>
      <c r="O2" t="s">
        <v>1081</v>
      </c>
      <c r="P2" t="s">
        <v>1071</v>
      </c>
      <c r="Q2" t="s">
        <v>1751</v>
      </c>
      <c r="R2" s="1" t="s">
        <v>10</v>
      </c>
      <c r="S2" t="s">
        <v>2472</v>
      </c>
      <c r="T2" s="1" t="s">
        <v>2473</v>
      </c>
      <c r="U2" t="s">
        <v>2474</v>
      </c>
      <c r="V2" s="1" t="s">
        <v>2475</v>
      </c>
      <c r="W2" t="s">
        <v>2476</v>
      </c>
      <c r="X2" t="s">
        <v>2477</v>
      </c>
      <c r="Y2" s="1" t="s">
        <v>2478</v>
      </c>
      <c r="Z2" t="s">
        <v>2479</v>
      </c>
      <c r="AA2" t="s">
        <v>2480</v>
      </c>
      <c r="AB2" t="s">
        <v>2481</v>
      </c>
      <c r="AC2" t="s">
        <v>2482</v>
      </c>
      <c r="AD2" t="s">
        <v>2483</v>
      </c>
      <c r="AE2" t="s">
        <v>2484</v>
      </c>
      <c r="AF2" t="s">
        <v>2485</v>
      </c>
      <c r="AG2" t="s">
        <v>2486</v>
      </c>
      <c r="AH2" t="s">
        <v>2487</v>
      </c>
      <c r="AI2" t="s">
        <v>2488</v>
      </c>
      <c r="AJ2" t="s">
        <v>2489</v>
      </c>
      <c r="AK2" t="s">
        <v>2490</v>
      </c>
      <c r="AL2" t="s">
        <v>2491</v>
      </c>
      <c r="AM2" t="s">
        <v>2492</v>
      </c>
      <c r="AN2" t="s">
        <v>2493</v>
      </c>
      <c r="AO2" t="s">
        <v>153</v>
      </c>
      <c r="AP2" t="s">
        <v>2494</v>
      </c>
      <c r="AQ2" t="s">
        <v>2495</v>
      </c>
      <c r="AR2" t="s">
        <v>2496</v>
      </c>
      <c r="AS2" t="s">
        <v>2497</v>
      </c>
      <c r="AT2" t="s">
        <v>2498</v>
      </c>
      <c r="AU2" t="s">
        <v>2499</v>
      </c>
      <c r="AV2" t="s">
        <v>1418</v>
      </c>
      <c r="AW2" t="s">
        <v>2500</v>
      </c>
      <c r="AX2" t="s">
        <v>2501</v>
      </c>
      <c r="AY2" t="s">
        <v>2502</v>
      </c>
      <c r="AZ2" t="s">
        <v>2503</v>
      </c>
      <c r="BA2" t="s">
        <v>2504</v>
      </c>
      <c r="BB2" t="s">
        <v>2505</v>
      </c>
      <c r="BC2" t="s">
        <v>2506</v>
      </c>
      <c r="BD2" t="s">
        <v>2507</v>
      </c>
      <c r="BE2" t="s">
        <v>2508</v>
      </c>
      <c r="BF2" t="s">
        <v>2509</v>
      </c>
      <c r="BG2" t="s">
        <v>2510</v>
      </c>
      <c r="BH2" t="s">
        <v>2008</v>
      </c>
      <c r="BI2" t="s">
        <v>2511</v>
      </c>
      <c r="BJ2" t="s">
        <v>2512</v>
      </c>
      <c r="BK2" t="s">
        <v>2513</v>
      </c>
      <c r="BL2" t="s">
        <v>2514</v>
      </c>
      <c r="BN2" t="s">
        <v>1750</v>
      </c>
    </row>
    <row r="3" spans="1:66">
      <c r="A3" s="6">
        <v>570</v>
      </c>
      <c r="B3" t="s">
        <v>12</v>
      </c>
      <c r="C3" t="s">
        <v>13</v>
      </c>
      <c r="D3" t="s">
        <v>1077</v>
      </c>
      <c r="E3" t="s">
        <v>14</v>
      </c>
      <c r="F3" t="s">
        <v>15</v>
      </c>
      <c r="G3" t="s">
        <v>16</v>
      </c>
      <c r="H3" t="s">
        <v>17</v>
      </c>
      <c r="I3" t="s">
        <v>1752</v>
      </c>
      <c r="J3" t="s">
        <v>18</v>
      </c>
      <c r="K3" t="s">
        <v>18</v>
      </c>
      <c r="L3" t="s">
        <v>2254</v>
      </c>
      <c r="M3" t="s">
        <v>1753</v>
      </c>
      <c r="N3" s="1">
        <v>17009</v>
      </c>
      <c r="O3" t="s">
        <v>1078</v>
      </c>
      <c r="Q3" t="b">
        <v>0</v>
      </c>
      <c r="R3" s="1">
        <v>41618</v>
      </c>
      <c r="S3" t="b">
        <v>0</v>
      </c>
      <c r="U3" t="b">
        <v>0</v>
      </c>
      <c r="X3" t="s">
        <v>2515</v>
      </c>
      <c r="Y3" s="1">
        <v>44277</v>
      </c>
      <c r="AA3" t="s">
        <v>2516</v>
      </c>
      <c r="AB3">
        <v>77</v>
      </c>
      <c r="AC3" t="b">
        <v>0</v>
      </c>
      <c r="AD3" t="b">
        <v>1</v>
      </c>
      <c r="AF3" t="s">
        <v>2517</v>
      </c>
      <c r="AH3" t="s">
        <v>2518</v>
      </c>
      <c r="AI3" t="b">
        <v>0</v>
      </c>
      <c r="AJ3" t="b">
        <v>0</v>
      </c>
      <c r="AK3" t="b">
        <v>0</v>
      </c>
      <c r="AL3" t="b">
        <v>0</v>
      </c>
      <c r="AM3" t="b">
        <v>0</v>
      </c>
      <c r="AN3" t="b">
        <v>1</v>
      </c>
      <c r="AO3" t="b">
        <v>1</v>
      </c>
      <c r="AP3" t="b">
        <v>0</v>
      </c>
      <c r="AQ3" t="b">
        <v>0</v>
      </c>
      <c r="AR3" t="b">
        <v>0</v>
      </c>
      <c r="AS3" t="b">
        <v>0</v>
      </c>
      <c r="AT3" t="b">
        <v>0</v>
      </c>
      <c r="AU3" t="b">
        <v>0</v>
      </c>
      <c r="AV3" t="b">
        <v>0</v>
      </c>
      <c r="AW3" t="b">
        <v>1</v>
      </c>
      <c r="AX3" t="b">
        <v>1</v>
      </c>
      <c r="AY3" t="b">
        <v>0</v>
      </c>
      <c r="AZ3" t="b">
        <v>0</v>
      </c>
      <c r="BA3" t="b">
        <v>0</v>
      </c>
      <c r="BB3" t="b">
        <v>0</v>
      </c>
      <c r="BC3" t="b">
        <v>0</v>
      </c>
      <c r="BD3" t="b">
        <v>0</v>
      </c>
      <c r="BE3" t="b">
        <v>1</v>
      </c>
      <c r="BF3" t="b">
        <v>1</v>
      </c>
      <c r="BG3" t="b">
        <v>0</v>
      </c>
      <c r="BH3" t="b">
        <v>0</v>
      </c>
      <c r="BI3" t="b">
        <v>0</v>
      </c>
      <c r="BJ3" t="b">
        <v>0</v>
      </c>
      <c r="BK3" t="b">
        <v>1</v>
      </c>
      <c r="BL3" t="b">
        <v>0</v>
      </c>
      <c r="BN3" t="b">
        <v>1</v>
      </c>
    </row>
    <row r="4" spans="1:66">
      <c r="A4" s="6" t="s">
        <v>1660</v>
      </c>
      <c r="B4" t="s">
        <v>22</v>
      </c>
      <c r="C4" t="s">
        <v>202</v>
      </c>
      <c r="D4" t="s">
        <v>1218</v>
      </c>
      <c r="E4" t="s">
        <v>23</v>
      </c>
      <c r="F4" t="s">
        <v>24</v>
      </c>
      <c r="G4" t="s">
        <v>25</v>
      </c>
      <c r="H4" t="s">
        <v>17</v>
      </c>
      <c r="I4" t="s">
        <v>1755</v>
      </c>
      <c r="J4" t="s">
        <v>26</v>
      </c>
      <c r="K4" t="s">
        <v>27</v>
      </c>
      <c r="L4" t="s">
        <v>2255</v>
      </c>
      <c r="M4" t="s">
        <v>28</v>
      </c>
      <c r="N4" s="1">
        <v>13707</v>
      </c>
      <c r="O4" t="s">
        <v>1219</v>
      </c>
      <c r="Q4" t="b">
        <v>0</v>
      </c>
      <c r="R4" s="1">
        <v>42577</v>
      </c>
      <c r="S4" t="b">
        <v>0</v>
      </c>
      <c r="U4" t="b">
        <v>0</v>
      </c>
      <c r="AB4">
        <v>86</v>
      </c>
      <c r="AC4" t="b">
        <v>0</v>
      </c>
      <c r="AD4" t="b">
        <v>1</v>
      </c>
      <c r="AF4" t="s">
        <v>2519</v>
      </c>
      <c r="AI4" t="b">
        <v>0</v>
      </c>
      <c r="AJ4" t="b">
        <v>0</v>
      </c>
      <c r="AK4" t="b">
        <v>0</v>
      </c>
      <c r="AL4" t="b">
        <v>1</v>
      </c>
      <c r="AM4" t="b">
        <v>0</v>
      </c>
      <c r="AN4" t="b">
        <v>0</v>
      </c>
      <c r="AO4" t="b">
        <v>0</v>
      </c>
      <c r="AP4" t="b">
        <v>0</v>
      </c>
      <c r="AQ4" t="b">
        <v>0</v>
      </c>
      <c r="AR4" t="b">
        <v>0</v>
      </c>
      <c r="AS4" t="b">
        <v>0</v>
      </c>
      <c r="AT4" t="b">
        <v>0</v>
      </c>
      <c r="AU4" t="b">
        <v>0</v>
      </c>
      <c r="AV4" t="b">
        <v>0</v>
      </c>
      <c r="AW4" t="b">
        <v>0</v>
      </c>
      <c r="AX4" t="b">
        <v>0</v>
      </c>
      <c r="AY4" t="b">
        <v>0</v>
      </c>
      <c r="AZ4" t="b">
        <v>0</v>
      </c>
      <c r="BA4" t="b">
        <v>0</v>
      </c>
      <c r="BB4" t="b">
        <v>0</v>
      </c>
      <c r="BC4" t="b">
        <v>0</v>
      </c>
      <c r="BD4" t="b">
        <v>0</v>
      </c>
      <c r="BE4" t="b">
        <v>0</v>
      </c>
      <c r="BF4" t="b">
        <v>0</v>
      </c>
      <c r="BG4" t="b">
        <v>0</v>
      </c>
      <c r="BH4" t="b">
        <v>0</v>
      </c>
      <c r="BI4" t="b">
        <v>0</v>
      </c>
      <c r="BJ4" t="b">
        <v>0</v>
      </c>
      <c r="BK4" t="b">
        <v>0</v>
      </c>
      <c r="BL4" t="b">
        <v>0</v>
      </c>
      <c r="BN4" t="b">
        <v>1</v>
      </c>
    </row>
    <row r="5" spans="1:66">
      <c r="A5" s="6">
        <v>679</v>
      </c>
      <c r="B5" t="s">
        <v>29</v>
      </c>
      <c r="C5" t="s">
        <v>202</v>
      </c>
      <c r="D5" t="s">
        <v>1540</v>
      </c>
      <c r="E5" t="s">
        <v>30</v>
      </c>
      <c r="F5" t="s">
        <v>31</v>
      </c>
      <c r="G5" t="s">
        <v>32</v>
      </c>
      <c r="H5" t="s">
        <v>17</v>
      </c>
      <c r="I5" t="s">
        <v>1756</v>
      </c>
      <c r="J5" t="s">
        <v>33</v>
      </c>
      <c r="K5" t="s">
        <v>34</v>
      </c>
      <c r="L5" t="s">
        <v>35</v>
      </c>
      <c r="M5" t="s">
        <v>1606</v>
      </c>
      <c r="N5" s="1">
        <v>19873</v>
      </c>
      <c r="O5" t="s">
        <v>1478</v>
      </c>
      <c r="P5" t="s">
        <v>1757</v>
      </c>
      <c r="Q5" t="b">
        <v>0</v>
      </c>
      <c r="R5" s="1">
        <v>42108</v>
      </c>
      <c r="S5" t="b">
        <v>0</v>
      </c>
      <c r="U5" t="b">
        <v>0</v>
      </c>
      <c r="X5" t="s">
        <v>2520</v>
      </c>
      <c r="Y5" s="1">
        <v>44529</v>
      </c>
      <c r="AB5">
        <v>69</v>
      </c>
      <c r="AC5" t="b">
        <v>0</v>
      </c>
      <c r="AD5" t="b">
        <v>1</v>
      </c>
      <c r="AF5" t="s">
        <v>2521</v>
      </c>
      <c r="AI5" t="b">
        <v>1</v>
      </c>
      <c r="AJ5" t="b">
        <v>0</v>
      </c>
      <c r="AK5" t="b">
        <v>0</v>
      </c>
      <c r="AL5" t="b">
        <v>0</v>
      </c>
      <c r="AM5" t="b">
        <v>0</v>
      </c>
      <c r="AN5" t="b">
        <v>0</v>
      </c>
      <c r="AO5" t="b">
        <v>0</v>
      </c>
      <c r="AP5" t="b">
        <v>1</v>
      </c>
      <c r="AQ5" t="b">
        <v>0</v>
      </c>
      <c r="AR5" t="b">
        <v>0</v>
      </c>
      <c r="AS5" t="b">
        <v>0</v>
      </c>
      <c r="AT5" t="b">
        <v>0</v>
      </c>
      <c r="AU5" t="b">
        <v>1</v>
      </c>
      <c r="AV5" t="b">
        <v>0</v>
      </c>
      <c r="AW5" t="b">
        <v>0</v>
      </c>
      <c r="AX5" t="b">
        <v>0</v>
      </c>
      <c r="AY5" t="b">
        <v>0</v>
      </c>
      <c r="AZ5" t="b">
        <v>0</v>
      </c>
      <c r="BA5" t="b">
        <v>0</v>
      </c>
      <c r="BB5" t="b">
        <v>0</v>
      </c>
      <c r="BC5" t="b">
        <v>0</v>
      </c>
      <c r="BD5" t="b">
        <v>0</v>
      </c>
      <c r="BE5" t="b">
        <v>0</v>
      </c>
      <c r="BF5" t="b">
        <v>0</v>
      </c>
      <c r="BG5" t="b">
        <v>0</v>
      </c>
      <c r="BH5" t="b">
        <v>0</v>
      </c>
      <c r="BI5" t="b">
        <v>0</v>
      </c>
      <c r="BJ5" t="b">
        <v>0</v>
      </c>
      <c r="BK5" t="b">
        <v>0</v>
      </c>
      <c r="BL5" t="b">
        <v>0</v>
      </c>
      <c r="BN5" t="b">
        <v>1</v>
      </c>
    </row>
    <row r="6" spans="1:66">
      <c r="A6" s="6">
        <v>1094</v>
      </c>
      <c r="B6" t="s">
        <v>2194</v>
      </c>
      <c r="C6" t="s">
        <v>529</v>
      </c>
      <c r="D6" t="s">
        <v>1269</v>
      </c>
      <c r="E6" t="s">
        <v>2196</v>
      </c>
      <c r="F6" t="s">
        <v>2203</v>
      </c>
      <c r="G6" t="s">
        <v>25</v>
      </c>
      <c r="H6" t="s">
        <v>17</v>
      </c>
      <c r="I6" t="s">
        <v>1755</v>
      </c>
      <c r="J6" t="s">
        <v>2204</v>
      </c>
      <c r="K6" t="s">
        <v>2205</v>
      </c>
      <c r="L6" t="s">
        <v>2197</v>
      </c>
      <c r="N6" s="1">
        <v>12971</v>
      </c>
      <c r="O6" t="s">
        <v>2198</v>
      </c>
      <c r="Q6" t="b">
        <v>0</v>
      </c>
      <c r="R6" s="1">
        <v>44956</v>
      </c>
      <c r="S6" t="b">
        <v>0</v>
      </c>
      <c r="U6" t="b">
        <v>0</v>
      </c>
      <c r="Y6" s="1">
        <v>44960.338506944441</v>
      </c>
      <c r="AB6">
        <v>88</v>
      </c>
      <c r="AC6" t="b">
        <v>0</v>
      </c>
      <c r="AD6" t="b">
        <v>1</v>
      </c>
      <c r="AF6" t="s">
        <v>2522</v>
      </c>
      <c r="AI6" t="b">
        <v>0</v>
      </c>
      <c r="AJ6" t="b">
        <v>0</v>
      </c>
      <c r="AK6" t="b">
        <v>0</v>
      </c>
      <c r="AL6" t="b">
        <v>0</v>
      </c>
      <c r="AM6" t="b">
        <v>0</v>
      </c>
      <c r="AN6" t="b">
        <v>1</v>
      </c>
      <c r="AO6" t="b">
        <v>0</v>
      </c>
      <c r="AP6" t="b">
        <v>0</v>
      </c>
      <c r="AQ6" t="b">
        <v>0</v>
      </c>
      <c r="AR6" t="b">
        <v>0</v>
      </c>
      <c r="AS6" t="b">
        <v>0</v>
      </c>
      <c r="AT6" t="b">
        <v>0</v>
      </c>
      <c r="AU6" t="b">
        <v>0</v>
      </c>
      <c r="AV6" t="b">
        <v>0</v>
      </c>
      <c r="AW6" t="b">
        <v>0</v>
      </c>
      <c r="AX6" t="b">
        <v>0</v>
      </c>
      <c r="AY6" t="b">
        <v>0</v>
      </c>
      <c r="AZ6" t="b">
        <v>0</v>
      </c>
      <c r="BA6" t="b">
        <v>0</v>
      </c>
      <c r="BB6" t="b">
        <v>0</v>
      </c>
      <c r="BC6" t="b">
        <v>0</v>
      </c>
      <c r="BD6" t="b">
        <v>0</v>
      </c>
      <c r="BE6" t="b">
        <v>0</v>
      </c>
      <c r="BF6" t="b">
        <v>0</v>
      </c>
      <c r="BG6" t="b">
        <v>0</v>
      </c>
      <c r="BH6" t="b">
        <v>0</v>
      </c>
      <c r="BI6" t="b">
        <v>0</v>
      </c>
      <c r="BJ6" t="b">
        <v>0</v>
      </c>
      <c r="BK6" t="b">
        <v>0</v>
      </c>
      <c r="BL6" t="b">
        <v>0</v>
      </c>
      <c r="BN6" t="b">
        <v>1</v>
      </c>
    </row>
    <row r="7" spans="1:66">
      <c r="A7" s="6">
        <v>498</v>
      </c>
      <c r="B7" t="s">
        <v>38</v>
      </c>
      <c r="C7" t="s">
        <v>39</v>
      </c>
      <c r="D7" t="s">
        <v>1397</v>
      </c>
      <c r="E7" t="s">
        <v>40</v>
      </c>
      <c r="F7" t="s">
        <v>41</v>
      </c>
      <c r="G7" t="s">
        <v>42</v>
      </c>
      <c r="H7" t="s">
        <v>17</v>
      </c>
      <c r="I7" t="s">
        <v>1758</v>
      </c>
      <c r="J7" t="s">
        <v>43</v>
      </c>
      <c r="L7" t="s">
        <v>1398</v>
      </c>
      <c r="N7" s="1">
        <v>15872</v>
      </c>
      <c r="O7" t="s">
        <v>1399</v>
      </c>
      <c r="Q7" t="b">
        <v>0</v>
      </c>
      <c r="R7" s="1">
        <v>41000</v>
      </c>
      <c r="S7" t="b">
        <v>0</v>
      </c>
      <c r="U7" t="b">
        <v>0</v>
      </c>
      <c r="AB7">
        <v>80</v>
      </c>
      <c r="AC7" t="b">
        <v>0</v>
      </c>
      <c r="AD7" t="b">
        <v>1</v>
      </c>
      <c r="AI7" t="b">
        <v>0</v>
      </c>
      <c r="AJ7" t="b">
        <v>0</v>
      </c>
      <c r="AK7" t="b">
        <v>0</v>
      </c>
      <c r="AL7" t="b">
        <v>0</v>
      </c>
      <c r="AM7" t="b">
        <v>0</v>
      </c>
      <c r="AN7" t="b">
        <v>0</v>
      </c>
      <c r="AO7" t="b">
        <v>0</v>
      </c>
      <c r="AP7" t="b">
        <v>0</v>
      </c>
      <c r="AQ7" t="b">
        <v>0</v>
      </c>
      <c r="AR7" t="b">
        <v>0</v>
      </c>
      <c r="AS7" t="b">
        <v>1</v>
      </c>
      <c r="AT7" t="b">
        <v>0</v>
      </c>
      <c r="AU7" t="b">
        <v>0</v>
      </c>
      <c r="AV7" t="b">
        <v>0</v>
      </c>
      <c r="AW7" t="b">
        <v>0</v>
      </c>
      <c r="AX7" t="b">
        <v>0</v>
      </c>
      <c r="AY7" t="b">
        <v>0</v>
      </c>
      <c r="AZ7" t="b">
        <v>0</v>
      </c>
      <c r="BA7" t="b">
        <v>0</v>
      </c>
      <c r="BB7" t="b">
        <v>0</v>
      </c>
      <c r="BC7" t="b">
        <v>0</v>
      </c>
      <c r="BD7" t="b">
        <v>0</v>
      </c>
      <c r="BE7" t="b">
        <v>0</v>
      </c>
      <c r="BF7" t="b">
        <v>0</v>
      </c>
      <c r="BG7" t="b">
        <v>0</v>
      </c>
      <c r="BH7" t="b">
        <v>0</v>
      </c>
      <c r="BI7" t="b">
        <v>0</v>
      </c>
      <c r="BJ7" t="b">
        <v>0</v>
      </c>
      <c r="BK7" t="b">
        <v>0</v>
      </c>
      <c r="BL7" t="b">
        <v>0</v>
      </c>
      <c r="BN7" t="b">
        <v>1</v>
      </c>
    </row>
    <row r="8" spans="1:66">
      <c r="A8" s="73">
        <v>688</v>
      </c>
      <c r="B8" s="75" t="s">
        <v>44</v>
      </c>
      <c r="C8" s="75" t="s">
        <v>45</v>
      </c>
      <c r="D8" t="s">
        <v>1367</v>
      </c>
      <c r="E8" t="s">
        <v>14</v>
      </c>
      <c r="F8" t="s">
        <v>46</v>
      </c>
      <c r="G8" t="s">
        <v>42</v>
      </c>
      <c r="H8" t="s">
        <v>17</v>
      </c>
      <c r="I8" t="s">
        <v>1758</v>
      </c>
      <c r="J8" t="s">
        <v>47</v>
      </c>
      <c r="L8" t="s">
        <v>48</v>
      </c>
      <c r="N8" s="1">
        <v>15491</v>
      </c>
      <c r="Q8" t="b">
        <v>0</v>
      </c>
      <c r="R8" s="1">
        <v>42199</v>
      </c>
      <c r="S8" t="b">
        <v>0</v>
      </c>
      <c r="U8" t="b">
        <v>0</v>
      </c>
      <c r="W8" t="s">
        <v>2523</v>
      </c>
      <c r="Y8" s="1">
        <v>44561</v>
      </c>
      <c r="AB8">
        <v>81</v>
      </c>
      <c r="AC8" t="b">
        <v>0</v>
      </c>
      <c r="AD8" t="b">
        <v>1</v>
      </c>
      <c r="AI8" t="b">
        <v>0</v>
      </c>
      <c r="AJ8" t="b">
        <v>0</v>
      </c>
      <c r="AK8" t="b">
        <v>0</v>
      </c>
      <c r="AL8" t="b">
        <v>0</v>
      </c>
      <c r="AM8" t="b">
        <v>0</v>
      </c>
      <c r="AN8" t="b">
        <v>0</v>
      </c>
      <c r="AO8" t="b">
        <v>0</v>
      </c>
      <c r="AP8" t="b">
        <v>1</v>
      </c>
      <c r="AQ8" t="b">
        <v>0</v>
      </c>
      <c r="AR8" t="b">
        <v>0</v>
      </c>
      <c r="AS8" t="b">
        <v>0</v>
      </c>
      <c r="AT8" t="b">
        <v>0</v>
      </c>
      <c r="AU8" t="b">
        <v>1</v>
      </c>
      <c r="AV8" t="b">
        <v>0</v>
      </c>
      <c r="AW8" t="b">
        <v>0</v>
      </c>
      <c r="AX8" t="b">
        <v>1</v>
      </c>
      <c r="AY8" t="b">
        <v>0</v>
      </c>
      <c r="AZ8" t="b">
        <v>0</v>
      </c>
      <c r="BA8" t="b">
        <v>0</v>
      </c>
      <c r="BB8" t="b">
        <v>0</v>
      </c>
      <c r="BC8" t="b">
        <v>0</v>
      </c>
      <c r="BD8" t="b">
        <v>1</v>
      </c>
      <c r="BE8" t="b">
        <v>0</v>
      </c>
      <c r="BF8" t="b">
        <v>0</v>
      </c>
      <c r="BG8" t="b">
        <v>0</v>
      </c>
      <c r="BH8" t="b">
        <v>0</v>
      </c>
      <c r="BI8" t="b">
        <v>0</v>
      </c>
      <c r="BJ8" t="b">
        <v>0</v>
      </c>
      <c r="BK8" t="b">
        <v>1</v>
      </c>
      <c r="BL8" t="b">
        <v>0</v>
      </c>
      <c r="BN8" t="b">
        <v>1</v>
      </c>
    </row>
    <row r="9" spans="1:66">
      <c r="A9" s="6">
        <v>672</v>
      </c>
      <c r="B9" t="s">
        <v>49</v>
      </c>
      <c r="C9" t="s">
        <v>50</v>
      </c>
      <c r="D9" t="s">
        <v>1760</v>
      </c>
      <c r="E9" t="s">
        <v>51</v>
      </c>
      <c r="F9" t="s">
        <v>52</v>
      </c>
      <c r="G9" t="s">
        <v>53</v>
      </c>
      <c r="H9" t="s">
        <v>17</v>
      </c>
      <c r="I9" t="s">
        <v>1761</v>
      </c>
      <c r="J9" t="s">
        <v>54</v>
      </c>
      <c r="L9" t="s">
        <v>55</v>
      </c>
      <c r="M9" t="s">
        <v>1762</v>
      </c>
      <c r="N9" s="1">
        <v>14801</v>
      </c>
      <c r="P9" t="s">
        <v>2347</v>
      </c>
      <c r="Q9" t="b">
        <v>0</v>
      </c>
      <c r="R9" s="1">
        <v>42073</v>
      </c>
      <c r="S9" t="b">
        <v>0</v>
      </c>
      <c r="U9" t="b">
        <v>0</v>
      </c>
      <c r="AB9">
        <v>83</v>
      </c>
      <c r="AC9" t="b">
        <v>0</v>
      </c>
      <c r="AD9" t="b">
        <v>1</v>
      </c>
      <c r="AI9" t="b">
        <v>0</v>
      </c>
      <c r="AJ9" t="b">
        <v>0</v>
      </c>
      <c r="AK9" t="b">
        <v>0</v>
      </c>
      <c r="AL9" t="b">
        <v>1</v>
      </c>
      <c r="AM9" t="b">
        <v>0</v>
      </c>
      <c r="AN9" t="b">
        <v>0</v>
      </c>
      <c r="AO9" t="b">
        <v>0</v>
      </c>
      <c r="AP9" t="b">
        <v>0</v>
      </c>
      <c r="AQ9" t="b">
        <v>0</v>
      </c>
      <c r="AR9" t="b">
        <v>0</v>
      </c>
      <c r="AS9" t="b">
        <v>0</v>
      </c>
      <c r="AT9" t="b">
        <v>0</v>
      </c>
      <c r="AU9" t="b">
        <v>0</v>
      </c>
      <c r="AV9" t="b">
        <v>0</v>
      </c>
      <c r="AW9" t="b">
        <v>0</v>
      </c>
      <c r="AX9" t="b">
        <v>0</v>
      </c>
      <c r="AY9" t="b">
        <v>0</v>
      </c>
      <c r="AZ9" t="b">
        <v>0</v>
      </c>
      <c r="BA9" t="b">
        <v>0</v>
      </c>
      <c r="BB9" t="b">
        <v>0</v>
      </c>
      <c r="BC9" t="b">
        <v>0</v>
      </c>
      <c r="BD9" t="b">
        <v>0</v>
      </c>
      <c r="BE9" t="b">
        <v>0</v>
      </c>
      <c r="BF9" t="b">
        <v>0</v>
      </c>
      <c r="BG9" t="b">
        <v>0</v>
      </c>
      <c r="BH9" t="b">
        <v>0</v>
      </c>
      <c r="BI9" t="b">
        <v>0</v>
      </c>
      <c r="BJ9" t="b">
        <v>0</v>
      </c>
      <c r="BK9" t="b">
        <v>0</v>
      </c>
      <c r="BL9" t="b">
        <v>0</v>
      </c>
      <c r="BN9" t="b">
        <v>1</v>
      </c>
    </row>
    <row r="10" spans="1:66">
      <c r="A10" s="6">
        <v>1063</v>
      </c>
      <c r="B10" t="s">
        <v>1763</v>
      </c>
      <c r="C10" t="s">
        <v>50</v>
      </c>
      <c r="D10" t="s">
        <v>1764</v>
      </c>
      <c r="E10" t="s">
        <v>457</v>
      </c>
      <c r="F10" t="s">
        <v>1765</v>
      </c>
      <c r="G10" t="s">
        <v>16</v>
      </c>
      <c r="H10" t="s">
        <v>17</v>
      </c>
      <c r="I10" t="s">
        <v>1752</v>
      </c>
      <c r="J10" t="s">
        <v>1766</v>
      </c>
      <c r="K10" t="s">
        <v>1767</v>
      </c>
      <c r="L10" t="s">
        <v>1768</v>
      </c>
      <c r="M10" t="s">
        <v>1769</v>
      </c>
      <c r="N10" s="1">
        <v>20311</v>
      </c>
      <c r="O10" t="s">
        <v>1770</v>
      </c>
      <c r="Q10" t="b">
        <v>0</v>
      </c>
      <c r="R10" s="1">
        <v>44664</v>
      </c>
      <c r="S10" t="b">
        <v>0</v>
      </c>
      <c r="U10" t="b">
        <v>0</v>
      </c>
      <c r="Y10" s="1">
        <v>44664</v>
      </c>
      <c r="AB10">
        <v>68</v>
      </c>
      <c r="AC10" t="b">
        <v>0</v>
      </c>
      <c r="AD10" t="b">
        <v>1</v>
      </c>
      <c r="AI10" t="b">
        <v>0</v>
      </c>
      <c r="AJ10" t="b">
        <v>0</v>
      </c>
      <c r="AK10" t="b">
        <v>0</v>
      </c>
      <c r="AL10" t="b">
        <v>0</v>
      </c>
      <c r="AM10" t="b">
        <v>0</v>
      </c>
      <c r="AN10" t="b">
        <v>1</v>
      </c>
      <c r="AO10" t="b">
        <v>0</v>
      </c>
      <c r="AP10" t="b">
        <v>0</v>
      </c>
      <c r="AQ10" t="b">
        <v>0</v>
      </c>
      <c r="AR10" t="b">
        <v>0</v>
      </c>
      <c r="AS10" t="b">
        <v>0</v>
      </c>
      <c r="AT10" t="b">
        <v>0</v>
      </c>
      <c r="AU10" t="b">
        <v>0</v>
      </c>
      <c r="AV10" t="b">
        <v>0</v>
      </c>
      <c r="AW10" t="b">
        <v>0</v>
      </c>
      <c r="AX10" t="b">
        <v>0</v>
      </c>
      <c r="AY10" t="b">
        <v>0</v>
      </c>
      <c r="AZ10" t="b">
        <v>0</v>
      </c>
      <c r="BA10" t="b">
        <v>0</v>
      </c>
      <c r="BB10" t="b">
        <v>0</v>
      </c>
      <c r="BC10" t="b">
        <v>0</v>
      </c>
      <c r="BD10" t="b">
        <v>0</v>
      </c>
      <c r="BE10" t="b">
        <v>0</v>
      </c>
      <c r="BF10" t="b">
        <v>0</v>
      </c>
      <c r="BG10" t="b">
        <v>0</v>
      </c>
      <c r="BH10" t="b">
        <v>0</v>
      </c>
      <c r="BI10" t="b">
        <v>0</v>
      </c>
      <c r="BJ10" t="b">
        <v>0</v>
      </c>
      <c r="BK10" t="b">
        <v>0</v>
      </c>
      <c r="BL10" t="b">
        <v>0</v>
      </c>
      <c r="BN10" t="b">
        <v>1</v>
      </c>
    </row>
    <row r="11" spans="1:66">
      <c r="A11" s="6">
        <v>41</v>
      </c>
      <c r="B11" t="s">
        <v>57</v>
      </c>
      <c r="C11" t="s">
        <v>58</v>
      </c>
      <c r="D11" t="s">
        <v>1356</v>
      </c>
      <c r="E11" t="s">
        <v>59</v>
      </c>
      <c r="F11" t="s">
        <v>60</v>
      </c>
      <c r="G11" t="s">
        <v>25</v>
      </c>
      <c r="H11" t="s">
        <v>17</v>
      </c>
      <c r="I11" t="s">
        <v>1755</v>
      </c>
      <c r="J11" t="s">
        <v>61</v>
      </c>
      <c r="L11" t="s">
        <v>62</v>
      </c>
      <c r="N11" s="1">
        <v>15356</v>
      </c>
      <c r="P11" t="s">
        <v>2206</v>
      </c>
      <c r="Q11" t="b">
        <v>0</v>
      </c>
      <c r="R11" s="1">
        <v>37622</v>
      </c>
      <c r="S11" t="b">
        <v>1</v>
      </c>
      <c r="U11" t="b">
        <v>0</v>
      </c>
      <c r="AB11">
        <v>81</v>
      </c>
      <c r="AC11" t="b">
        <v>0</v>
      </c>
      <c r="AD11" t="b">
        <v>1</v>
      </c>
      <c r="AI11" t="b">
        <v>0</v>
      </c>
      <c r="AJ11" t="b">
        <v>0</v>
      </c>
      <c r="AK11" t="b">
        <v>0</v>
      </c>
      <c r="AL11" t="b">
        <v>0</v>
      </c>
      <c r="AM11" t="b">
        <v>0</v>
      </c>
      <c r="AN11" t="b">
        <v>0</v>
      </c>
      <c r="AO11" t="b">
        <v>0</v>
      </c>
      <c r="AP11" t="b">
        <v>1</v>
      </c>
      <c r="AQ11" t="b">
        <v>0</v>
      </c>
      <c r="AR11" t="b">
        <v>0</v>
      </c>
      <c r="AS11" t="b">
        <v>0</v>
      </c>
      <c r="AT11" t="b">
        <v>0</v>
      </c>
      <c r="AU11" t="b">
        <v>0</v>
      </c>
      <c r="AV11" t="b">
        <v>0</v>
      </c>
      <c r="AW11" t="b">
        <v>0</v>
      </c>
      <c r="AX11" t="b">
        <v>0</v>
      </c>
      <c r="AY11" t="b">
        <v>0</v>
      </c>
      <c r="AZ11" t="b">
        <v>0</v>
      </c>
      <c r="BA11" t="b">
        <v>0</v>
      </c>
      <c r="BB11" t="b">
        <v>0</v>
      </c>
      <c r="BC11" t="b">
        <v>0</v>
      </c>
      <c r="BD11" t="b">
        <v>0</v>
      </c>
      <c r="BE11" t="b">
        <v>0</v>
      </c>
      <c r="BF11" t="b">
        <v>0</v>
      </c>
      <c r="BG11" t="b">
        <v>0</v>
      </c>
      <c r="BH11" t="b">
        <v>0</v>
      </c>
      <c r="BI11" t="b">
        <v>0</v>
      </c>
      <c r="BJ11" t="b">
        <v>0</v>
      </c>
      <c r="BK11" t="b">
        <v>0</v>
      </c>
      <c r="BL11" t="b">
        <v>0</v>
      </c>
      <c r="BN11" t="b">
        <v>1</v>
      </c>
    </row>
    <row r="12" spans="1:66">
      <c r="A12" s="6">
        <v>1057</v>
      </c>
      <c r="B12" t="s">
        <v>1736</v>
      </c>
      <c r="C12" t="s">
        <v>798</v>
      </c>
      <c r="D12" t="s">
        <v>1214</v>
      </c>
      <c r="E12" t="s">
        <v>1385</v>
      </c>
      <c r="F12" t="s">
        <v>1771</v>
      </c>
      <c r="G12" t="s">
        <v>83</v>
      </c>
      <c r="H12" t="s">
        <v>17</v>
      </c>
      <c r="I12" t="s">
        <v>1772</v>
      </c>
      <c r="J12" t="s">
        <v>1773</v>
      </c>
      <c r="K12" t="s">
        <v>1774</v>
      </c>
      <c r="L12" t="s">
        <v>1775</v>
      </c>
      <c r="N12" s="1">
        <v>14445</v>
      </c>
      <c r="Q12" t="b">
        <v>0</v>
      </c>
      <c r="R12" s="1">
        <v>44599</v>
      </c>
      <c r="S12" t="b">
        <v>0</v>
      </c>
      <c r="U12" t="b">
        <v>0</v>
      </c>
      <c r="Y12" s="1">
        <v>44601</v>
      </c>
      <c r="AB12">
        <v>84</v>
      </c>
      <c r="AC12" t="b">
        <v>0</v>
      </c>
      <c r="AD12" t="b">
        <v>1</v>
      </c>
      <c r="AF12" t="s">
        <v>2524</v>
      </c>
      <c r="AI12" t="b">
        <v>0</v>
      </c>
      <c r="AJ12" t="b">
        <v>0</v>
      </c>
      <c r="AK12" t="b">
        <v>0</v>
      </c>
      <c r="AL12" t="b">
        <v>1</v>
      </c>
      <c r="AM12" t="b">
        <v>0</v>
      </c>
      <c r="AN12" t="b">
        <v>0</v>
      </c>
      <c r="AO12" t="b">
        <v>0</v>
      </c>
      <c r="AP12" t="b">
        <v>0</v>
      </c>
      <c r="AQ12" t="b">
        <v>0</v>
      </c>
      <c r="AR12" t="b">
        <v>0</v>
      </c>
      <c r="AS12" t="b">
        <v>0</v>
      </c>
      <c r="AT12" t="b">
        <v>0</v>
      </c>
      <c r="AU12" t="b">
        <v>0</v>
      </c>
      <c r="AV12" t="b">
        <v>0</v>
      </c>
      <c r="AW12" t="b">
        <v>1</v>
      </c>
      <c r="AX12" t="b">
        <v>0</v>
      </c>
      <c r="AY12" t="b">
        <v>0</v>
      </c>
      <c r="AZ12" t="b">
        <v>0</v>
      </c>
      <c r="BA12" t="b">
        <v>0</v>
      </c>
      <c r="BB12" t="b">
        <v>0</v>
      </c>
      <c r="BC12" t="b">
        <v>0</v>
      </c>
      <c r="BD12" t="b">
        <v>0</v>
      </c>
      <c r="BE12" t="b">
        <v>0</v>
      </c>
      <c r="BF12" t="b">
        <v>0</v>
      </c>
      <c r="BG12" t="b">
        <v>0</v>
      </c>
      <c r="BH12" t="b">
        <v>0</v>
      </c>
      <c r="BI12" t="b">
        <v>0</v>
      </c>
      <c r="BJ12" t="b">
        <v>0</v>
      </c>
      <c r="BK12" t="b">
        <v>0</v>
      </c>
      <c r="BL12" t="b">
        <v>0</v>
      </c>
      <c r="BN12" t="b">
        <v>1</v>
      </c>
    </row>
    <row r="13" spans="1:66">
      <c r="A13" s="6">
        <v>583</v>
      </c>
      <c r="B13" t="s">
        <v>63</v>
      </c>
      <c r="C13" t="s">
        <v>64</v>
      </c>
      <c r="D13" t="s">
        <v>1239</v>
      </c>
      <c r="E13" t="s">
        <v>65</v>
      </c>
      <c r="F13" t="s">
        <v>66</v>
      </c>
      <c r="G13" t="s">
        <v>67</v>
      </c>
      <c r="H13" t="s">
        <v>17</v>
      </c>
      <c r="I13" t="s">
        <v>1776</v>
      </c>
      <c r="J13" t="s">
        <v>68</v>
      </c>
      <c r="L13" t="s">
        <v>69</v>
      </c>
      <c r="N13" s="1">
        <v>18162</v>
      </c>
      <c r="O13" t="s">
        <v>1546</v>
      </c>
      <c r="Q13" t="b">
        <v>0</v>
      </c>
      <c r="R13" s="1">
        <v>41681</v>
      </c>
      <c r="S13" t="b">
        <v>0</v>
      </c>
      <c r="U13" t="b">
        <v>0</v>
      </c>
      <c r="AB13">
        <v>74</v>
      </c>
      <c r="AC13" t="b">
        <v>0</v>
      </c>
      <c r="AD13" t="b">
        <v>1</v>
      </c>
      <c r="AI13" t="b">
        <v>0</v>
      </c>
      <c r="AJ13" t="b">
        <v>0</v>
      </c>
      <c r="AK13" t="b">
        <v>0</v>
      </c>
      <c r="AL13" t="b">
        <v>0</v>
      </c>
      <c r="AM13" t="b">
        <v>0</v>
      </c>
      <c r="AN13" t="b">
        <v>0</v>
      </c>
      <c r="AO13" t="b">
        <v>0</v>
      </c>
      <c r="AP13" t="b">
        <v>0</v>
      </c>
      <c r="AQ13" t="b">
        <v>0</v>
      </c>
      <c r="AR13" t="b">
        <v>0</v>
      </c>
      <c r="AS13" t="b">
        <v>1</v>
      </c>
      <c r="AT13" t="b">
        <v>0</v>
      </c>
      <c r="AU13" t="b">
        <v>0</v>
      </c>
      <c r="AV13" t="b">
        <v>0</v>
      </c>
      <c r="AW13" t="b">
        <v>0</v>
      </c>
      <c r="AX13" t="b">
        <v>0</v>
      </c>
      <c r="AY13" t="b">
        <v>0</v>
      </c>
      <c r="AZ13" t="b">
        <v>0</v>
      </c>
      <c r="BA13" t="b">
        <v>0</v>
      </c>
      <c r="BB13" t="b">
        <v>0</v>
      </c>
      <c r="BC13" t="b">
        <v>0</v>
      </c>
      <c r="BD13" t="b">
        <v>0</v>
      </c>
      <c r="BE13" t="b">
        <v>1</v>
      </c>
      <c r="BF13" t="b">
        <v>0</v>
      </c>
      <c r="BG13" t="b">
        <v>1</v>
      </c>
      <c r="BH13" t="b">
        <v>0</v>
      </c>
      <c r="BI13" t="b">
        <v>0</v>
      </c>
      <c r="BJ13" t="b">
        <v>0</v>
      </c>
      <c r="BK13" t="b">
        <v>0</v>
      </c>
      <c r="BL13" t="b">
        <v>0</v>
      </c>
      <c r="BN13" t="b">
        <v>1</v>
      </c>
    </row>
    <row r="14" spans="1:66">
      <c r="A14" s="99">
        <v>843</v>
      </c>
      <c r="B14" s="110" t="s">
        <v>70</v>
      </c>
      <c r="C14" s="110" t="s">
        <v>71</v>
      </c>
      <c r="D14" s="110"/>
      <c r="E14" s="110" t="s">
        <v>72</v>
      </c>
      <c r="F14" s="110" t="s">
        <v>73</v>
      </c>
      <c r="G14" s="110" t="s">
        <v>32</v>
      </c>
      <c r="H14" s="110" t="s">
        <v>17</v>
      </c>
      <c r="I14" s="110" t="s">
        <v>1756</v>
      </c>
      <c r="J14" t="s">
        <v>74</v>
      </c>
      <c r="K14" t="s">
        <v>75</v>
      </c>
      <c r="L14" t="s">
        <v>1777</v>
      </c>
      <c r="N14" s="1">
        <v>12235</v>
      </c>
      <c r="Q14" t="b">
        <v>0</v>
      </c>
      <c r="R14" s="1">
        <v>42745</v>
      </c>
      <c r="S14" t="b">
        <v>0</v>
      </c>
      <c r="U14" t="b">
        <v>0</v>
      </c>
      <c r="Y14" s="1">
        <v>44582</v>
      </c>
      <c r="AB14">
        <v>90</v>
      </c>
      <c r="AC14" t="b">
        <v>0</v>
      </c>
      <c r="AD14" t="b">
        <v>0</v>
      </c>
      <c r="AI14" t="b">
        <v>0</v>
      </c>
      <c r="AJ14" t="b">
        <v>0</v>
      </c>
      <c r="AK14" t="b">
        <v>0</v>
      </c>
      <c r="AL14" t="b">
        <v>0</v>
      </c>
      <c r="AM14" t="b">
        <v>0</v>
      </c>
      <c r="AN14" t="b">
        <v>0</v>
      </c>
      <c r="AO14" t="b">
        <v>0</v>
      </c>
      <c r="AP14" t="b">
        <v>0</v>
      </c>
      <c r="AQ14" t="b">
        <v>0</v>
      </c>
      <c r="AR14" t="b">
        <v>0</v>
      </c>
      <c r="AS14" t="b">
        <v>0</v>
      </c>
      <c r="AT14" t="b">
        <v>0</v>
      </c>
      <c r="AU14" t="b">
        <v>0</v>
      </c>
      <c r="AV14" t="b">
        <v>0</v>
      </c>
      <c r="AW14" t="b">
        <v>0</v>
      </c>
      <c r="AX14" t="b">
        <v>0</v>
      </c>
      <c r="AY14" t="b">
        <v>0</v>
      </c>
      <c r="AZ14" t="b">
        <v>0</v>
      </c>
      <c r="BA14" t="b">
        <v>0</v>
      </c>
      <c r="BB14" t="b">
        <v>0</v>
      </c>
      <c r="BC14" t="b">
        <v>0</v>
      </c>
      <c r="BD14" t="b">
        <v>1</v>
      </c>
      <c r="BE14" t="b">
        <v>0</v>
      </c>
      <c r="BF14" t="b">
        <v>0</v>
      </c>
      <c r="BG14" t="b">
        <v>0</v>
      </c>
      <c r="BH14" t="b">
        <v>0</v>
      </c>
      <c r="BI14" t="b">
        <v>0</v>
      </c>
      <c r="BJ14" t="b">
        <v>0</v>
      </c>
      <c r="BK14" t="b">
        <v>0</v>
      </c>
      <c r="BL14" t="b">
        <v>0</v>
      </c>
      <c r="BN14" t="b">
        <v>1</v>
      </c>
    </row>
    <row r="15" spans="1:66">
      <c r="A15" s="6">
        <v>939</v>
      </c>
      <c r="B15" t="s">
        <v>76</v>
      </c>
      <c r="C15" t="s">
        <v>1644</v>
      </c>
      <c r="D15" t="s">
        <v>1082</v>
      </c>
      <c r="E15" t="s">
        <v>77</v>
      </c>
      <c r="F15" t="s">
        <v>78</v>
      </c>
      <c r="G15" t="s">
        <v>16</v>
      </c>
      <c r="H15" t="s">
        <v>17</v>
      </c>
      <c r="I15" t="s">
        <v>1752</v>
      </c>
      <c r="J15" t="s">
        <v>79</v>
      </c>
      <c r="L15" t="s">
        <v>80</v>
      </c>
      <c r="N15" s="1">
        <v>14149</v>
      </c>
      <c r="O15" t="s">
        <v>1249</v>
      </c>
      <c r="Q15" t="b">
        <v>0</v>
      </c>
      <c r="R15" s="1">
        <v>43473</v>
      </c>
      <c r="S15" t="b">
        <v>0</v>
      </c>
      <c r="U15" t="b">
        <v>0</v>
      </c>
      <c r="AB15">
        <v>85</v>
      </c>
      <c r="AC15" t="b">
        <v>0</v>
      </c>
      <c r="AD15" t="b">
        <v>1</v>
      </c>
      <c r="AF15" t="s">
        <v>2525</v>
      </c>
      <c r="AI15" t="b">
        <v>0</v>
      </c>
      <c r="AJ15" t="b">
        <v>0</v>
      </c>
      <c r="AK15" t="b">
        <v>0</v>
      </c>
      <c r="AL15" t="b">
        <v>0</v>
      </c>
      <c r="AM15" t="b">
        <v>0</v>
      </c>
      <c r="AN15" t="b">
        <v>0</v>
      </c>
      <c r="AO15" t="b">
        <v>0</v>
      </c>
      <c r="AP15" t="b">
        <v>0</v>
      </c>
      <c r="AQ15" t="b">
        <v>0</v>
      </c>
      <c r="AR15" t="b">
        <v>0</v>
      </c>
      <c r="AS15" t="b">
        <v>0</v>
      </c>
      <c r="AT15" t="b">
        <v>0</v>
      </c>
      <c r="AU15" t="b">
        <v>1</v>
      </c>
      <c r="AV15" t="b">
        <v>0</v>
      </c>
      <c r="AW15" t="b">
        <v>0</v>
      </c>
      <c r="AX15" t="b">
        <v>0</v>
      </c>
      <c r="AY15" t="b">
        <v>0</v>
      </c>
      <c r="AZ15" t="b">
        <v>0</v>
      </c>
      <c r="BA15" t="b">
        <v>0</v>
      </c>
      <c r="BB15" t="b">
        <v>0</v>
      </c>
      <c r="BC15" t="b">
        <v>0</v>
      </c>
      <c r="BD15" t="b">
        <v>0</v>
      </c>
      <c r="BE15" t="b">
        <v>0</v>
      </c>
      <c r="BF15" t="b">
        <v>0</v>
      </c>
      <c r="BG15" t="b">
        <v>0</v>
      </c>
      <c r="BH15" t="b">
        <v>0</v>
      </c>
      <c r="BI15" t="b">
        <v>0</v>
      </c>
      <c r="BJ15" t="b">
        <v>0</v>
      </c>
      <c r="BK15" t="b">
        <v>0</v>
      </c>
      <c r="BL15" t="b">
        <v>0</v>
      </c>
      <c r="BN15" t="b">
        <v>1</v>
      </c>
    </row>
    <row r="16" spans="1:66">
      <c r="A16" s="73">
        <v>489</v>
      </c>
      <c r="B16" s="75" t="s">
        <v>84</v>
      </c>
      <c r="C16" s="75" t="s">
        <v>756</v>
      </c>
      <c r="D16" t="s">
        <v>1353</v>
      </c>
      <c r="E16" t="s">
        <v>85</v>
      </c>
      <c r="F16" t="s">
        <v>86</v>
      </c>
      <c r="G16" t="s">
        <v>87</v>
      </c>
      <c r="H16" t="s">
        <v>17</v>
      </c>
      <c r="I16" t="s">
        <v>1778</v>
      </c>
      <c r="J16" t="s">
        <v>88</v>
      </c>
      <c r="L16" t="s">
        <v>89</v>
      </c>
      <c r="N16" s="1">
        <v>15345</v>
      </c>
      <c r="O16" t="s">
        <v>1146</v>
      </c>
      <c r="Q16" t="b">
        <v>0</v>
      </c>
      <c r="R16" s="1">
        <v>40953</v>
      </c>
      <c r="S16" t="b">
        <v>0</v>
      </c>
      <c r="U16" t="b">
        <v>0</v>
      </c>
      <c r="AB16">
        <v>81</v>
      </c>
      <c r="AC16" t="b">
        <v>0</v>
      </c>
      <c r="AD16" t="b">
        <v>1</v>
      </c>
      <c r="AF16" t="s">
        <v>2526</v>
      </c>
      <c r="AI16" t="b">
        <v>0</v>
      </c>
      <c r="AJ16" t="b">
        <v>0</v>
      </c>
      <c r="AK16" t="b">
        <v>0</v>
      </c>
      <c r="AL16" t="b">
        <v>0</v>
      </c>
      <c r="AM16" t="b">
        <v>0</v>
      </c>
      <c r="AN16" t="b">
        <v>1</v>
      </c>
      <c r="AO16" t="b">
        <v>0</v>
      </c>
      <c r="AP16" t="b">
        <v>0</v>
      </c>
      <c r="AQ16" t="b">
        <v>1</v>
      </c>
      <c r="AR16" t="b">
        <v>0</v>
      </c>
      <c r="AS16" t="b">
        <v>0</v>
      </c>
      <c r="AT16" t="b">
        <v>0</v>
      </c>
      <c r="AU16" t="b">
        <v>0</v>
      </c>
      <c r="AV16" t="b">
        <v>0</v>
      </c>
      <c r="AW16" t="b">
        <v>0</v>
      </c>
      <c r="AX16" t="b">
        <v>0</v>
      </c>
      <c r="AY16" t="b">
        <v>0</v>
      </c>
      <c r="AZ16" t="b">
        <v>0</v>
      </c>
      <c r="BA16" t="b">
        <v>0</v>
      </c>
      <c r="BB16" t="b">
        <v>1</v>
      </c>
      <c r="BC16" t="b">
        <v>0</v>
      </c>
      <c r="BD16" t="b">
        <v>0</v>
      </c>
      <c r="BE16" t="b">
        <v>0</v>
      </c>
      <c r="BF16" t="b">
        <v>0</v>
      </c>
      <c r="BG16" t="b">
        <v>1</v>
      </c>
      <c r="BH16" t="b">
        <v>0</v>
      </c>
      <c r="BI16" t="b">
        <v>0</v>
      </c>
      <c r="BJ16" t="b">
        <v>0</v>
      </c>
      <c r="BK16" t="b">
        <v>0</v>
      </c>
      <c r="BL16" t="b">
        <v>0</v>
      </c>
      <c r="BN16" t="b">
        <v>1</v>
      </c>
    </row>
    <row r="17" spans="1:66">
      <c r="A17" s="6">
        <v>902</v>
      </c>
      <c r="B17" t="s">
        <v>90</v>
      </c>
      <c r="C17" t="s">
        <v>91</v>
      </c>
      <c r="D17" t="s">
        <v>1268</v>
      </c>
      <c r="E17" t="s">
        <v>92</v>
      </c>
      <c r="F17" t="s">
        <v>93</v>
      </c>
      <c r="G17" t="s">
        <v>81</v>
      </c>
      <c r="H17" t="s">
        <v>17</v>
      </c>
      <c r="I17" t="s">
        <v>1779</v>
      </c>
      <c r="J17" t="s">
        <v>94</v>
      </c>
      <c r="K17" t="s">
        <v>95</v>
      </c>
      <c r="L17" t="s">
        <v>1412</v>
      </c>
      <c r="N17" s="1">
        <v>16141</v>
      </c>
      <c r="Q17" t="b">
        <v>0</v>
      </c>
      <c r="R17" s="1">
        <v>43018</v>
      </c>
      <c r="S17" t="b">
        <v>0</v>
      </c>
      <c r="U17" t="b">
        <v>0</v>
      </c>
      <c r="Y17" s="1">
        <v>44410</v>
      </c>
      <c r="AB17">
        <v>79</v>
      </c>
      <c r="AC17" t="b">
        <v>0</v>
      </c>
      <c r="AD17" t="b">
        <v>1</v>
      </c>
      <c r="AI17" t="b">
        <v>1</v>
      </c>
      <c r="AJ17" t="b">
        <v>0</v>
      </c>
      <c r="AK17" t="b">
        <v>0</v>
      </c>
      <c r="AL17" t="b">
        <v>0</v>
      </c>
      <c r="AM17" t="b">
        <v>0</v>
      </c>
      <c r="AN17" t="b">
        <v>0</v>
      </c>
      <c r="AO17" t="b">
        <v>0</v>
      </c>
      <c r="AP17" t="b">
        <v>0</v>
      </c>
      <c r="AQ17" t="b">
        <v>0</v>
      </c>
      <c r="AR17" t="b">
        <v>1</v>
      </c>
      <c r="AS17" t="b">
        <v>0</v>
      </c>
      <c r="AT17" t="b">
        <v>0</v>
      </c>
      <c r="AU17" t="b">
        <v>0</v>
      </c>
      <c r="AV17" t="b">
        <v>1</v>
      </c>
      <c r="AW17" t="b">
        <v>0</v>
      </c>
      <c r="AX17" t="b">
        <v>0</v>
      </c>
      <c r="AY17" t="b">
        <v>0</v>
      </c>
      <c r="AZ17" t="b">
        <v>0</v>
      </c>
      <c r="BA17" t="b">
        <v>0</v>
      </c>
      <c r="BB17" t="b">
        <v>0</v>
      </c>
      <c r="BC17" t="b">
        <v>0</v>
      </c>
      <c r="BD17" t="b">
        <v>0</v>
      </c>
      <c r="BE17" t="b">
        <v>0</v>
      </c>
      <c r="BF17" t="b">
        <v>0</v>
      </c>
      <c r="BG17" t="b">
        <v>0</v>
      </c>
      <c r="BH17" t="b">
        <v>0</v>
      </c>
      <c r="BI17" t="b">
        <v>0</v>
      </c>
      <c r="BJ17" t="b">
        <v>0</v>
      </c>
      <c r="BK17" t="b">
        <v>0</v>
      </c>
      <c r="BL17" t="b">
        <v>0</v>
      </c>
      <c r="BN17" t="b">
        <v>1</v>
      </c>
    </row>
    <row r="18" spans="1:66">
      <c r="A18" s="6">
        <v>1029</v>
      </c>
      <c r="B18" t="s">
        <v>1486</v>
      </c>
      <c r="C18" t="s">
        <v>56</v>
      </c>
      <c r="E18" t="s">
        <v>124</v>
      </c>
      <c r="F18" t="s">
        <v>1488</v>
      </c>
      <c r="G18" t="s">
        <v>67</v>
      </c>
      <c r="H18" t="s">
        <v>17</v>
      </c>
      <c r="I18" t="s">
        <v>1776</v>
      </c>
      <c r="J18" t="s">
        <v>1489</v>
      </c>
      <c r="N18" s="1">
        <v>17192</v>
      </c>
      <c r="O18" t="s">
        <v>1490</v>
      </c>
      <c r="P18" t="s">
        <v>1780</v>
      </c>
      <c r="Q18" t="b">
        <v>0</v>
      </c>
      <c r="R18" s="1">
        <v>44415</v>
      </c>
      <c r="S18" t="b">
        <v>0</v>
      </c>
      <c r="U18" t="b">
        <v>0</v>
      </c>
      <c r="Y18" s="1">
        <v>44417</v>
      </c>
      <c r="AB18">
        <v>76</v>
      </c>
      <c r="AC18" t="b">
        <v>0</v>
      </c>
      <c r="AD18" t="b">
        <v>0</v>
      </c>
      <c r="AF18" t="s">
        <v>2521</v>
      </c>
      <c r="AI18" t="b">
        <v>0</v>
      </c>
      <c r="AJ18" t="b">
        <v>0</v>
      </c>
      <c r="AK18" t="b">
        <v>0</v>
      </c>
      <c r="AL18" t="b">
        <v>0</v>
      </c>
      <c r="AM18" t="b">
        <v>0</v>
      </c>
      <c r="AN18" t="b">
        <v>0</v>
      </c>
      <c r="AO18" t="b">
        <v>0</v>
      </c>
      <c r="AP18" t="b">
        <v>0</v>
      </c>
      <c r="AQ18" t="b">
        <v>0</v>
      </c>
      <c r="AR18" t="b">
        <v>0</v>
      </c>
      <c r="AS18" t="b">
        <v>0</v>
      </c>
      <c r="AT18" t="b">
        <v>0</v>
      </c>
      <c r="AU18" t="b">
        <v>0</v>
      </c>
      <c r="AV18" t="b">
        <v>0</v>
      </c>
      <c r="AW18" t="b">
        <v>0</v>
      </c>
      <c r="AX18" t="b">
        <v>0</v>
      </c>
      <c r="AY18" t="b">
        <v>0</v>
      </c>
      <c r="AZ18" t="b">
        <v>0</v>
      </c>
      <c r="BA18" t="b">
        <v>0</v>
      </c>
      <c r="BB18" t="b">
        <v>0</v>
      </c>
      <c r="BC18" t="b">
        <v>0</v>
      </c>
      <c r="BD18" t="b">
        <v>0</v>
      </c>
      <c r="BE18" t="b">
        <v>0</v>
      </c>
      <c r="BF18" t="b">
        <v>0</v>
      </c>
      <c r="BG18" t="b">
        <v>0</v>
      </c>
      <c r="BH18" t="b">
        <v>0</v>
      </c>
      <c r="BI18" t="b">
        <v>0</v>
      </c>
      <c r="BJ18" t="b">
        <v>0</v>
      </c>
      <c r="BK18" t="b">
        <v>0</v>
      </c>
      <c r="BL18" t="b">
        <v>0</v>
      </c>
      <c r="BN18" t="b">
        <v>1</v>
      </c>
    </row>
    <row r="19" spans="1:66">
      <c r="A19" s="6">
        <v>415</v>
      </c>
      <c r="B19" t="s">
        <v>97</v>
      </c>
      <c r="C19" t="s">
        <v>98</v>
      </c>
      <c r="D19" t="s">
        <v>1104</v>
      </c>
      <c r="E19" t="s">
        <v>99</v>
      </c>
      <c r="F19" t="s">
        <v>100</v>
      </c>
      <c r="G19" t="s">
        <v>25</v>
      </c>
      <c r="H19" t="s">
        <v>17</v>
      </c>
      <c r="I19" t="s">
        <v>1755</v>
      </c>
      <c r="J19" t="s">
        <v>101</v>
      </c>
      <c r="L19" t="s">
        <v>102</v>
      </c>
      <c r="N19" s="1">
        <v>17943</v>
      </c>
      <c r="O19" t="s">
        <v>1541</v>
      </c>
      <c r="Q19" t="b">
        <v>0</v>
      </c>
      <c r="R19" s="1">
        <v>40057</v>
      </c>
      <c r="S19" t="b">
        <v>0</v>
      </c>
      <c r="U19" t="b">
        <v>0</v>
      </c>
      <c r="AB19">
        <v>74</v>
      </c>
      <c r="AC19" t="b">
        <v>0</v>
      </c>
      <c r="AD19" t="b">
        <v>1</v>
      </c>
      <c r="AI19" t="b">
        <v>0</v>
      </c>
      <c r="AJ19" t="b">
        <v>0</v>
      </c>
      <c r="AK19" t="b">
        <v>0</v>
      </c>
      <c r="AL19" t="b">
        <v>0</v>
      </c>
      <c r="AM19" t="b">
        <v>0</v>
      </c>
      <c r="AN19" t="b">
        <v>0</v>
      </c>
      <c r="AO19" t="b">
        <v>0</v>
      </c>
      <c r="AP19" t="b">
        <v>0</v>
      </c>
      <c r="AQ19" t="b">
        <v>0</v>
      </c>
      <c r="AR19" t="b">
        <v>0</v>
      </c>
      <c r="AS19" t="b">
        <v>0</v>
      </c>
      <c r="AT19" t="b">
        <v>0</v>
      </c>
      <c r="AU19" t="b">
        <v>0</v>
      </c>
      <c r="AV19" t="b">
        <v>0</v>
      </c>
      <c r="AW19" t="b">
        <v>0</v>
      </c>
      <c r="AX19" t="b">
        <v>0</v>
      </c>
      <c r="AY19" t="b">
        <v>0</v>
      </c>
      <c r="AZ19" t="b">
        <v>0</v>
      </c>
      <c r="BA19" t="b">
        <v>0</v>
      </c>
      <c r="BB19" t="b">
        <v>1</v>
      </c>
      <c r="BC19" t="b">
        <v>0</v>
      </c>
      <c r="BD19" t="b">
        <v>0</v>
      </c>
      <c r="BE19" t="b">
        <v>0</v>
      </c>
      <c r="BF19" t="b">
        <v>0</v>
      </c>
      <c r="BG19" t="b">
        <v>0</v>
      </c>
      <c r="BH19" t="b">
        <v>0</v>
      </c>
      <c r="BI19" t="b">
        <v>0</v>
      </c>
      <c r="BJ19" t="b">
        <v>0</v>
      </c>
      <c r="BK19" t="b">
        <v>0</v>
      </c>
      <c r="BL19" t="b">
        <v>0</v>
      </c>
      <c r="BN19" t="b">
        <v>1</v>
      </c>
    </row>
    <row r="20" spans="1:66">
      <c r="A20" s="73">
        <v>523</v>
      </c>
      <c r="B20" s="75" t="s">
        <v>103</v>
      </c>
      <c r="C20" s="75" t="s">
        <v>1632</v>
      </c>
      <c r="D20" t="s">
        <v>1434</v>
      </c>
      <c r="E20" t="s">
        <v>23</v>
      </c>
      <c r="F20" t="s">
        <v>105</v>
      </c>
      <c r="G20" t="s">
        <v>25</v>
      </c>
      <c r="H20" t="s">
        <v>17</v>
      </c>
      <c r="I20" t="s">
        <v>1755</v>
      </c>
      <c r="J20" t="s">
        <v>106</v>
      </c>
      <c r="K20" t="s">
        <v>1435</v>
      </c>
      <c r="L20" t="s">
        <v>2122</v>
      </c>
      <c r="N20" s="1">
        <v>16435</v>
      </c>
      <c r="O20" t="s">
        <v>1383</v>
      </c>
      <c r="Q20" t="b">
        <v>0</v>
      </c>
      <c r="R20" s="1">
        <v>41306</v>
      </c>
      <c r="S20" t="b">
        <v>0</v>
      </c>
      <c r="U20" t="b">
        <v>0</v>
      </c>
      <c r="W20" t="s">
        <v>2527</v>
      </c>
      <c r="Y20" s="1">
        <v>44863</v>
      </c>
      <c r="AB20">
        <v>79</v>
      </c>
      <c r="AC20" t="b">
        <v>0</v>
      </c>
      <c r="AD20" t="b">
        <v>1</v>
      </c>
      <c r="AI20" t="b">
        <v>0</v>
      </c>
      <c r="AJ20" t="b">
        <v>0</v>
      </c>
      <c r="AK20" t="b">
        <v>0</v>
      </c>
      <c r="AL20" t="b">
        <v>0</v>
      </c>
      <c r="AM20" t="b">
        <v>0</v>
      </c>
      <c r="AN20" t="b">
        <v>1</v>
      </c>
      <c r="AO20" t="b">
        <v>1</v>
      </c>
      <c r="AP20" t="b">
        <v>0</v>
      </c>
      <c r="AQ20" t="b">
        <v>1</v>
      </c>
      <c r="AR20" t="b">
        <v>0</v>
      </c>
      <c r="AS20" t="b">
        <v>0</v>
      </c>
      <c r="AT20" t="b">
        <v>0</v>
      </c>
      <c r="AU20" t="b">
        <v>1</v>
      </c>
      <c r="AV20" t="b">
        <v>0</v>
      </c>
      <c r="AW20" t="b">
        <v>0</v>
      </c>
      <c r="AX20" t="b">
        <v>1</v>
      </c>
      <c r="AY20" t="b">
        <v>0</v>
      </c>
      <c r="AZ20" t="b">
        <v>0</v>
      </c>
      <c r="BA20" t="b">
        <v>0</v>
      </c>
      <c r="BB20" t="b">
        <v>0</v>
      </c>
      <c r="BC20" t="b">
        <v>0</v>
      </c>
      <c r="BD20" t="b">
        <v>1</v>
      </c>
      <c r="BE20" t="b">
        <v>0</v>
      </c>
      <c r="BF20" t="b">
        <v>1</v>
      </c>
      <c r="BG20" t="b">
        <v>0</v>
      </c>
      <c r="BH20" t="b">
        <v>0</v>
      </c>
      <c r="BI20" t="b">
        <v>0</v>
      </c>
      <c r="BJ20" t="b">
        <v>0</v>
      </c>
      <c r="BK20" t="b">
        <v>0</v>
      </c>
      <c r="BL20" t="b">
        <v>0</v>
      </c>
      <c r="BN20" t="b">
        <v>1</v>
      </c>
    </row>
    <row r="21" spans="1:66">
      <c r="A21" s="6">
        <v>957</v>
      </c>
      <c r="B21" t="s">
        <v>107</v>
      </c>
      <c r="C21" t="s">
        <v>144</v>
      </c>
      <c r="D21" t="s">
        <v>1542</v>
      </c>
      <c r="E21" t="s">
        <v>65</v>
      </c>
      <c r="F21" t="s">
        <v>1781</v>
      </c>
      <c r="G21" t="s">
        <v>25</v>
      </c>
      <c r="H21" t="s">
        <v>17</v>
      </c>
      <c r="I21" t="s">
        <v>1755</v>
      </c>
      <c r="J21" t="s">
        <v>108</v>
      </c>
      <c r="K21" t="s">
        <v>109</v>
      </c>
      <c r="L21" t="s">
        <v>110</v>
      </c>
      <c r="N21" s="1">
        <v>18014</v>
      </c>
      <c r="O21" t="s">
        <v>1543</v>
      </c>
      <c r="Q21" t="b">
        <v>0</v>
      </c>
      <c r="R21" s="1">
        <v>43564</v>
      </c>
      <c r="S21" t="b">
        <v>0</v>
      </c>
      <c r="U21" t="b">
        <v>0</v>
      </c>
      <c r="X21" t="s">
        <v>2528</v>
      </c>
      <c r="AB21">
        <v>74</v>
      </c>
      <c r="AC21" t="b">
        <v>0</v>
      </c>
      <c r="AD21" t="b">
        <v>1</v>
      </c>
      <c r="AF21" t="s">
        <v>2529</v>
      </c>
      <c r="AI21" t="b">
        <v>0</v>
      </c>
      <c r="AJ21" t="b">
        <v>0</v>
      </c>
      <c r="AK21" t="b">
        <v>0</v>
      </c>
      <c r="AL21" t="b">
        <v>0</v>
      </c>
      <c r="AM21" t="b">
        <v>0</v>
      </c>
      <c r="AN21" t="b">
        <v>0</v>
      </c>
      <c r="AO21" t="b">
        <v>0</v>
      </c>
      <c r="AP21" t="b">
        <v>0</v>
      </c>
      <c r="AQ21" t="b">
        <v>0</v>
      </c>
      <c r="AR21" t="b">
        <v>1</v>
      </c>
      <c r="AS21" t="b">
        <v>0</v>
      </c>
      <c r="AT21" t="b">
        <v>0</v>
      </c>
      <c r="AU21" t="b">
        <v>0</v>
      </c>
      <c r="AV21" t="b">
        <v>1</v>
      </c>
      <c r="AW21" t="b">
        <v>0</v>
      </c>
      <c r="AX21" t="b">
        <v>0</v>
      </c>
      <c r="AY21" t="b">
        <v>0</v>
      </c>
      <c r="AZ21" t="b">
        <v>0</v>
      </c>
      <c r="BA21" t="b">
        <v>0</v>
      </c>
      <c r="BB21" t="b">
        <v>0</v>
      </c>
      <c r="BC21" t="b">
        <v>0</v>
      </c>
      <c r="BD21" t="b">
        <v>1</v>
      </c>
      <c r="BE21" t="b">
        <v>0</v>
      </c>
      <c r="BF21" t="b">
        <v>0</v>
      </c>
      <c r="BG21" t="b">
        <v>0</v>
      </c>
      <c r="BH21" t="b">
        <v>0</v>
      </c>
      <c r="BI21" t="b">
        <v>0</v>
      </c>
      <c r="BJ21" t="b">
        <v>0</v>
      </c>
      <c r="BK21" t="b">
        <v>0</v>
      </c>
      <c r="BL21" t="b">
        <v>0</v>
      </c>
      <c r="BN21" t="b">
        <v>1</v>
      </c>
    </row>
    <row r="22" spans="1:66">
      <c r="A22" s="6">
        <v>926</v>
      </c>
      <c r="B22" t="s">
        <v>111</v>
      </c>
      <c r="C22" t="s">
        <v>112</v>
      </c>
      <c r="D22" t="s">
        <v>1446</v>
      </c>
      <c r="E22" t="s">
        <v>113</v>
      </c>
      <c r="F22" t="s">
        <v>114</v>
      </c>
      <c r="G22" t="s">
        <v>32</v>
      </c>
      <c r="H22" t="s">
        <v>17</v>
      </c>
      <c r="I22" t="s">
        <v>1756</v>
      </c>
      <c r="J22" t="s">
        <v>115</v>
      </c>
      <c r="L22" t="s">
        <v>116</v>
      </c>
      <c r="N22" s="1">
        <v>16606</v>
      </c>
      <c r="Q22" t="b">
        <v>0</v>
      </c>
      <c r="R22" s="1">
        <v>43298</v>
      </c>
      <c r="S22" t="b">
        <v>0</v>
      </c>
      <c r="T22" s="1">
        <v>45012</v>
      </c>
      <c r="U22" t="b">
        <v>0</v>
      </c>
      <c r="Y22" s="1">
        <v>45012</v>
      </c>
      <c r="AB22">
        <v>78</v>
      </c>
      <c r="AC22" t="b">
        <v>0</v>
      </c>
      <c r="AD22" t="b">
        <v>1</v>
      </c>
      <c r="AE22" t="s">
        <v>2530</v>
      </c>
      <c r="AI22" t="b">
        <v>0</v>
      </c>
      <c r="AJ22" t="b">
        <v>0</v>
      </c>
      <c r="AK22" t="b">
        <v>0</v>
      </c>
      <c r="AL22" t="b">
        <v>0</v>
      </c>
      <c r="AM22" t="b">
        <v>0</v>
      </c>
      <c r="AN22" t="b">
        <v>0</v>
      </c>
      <c r="AO22" t="b">
        <v>0</v>
      </c>
      <c r="AP22" t="b">
        <v>0</v>
      </c>
      <c r="AQ22" t="b">
        <v>0</v>
      </c>
      <c r="AR22" t="b">
        <v>0</v>
      </c>
      <c r="AS22" t="b">
        <v>0</v>
      </c>
      <c r="AT22" t="b">
        <v>0</v>
      </c>
      <c r="AU22" t="b">
        <v>0</v>
      </c>
      <c r="AV22" t="b">
        <v>0</v>
      </c>
      <c r="AW22" t="b">
        <v>0</v>
      </c>
      <c r="AX22" t="b">
        <v>0</v>
      </c>
      <c r="AY22" t="b">
        <v>0</v>
      </c>
      <c r="AZ22" t="b">
        <v>0</v>
      </c>
      <c r="BA22" t="b">
        <v>0</v>
      </c>
      <c r="BB22" t="b">
        <v>0</v>
      </c>
      <c r="BC22" t="b">
        <v>0</v>
      </c>
      <c r="BD22" t="b">
        <v>0</v>
      </c>
      <c r="BE22" t="b">
        <v>0</v>
      </c>
      <c r="BF22" t="b">
        <v>0</v>
      </c>
      <c r="BG22" t="b">
        <v>1</v>
      </c>
      <c r="BH22" t="b">
        <v>0</v>
      </c>
      <c r="BI22" t="b">
        <v>0</v>
      </c>
      <c r="BJ22" t="b">
        <v>0</v>
      </c>
      <c r="BK22" t="b">
        <v>0</v>
      </c>
      <c r="BL22" t="b">
        <v>0</v>
      </c>
      <c r="BN22" t="b">
        <v>1</v>
      </c>
    </row>
    <row r="23" spans="1:66">
      <c r="A23" s="6">
        <v>501</v>
      </c>
      <c r="B23" t="s">
        <v>117</v>
      </c>
      <c r="C23" t="s">
        <v>2038</v>
      </c>
      <c r="D23" t="s">
        <v>1214</v>
      </c>
      <c r="E23" t="s">
        <v>118</v>
      </c>
      <c r="F23" t="s">
        <v>119</v>
      </c>
      <c r="G23" t="s">
        <v>120</v>
      </c>
      <c r="H23" t="s">
        <v>17</v>
      </c>
      <c r="I23" t="s">
        <v>1782</v>
      </c>
      <c r="J23" t="s">
        <v>121</v>
      </c>
      <c r="L23" t="s">
        <v>122</v>
      </c>
      <c r="N23" s="1">
        <v>16623</v>
      </c>
      <c r="O23" t="s">
        <v>1448</v>
      </c>
      <c r="Q23" t="b">
        <v>0</v>
      </c>
      <c r="R23" s="1">
        <v>41030</v>
      </c>
      <c r="S23" t="b">
        <v>0</v>
      </c>
      <c r="U23" t="b">
        <v>0</v>
      </c>
      <c r="AB23">
        <v>78</v>
      </c>
      <c r="AC23" t="b">
        <v>0</v>
      </c>
      <c r="AD23" t="b">
        <v>1</v>
      </c>
      <c r="AF23" t="s">
        <v>2526</v>
      </c>
      <c r="AI23" t="b">
        <v>0</v>
      </c>
      <c r="AJ23" t="b">
        <v>0</v>
      </c>
      <c r="AK23" t="b">
        <v>0</v>
      </c>
      <c r="AL23" t="b">
        <v>0</v>
      </c>
      <c r="AM23" t="b">
        <v>0</v>
      </c>
      <c r="AN23" t="b">
        <v>0</v>
      </c>
      <c r="AO23" t="b">
        <v>0</v>
      </c>
      <c r="AP23" t="b">
        <v>0</v>
      </c>
      <c r="AQ23" t="b">
        <v>0</v>
      </c>
      <c r="AR23" t="b">
        <v>0</v>
      </c>
      <c r="AS23" t="b">
        <v>0</v>
      </c>
      <c r="AT23" t="b">
        <v>0</v>
      </c>
      <c r="AU23" t="b">
        <v>0</v>
      </c>
      <c r="AV23" t="b">
        <v>0</v>
      </c>
      <c r="AW23" t="b">
        <v>0</v>
      </c>
      <c r="AX23" t="b">
        <v>0</v>
      </c>
      <c r="AY23" t="b">
        <v>0</v>
      </c>
      <c r="AZ23" t="b">
        <v>0</v>
      </c>
      <c r="BA23" t="b">
        <v>0</v>
      </c>
      <c r="BB23" t="b">
        <v>0</v>
      </c>
      <c r="BC23" t="b">
        <v>0</v>
      </c>
      <c r="BD23" t="b">
        <v>0</v>
      </c>
      <c r="BE23" t="b">
        <v>0</v>
      </c>
      <c r="BF23" t="b">
        <v>0</v>
      </c>
      <c r="BG23" t="b">
        <v>1</v>
      </c>
      <c r="BH23" t="b">
        <v>0</v>
      </c>
      <c r="BI23" t="b">
        <v>0</v>
      </c>
      <c r="BJ23" t="b">
        <v>0</v>
      </c>
      <c r="BK23" t="b">
        <v>0</v>
      </c>
      <c r="BL23" t="b">
        <v>0</v>
      </c>
      <c r="BN23" t="b">
        <v>1</v>
      </c>
    </row>
    <row r="24" spans="1:66">
      <c r="A24" s="73">
        <v>775</v>
      </c>
      <c r="B24" s="75" t="s">
        <v>123</v>
      </c>
      <c r="C24" s="75" t="s">
        <v>144</v>
      </c>
      <c r="D24" t="s">
        <v>1250</v>
      </c>
      <c r="E24" t="s">
        <v>124</v>
      </c>
      <c r="F24" t="s">
        <v>2207</v>
      </c>
      <c r="G24" t="s">
        <v>42</v>
      </c>
      <c r="H24" t="s">
        <v>17</v>
      </c>
      <c r="I24" t="s">
        <v>1758</v>
      </c>
      <c r="J24" t="s">
        <v>125</v>
      </c>
      <c r="K24" t="s">
        <v>126</v>
      </c>
      <c r="L24" t="s">
        <v>127</v>
      </c>
      <c r="N24" s="1">
        <v>20298</v>
      </c>
      <c r="Q24" t="b">
        <v>0</v>
      </c>
      <c r="R24" s="1">
        <v>42409</v>
      </c>
      <c r="S24" t="b">
        <v>0</v>
      </c>
      <c r="U24" t="b">
        <v>0</v>
      </c>
      <c r="W24" t="s">
        <v>2531</v>
      </c>
      <c r="Y24" s="1">
        <v>44561</v>
      </c>
      <c r="AB24">
        <v>68</v>
      </c>
      <c r="AC24" t="b">
        <v>0</v>
      </c>
      <c r="AD24" t="b">
        <v>1</v>
      </c>
      <c r="AF24" t="s">
        <v>2517</v>
      </c>
      <c r="AI24" t="b">
        <v>0</v>
      </c>
      <c r="AJ24" t="b">
        <v>0</v>
      </c>
      <c r="AK24" t="b">
        <v>0</v>
      </c>
      <c r="AL24" t="b">
        <v>0</v>
      </c>
      <c r="AM24" t="b">
        <v>0</v>
      </c>
      <c r="AN24" t="b">
        <v>1</v>
      </c>
      <c r="AO24" t="b">
        <v>1</v>
      </c>
      <c r="AP24" t="b">
        <v>1</v>
      </c>
      <c r="AQ24" t="b">
        <v>1</v>
      </c>
      <c r="AR24" t="b">
        <v>0</v>
      </c>
      <c r="AS24" t="b">
        <v>1</v>
      </c>
      <c r="AT24" t="b">
        <v>0</v>
      </c>
      <c r="AU24" t="b">
        <v>1</v>
      </c>
      <c r="AV24" t="b">
        <v>1</v>
      </c>
      <c r="AW24" t="b">
        <v>1</v>
      </c>
      <c r="AX24" t="b">
        <v>1</v>
      </c>
      <c r="AY24" t="b">
        <v>0</v>
      </c>
      <c r="AZ24" t="b">
        <v>0</v>
      </c>
      <c r="BA24" t="b">
        <v>0</v>
      </c>
      <c r="BB24" t="b">
        <v>0</v>
      </c>
      <c r="BC24" t="b">
        <v>0</v>
      </c>
      <c r="BD24" t="b">
        <v>1</v>
      </c>
      <c r="BE24" t="b">
        <v>1</v>
      </c>
      <c r="BF24" t="b">
        <v>1</v>
      </c>
      <c r="BG24" t="b">
        <v>0</v>
      </c>
      <c r="BH24" t="b">
        <v>0</v>
      </c>
      <c r="BI24" t="b">
        <v>0</v>
      </c>
      <c r="BJ24" t="b">
        <v>0</v>
      </c>
      <c r="BK24" t="b">
        <v>0</v>
      </c>
      <c r="BL24" t="b">
        <v>0</v>
      </c>
      <c r="BN24" t="b">
        <v>1</v>
      </c>
    </row>
    <row r="25" spans="1:66">
      <c r="A25" s="6">
        <v>960</v>
      </c>
      <c r="B25" t="s">
        <v>128</v>
      </c>
      <c r="C25" t="s">
        <v>2098</v>
      </c>
      <c r="D25" t="s">
        <v>1434</v>
      </c>
      <c r="E25" t="s">
        <v>129</v>
      </c>
      <c r="F25" t="s">
        <v>1616</v>
      </c>
      <c r="G25" t="s">
        <v>136</v>
      </c>
      <c r="H25" t="s">
        <v>17</v>
      </c>
      <c r="I25" t="s">
        <v>1783</v>
      </c>
      <c r="J25" t="s">
        <v>131</v>
      </c>
      <c r="L25" t="s">
        <v>132</v>
      </c>
      <c r="N25" s="1">
        <v>23362</v>
      </c>
      <c r="O25" t="s">
        <v>1387</v>
      </c>
      <c r="Q25" t="b">
        <v>0</v>
      </c>
      <c r="R25" s="1">
        <v>43599</v>
      </c>
      <c r="S25" t="b">
        <v>0</v>
      </c>
      <c r="U25" t="b">
        <v>0</v>
      </c>
      <c r="X25" t="s">
        <v>2532</v>
      </c>
      <c r="Y25" s="1">
        <v>44160</v>
      </c>
      <c r="AB25">
        <v>60</v>
      </c>
      <c r="AC25" t="b">
        <v>0</v>
      </c>
      <c r="AD25" t="b">
        <v>1</v>
      </c>
      <c r="AF25" t="s">
        <v>2521</v>
      </c>
      <c r="AI25" t="b">
        <v>0</v>
      </c>
      <c r="AJ25" t="b">
        <v>1</v>
      </c>
      <c r="AK25" t="b">
        <v>0</v>
      </c>
      <c r="AL25" t="b">
        <v>0</v>
      </c>
      <c r="AM25" t="b">
        <v>0</v>
      </c>
      <c r="AN25" t="b">
        <v>1</v>
      </c>
      <c r="AO25" t="b">
        <v>0</v>
      </c>
      <c r="AP25" t="b">
        <v>1</v>
      </c>
      <c r="AQ25" t="b">
        <v>0</v>
      </c>
      <c r="AR25" t="b">
        <v>0</v>
      </c>
      <c r="AS25" t="b">
        <v>1</v>
      </c>
      <c r="AT25" t="b">
        <v>0</v>
      </c>
      <c r="AU25" t="b">
        <v>1</v>
      </c>
      <c r="AV25" t="b">
        <v>1</v>
      </c>
      <c r="AW25" t="b">
        <v>1</v>
      </c>
      <c r="AX25" t="b">
        <v>0</v>
      </c>
      <c r="AY25" t="b">
        <v>0</v>
      </c>
      <c r="AZ25" t="b">
        <v>0</v>
      </c>
      <c r="BA25" t="b">
        <v>0</v>
      </c>
      <c r="BB25" t="b">
        <v>0</v>
      </c>
      <c r="BC25" t="b">
        <v>0</v>
      </c>
      <c r="BD25" t="b">
        <v>1</v>
      </c>
      <c r="BE25" t="b">
        <v>1</v>
      </c>
      <c r="BF25" t="b">
        <v>0</v>
      </c>
      <c r="BG25" t="b">
        <v>0</v>
      </c>
      <c r="BH25" t="b">
        <v>0</v>
      </c>
      <c r="BI25" t="b">
        <v>0</v>
      </c>
      <c r="BJ25" t="b">
        <v>0</v>
      </c>
      <c r="BK25" t="b">
        <v>0</v>
      </c>
      <c r="BL25" t="b">
        <v>0</v>
      </c>
      <c r="BN25" t="b">
        <v>1</v>
      </c>
    </row>
    <row r="26" spans="1:66">
      <c r="A26" s="6">
        <v>50</v>
      </c>
      <c r="B26" t="s">
        <v>134</v>
      </c>
      <c r="C26" t="s">
        <v>13</v>
      </c>
      <c r="D26" t="s">
        <v>1104</v>
      </c>
      <c r="E26" t="s">
        <v>51</v>
      </c>
      <c r="F26" t="s">
        <v>135</v>
      </c>
      <c r="G26" t="s">
        <v>136</v>
      </c>
      <c r="H26" t="s">
        <v>17</v>
      </c>
      <c r="I26" t="s">
        <v>1783</v>
      </c>
      <c r="J26" t="s">
        <v>137</v>
      </c>
      <c r="L26" t="s">
        <v>138</v>
      </c>
      <c r="M26" t="s">
        <v>1191</v>
      </c>
      <c r="N26" s="1">
        <v>13486</v>
      </c>
      <c r="Q26" t="b">
        <v>0</v>
      </c>
      <c r="R26" s="1">
        <v>38534</v>
      </c>
      <c r="S26" t="b">
        <v>0</v>
      </c>
      <c r="U26" t="b">
        <v>0</v>
      </c>
      <c r="AB26">
        <v>87</v>
      </c>
      <c r="AC26" t="b">
        <v>0</v>
      </c>
      <c r="AD26" t="b">
        <v>1</v>
      </c>
      <c r="AF26" t="s">
        <v>2517</v>
      </c>
      <c r="AI26" t="b">
        <v>0</v>
      </c>
      <c r="AJ26" t="b">
        <v>0</v>
      </c>
      <c r="AK26" t="b">
        <v>0</v>
      </c>
      <c r="AL26" t="b">
        <v>0</v>
      </c>
      <c r="AM26" t="b">
        <v>0</v>
      </c>
      <c r="AN26" t="b">
        <v>1</v>
      </c>
      <c r="AO26" t="b">
        <v>0</v>
      </c>
      <c r="AP26" t="b">
        <v>0</v>
      </c>
      <c r="AQ26" t="b">
        <v>0</v>
      </c>
      <c r="AR26" t="b">
        <v>1</v>
      </c>
      <c r="AS26" t="b">
        <v>0</v>
      </c>
      <c r="AT26" t="b">
        <v>0</v>
      </c>
      <c r="AU26" t="b">
        <v>0</v>
      </c>
      <c r="AV26" t="b">
        <v>1</v>
      </c>
      <c r="AW26" t="b">
        <v>1</v>
      </c>
      <c r="AX26" t="b">
        <v>0</v>
      </c>
      <c r="AY26" t="b">
        <v>0</v>
      </c>
      <c r="AZ26" t="b">
        <v>0</v>
      </c>
      <c r="BA26" t="b">
        <v>0</v>
      </c>
      <c r="BB26" t="b">
        <v>0</v>
      </c>
      <c r="BC26" t="b">
        <v>0</v>
      </c>
      <c r="BD26" t="b">
        <v>1</v>
      </c>
      <c r="BE26" t="b">
        <v>0</v>
      </c>
      <c r="BF26" t="b">
        <v>0</v>
      </c>
      <c r="BG26" t="b">
        <v>0</v>
      </c>
      <c r="BH26" t="b">
        <v>0</v>
      </c>
      <c r="BI26" t="b">
        <v>0</v>
      </c>
      <c r="BJ26" t="b">
        <v>0</v>
      </c>
      <c r="BK26" t="b">
        <v>0</v>
      </c>
      <c r="BL26" t="b">
        <v>0</v>
      </c>
      <c r="BN26" t="b">
        <v>1</v>
      </c>
    </row>
    <row r="27" spans="1:66">
      <c r="A27" s="99">
        <v>51</v>
      </c>
      <c r="B27" s="110" t="s">
        <v>139</v>
      </c>
      <c r="C27" s="110" t="s">
        <v>140</v>
      </c>
      <c r="D27" s="110" t="s">
        <v>1084</v>
      </c>
      <c r="E27" s="110" t="s">
        <v>141</v>
      </c>
      <c r="F27" s="110" t="s">
        <v>142</v>
      </c>
      <c r="G27" s="110" t="s">
        <v>25</v>
      </c>
      <c r="H27" s="110" t="s">
        <v>17</v>
      </c>
      <c r="I27" s="110" t="s">
        <v>1755</v>
      </c>
      <c r="J27" t="s">
        <v>143</v>
      </c>
      <c r="L27" t="s">
        <v>1784</v>
      </c>
      <c r="N27" s="174">
        <v>12759</v>
      </c>
      <c r="Q27" t="b">
        <v>0</v>
      </c>
      <c r="R27" s="1">
        <v>35551</v>
      </c>
      <c r="S27" t="b">
        <v>0</v>
      </c>
      <c r="U27" t="b">
        <v>0</v>
      </c>
      <c r="Y27" s="1">
        <v>44277</v>
      </c>
      <c r="AA27" t="s">
        <v>2533</v>
      </c>
      <c r="AB27">
        <v>89</v>
      </c>
      <c r="AC27" t="b">
        <v>0</v>
      </c>
      <c r="AD27" t="b">
        <v>1</v>
      </c>
      <c r="AI27" t="b">
        <v>0</v>
      </c>
      <c r="AJ27" t="b">
        <v>0</v>
      </c>
      <c r="AK27" t="b">
        <v>0</v>
      </c>
      <c r="AL27" t="b">
        <v>0</v>
      </c>
      <c r="AM27" t="b">
        <v>0</v>
      </c>
      <c r="AN27" t="b">
        <v>0</v>
      </c>
      <c r="AO27" t="b">
        <v>0</v>
      </c>
      <c r="AP27" t="b">
        <v>0</v>
      </c>
      <c r="AQ27" t="b">
        <v>0</v>
      </c>
      <c r="AR27" t="b">
        <v>1</v>
      </c>
      <c r="AS27" t="b">
        <v>0</v>
      </c>
      <c r="AT27" t="b">
        <v>0</v>
      </c>
      <c r="AU27" t="b">
        <v>1</v>
      </c>
      <c r="AV27" t="b">
        <v>0</v>
      </c>
      <c r="AW27" t="b">
        <v>0</v>
      </c>
      <c r="AX27" t="b">
        <v>0</v>
      </c>
      <c r="AY27" t="b">
        <v>0</v>
      </c>
      <c r="AZ27" t="b">
        <v>0</v>
      </c>
      <c r="BA27" t="b">
        <v>0</v>
      </c>
      <c r="BB27" t="b">
        <v>0</v>
      </c>
      <c r="BC27" t="b">
        <v>0</v>
      </c>
      <c r="BD27" t="b">
        <v>0</v>
      </c>
      <c r="BE27" t="b">
        <v>1</v>
      </c>
      <c r="BF27" t="b">
        <v>1</v>
      </c>
      <c r="BG27" t="b">
        <v>0</v>
      </c>
      <c r="BH27" t="b">
        <v>0</v>
      </c>
      <c r="BI27" t="b">
        <v>0</v>
      </c>
      <c r="BJ27" t="b">
        <v>0</v>
      </c>
      <c r="BK27" t="b">
        <v>0</v>
      </c>
      <c r="BL27" t="b">
        <v>0</v>
      </c>
      <c r="BN27" t="b">
        <v>1</v>
      </c>
    </row>
    <row r="28" spans="1:66">
      <c r="A28" s="6">
        <v>1046</v>
      </c>
      <c r="B28" t="s">
        <v>1678</v>
      </c>
      <c r="C28" t="s">
        <v>144</v>
      </c>
      <c r="D28" t="s">
        <v>1240</v>
      </c>
      <c r="E28" t="s">
        <v>640</v>
      </c>
      <c r="F28" t="s">
        <v>1786</v>
      </c>
      <c r="G28" t="s">
        <v>777</v>
      </c>
      <c r="H28" t="s">
        <v>17</v>
      </c>
      <c r="I28" t="s">
        <v>1787</v>
      </c>
      <c r="J28" t="s">
        <v>1679</v>
      </c>
      <c r="K28" t="s">
        <v>1679</v>
      </c>
      <c r="L28" t="s">
        <v>1680</v>
      </c>
      <c r="N28" s="1">
        <v>18460</v>
      </c>
      <c r="Q28" t="b">
        <v>0</v>
      </c>
      <c r="R28" s="1">
        <v>43872</v>
      </c>
      <c r="S28" t="b">
        <v>0</v>
      </c>
      <c r="U28" t="b">
        <v>0</v>
      </c>
      <c r="Y28" s="1">
        <v>44649</v>
      </c>
      <c r="AB28">
        <v>73</v>
      </c>
      <c r="AC28" t="b">
        <v>0</v>
      </c>
      <c r="AD28" t="b">
        <v>1</v>
      </c>
      <c r="AI28" t="b">
        <v>0</v>
      </c>
      <c r="AJ28" t="b">
        <v>0</v>
      </c>
      <c r="AK28" t="b">
        <v>0</v>
      </c>
      <c r="AL28" t="b">
        <v>0</v>
      </c>
      <c r="AM28" t="b">
        <v>0</v>
      </c>
      <c r="AN28" t="b">
        <v>0</v>
      </c>
      <c r="AO28" t="b">
        <v>0</v>
      </c>
      <c r="AP28" t="b">
        <v>1</v>
      </c>
      <c r="AQ28" t="b">
        <v>0</v>
      </c>
      <c r="AR28" t="b">
        <v>0</v>
      </c>
      <c r="AS28" t="b">
        <v>0</v>
      </c>
      <c r="AT28" t="b">
        <v>0</v>
      </c>
      <c r="AU28" t="b">
        <v>0</v>
      </c>
      <c r="AV28" t="b">
        <v>1</v>
      </c>
      <c r="AW28" t="b">
        <v>0</v>
      </c>
      <c r="AX28" t="b">
        <v>0</v>
      </c>
      <c r="AY28" t="b">
        <v>0</v>
      </c>
      <c r="AZ28" t="b">
        <v>0</v>
      </c>
      <c r="BA28" t="b">
        <v>0</v>
      </c>
      <c r="BB28" t="b">
        <v>0</v>
      </c>
      <c r="BC28" t="b">
        <v>0</v>
      </c>
      <c r="BD28" t="b">
        <v>0</v>
      </c>
      <c r="BE28" t="b">
        <v>0</v>
      </c>
      <c r="BF28" t="b">
        <v>0</v>
      </c>
      <c r="BG28" t="b">
        <v>0</v>
      </c>
      <c r="BH28" t="b">
        <v>0</v>
      </c>
      <c r="BI28" t="b">
        <v>0</v>
      </c>
      <c r="BJ28" t="b">
        <v>0</v>
      </c>
      <c r="BK28" t="b">
        <v>0</v>
      </c>
      <c r="BL28" t="b">
        <v>0</v>
      </c>
      <c r="BN28" t="b">
        <v>1</v>
      </c>
    </row>
    <row r="29" spans="1:66">
      <c r="A29" s="99">
        <v>62</v>
      </c>
      <c r="B29" s="110" t="s">
        <v>145</v>
      </c>
      <c r="C29" s="110" t="s">
        <v>146</v>
      </c>
      <c r="D29" s="110" t="s">
        <v>1137</v>
      </c>
      <c r="E29" s="110" t="s">
        <v>147</v>
      </c>
      <c r="F29" s="110" t="s">
        <v>148</v>
      </c>
      <c r="G29" s="110" t="s">
        <v>149</v>
      </c>
      <c r="H29" s="110" t="s">
        <v>17</v>
      </c>
      <c r="I29" s="110" t="s">
        <v>1759</v>
      </c>
      <c r="J29" t="s">
        <v>150</v>
      </c>
      <c r="K29" t="s">
        <v>1138</v>
      </c>
      <c r="L29" t="s">
        <v>151</v>
      </c>
      <c r="M29" t="s">
        <v>1139</v>
      </c>
      <c r="N29" s="1">
        <v>12288</v>
      </c>
      <c r="Q29" t="b">
        <v>0</v>
      </c>
      <c r="R29" s="1">
        <v>39417</v>
      </c>
      <c r="S29" t="b">
        <v>0</v>
      </c>
      <c r="U29" t="b">
        <v>0</v>
      </c>
      <c r="Y29" s="1">
        <v>44160</v>
      </c>
      <c r="AB29">
        <v>90</v>
      </c>
      <c r="AC29" t="b">
        <v>0</v>
      </c>
      <c r="AD29" t="b">
        <v>1</v>
      </c>
      <c r="AI29" t="b">
        <v>0</v>
      </c>
      <c r="AJ29" t="b">
        <v>0</v>
      </c>
      <c r="AK29" t="b">
        <v>0</v>
      </c>
      <c r="AL29" t="b">
        <v>0</v>
      </c>
      <c r="AM29" t="b">
        <v>0</v>
      </c>
      <c r="AN29" t="b">
        <v>0</v>
      </c>
      <c r="AO29" t="b">
        <v>0</v>
      </c>
      <c r="AP29" t="b">
        <v>1</v>
      </c>
      <c r="AQ29" t="b">
        <v>1</v>
      </c>
      <c r="AR29" t="b">
        <v>0</v>
      </c>
      <c r="AS29" t="b">
        <v>0</v>
      </c>
      <c r="AT29" t="b">
        <v>0</v>
      </c>
      <c r="AU29" t="b">
        <v>1</v>
      </c>
      <c r="AV29" t="b">
        <v>0</v>
      </c>
      <c r="AW29" t="b">
        <v>1</v>
      </c>
      <c r="AX29" t="b">
        <v>0</v>
      </c>
      <c r="AY29" t="b">
        <v>0</v>
      </c>
      <c r="AZ29" t="b">
        <v>1</v>
      </c>
      <c r="BA29" t="b">
        <v>0</v>
      </c>
      <c r="BB29" t="b">
        <v>0</v>
      </c>
      <c r="BC29" t="b">
        <v>0</v>
      </c>
      <c r="BD29" t="b">
        <v>1</v>
      </c>
      <c r="BE29" t="b">
        <v>0</v>
      </c>
      <c r="BF29" t="b">
        <v>0</v>
      </c>
      <c r="BG29" t="b">
        <v>0</v>
      </c>
      <c r="BH29" t="b">
        <v>0</v>
      </c>
      <c r="BI29" t="b">
        <v>0</v>
      </c>
      <c r="BJ29" t="b">
        <v>0</v>
      </c>
      <c r="BK29" t="b">
        <v>0</v>
      </c>
      <c r="BL29" t="b">
        <v>0</v>
      </c>
      <c r="BN29" t="b">
        <v>1</v>
      </c>
    </row>
    <row r="30" spans="1:66">
      <c r="A30" s="6">
        <v>956</v>
      </c>
      <c r="B30" t="s">
        <v>152</v>
      </c>
      <c r="C30" t="s">
        <v>56</v>
      </c>
      <c r="D30" t="s">
        <v>1144</v>
      </c>
      <c r="E30" t="s">
        <v>153</v>
      </c>
      <c r="F30" t="s">
        <v>154</v>
      </c>
      <c r="G30" t="s">
        <v>155</v>
      </c>
      <c r="H30" t="s">
        <v>17</v>
      </c>
      <c r="I30" t="s">
        <v>1788</v>
      </c>
      <c r="J30" t="s">
        <v>156</v>
      </c>
      <c r="K30" t="s">
        <v>157</v>
      </c>
      <c r="L30" t="s">
        <v>158</v>
      </c>
      <c r="M30" t="s">
        <v>1321</v>
      </c>
      <c r="N30" s="1">
        <v>15057</v>
      </c>
      <c r="O30" t="s">
        <v>1322</v>
      </c>
      <c r="Q30" t="b">
        <v>0</v>
      </c>
      <c r="R30" s="1">
        <v>43564</v>
      </c>
      <c r="S30" t="b">
        <v>0</v>
      </c>
      <c r="U30" t="b">
        <v>0</v>
      </c>
      <c r="Y30" s="1">
        <v>44160</v>
      </c>
      <c r="AB30">
        <v>82</v>
      </c>
      <c r="AC30" t="b">
        <v>0</v>
      </c>
      <c r="AD30" t="b">
        <v>1</v>
      </c>
      <c r="AF30" t="s">
        <v>2525</v>
      </c>
      <c r="AI30" t="b">
        <v>0</v>
      </c>
      <c r="AJ30" t="b">
        <v>0</v>
      </c>
      <c r="AK30" t="b">
        <v>0</v>
      </c>
      <c r="AL30" t="b">
        <v>0</v>
      </c>
      <c r="AM30" t="b">
        <v>0</v>
      </c>
      <c r="AN30" t="b">
        <v>0</v>
      </c>
      <c r="AO30" t="b">
        <v>0</v>
      </c>
      <c r="AP30" t="b">
        <v>0</v>
      </c>
      <c r="AQ30" t="b">
        <v>0</v>
      </c>
      <c r="AR30" t="b">
        <v>0</v>
      </c>
      <c r="AS30" t="b">
        <v>0</v>
      </c>
      <c r="AT30" t="b">
        <v>0</v>
      </c>
      <c r="AU30" t="b">
        <v>1</v>
      </c>
      <c r="AV30" t="b">
        <v>0</v>
      </c>
      <c r="AW30" t="b">
        <v>0</v>
      </c>
      <c r="AX30" t="b">
        <v>0</v>
      </c>
      <c r="AY30" t="b">
        <v>0</v>
      </c>
      <c r="AZ30" t="b">
        <v>0</v>
      </c>
      <c r="BA30" t="b">
        <v>0</v>
      </c>
      <c r="BB30" t="b">
        <v>0</v>
      </c>
      <c r="BC30" t="b">
        <v>0</v>
      </c>
      <c r="BD30" t="b">
        <v>0</v>
      </c>
      <c r="BE30" t="b">
        <v>0</v>
      </c>
      <c r="BF30" t="b">
        <v>0</v>
      </c>
      <c r="BG30" t="b">
        <v>0</v>
      </c>
      <c r="BH30" t="b">
        <v>0</v>
      </c>
      <c r="BI30" t="b">
        <v>0</v>
      </c>
      <c r="BJ30" t="b">
        <v>0</v>
      </c>
      <c r="BK30" t="b">
        <v>0</v>
      </c>
      <c r="BL30" t="b">
        <v>0</v>
      </c>
      <c r="BN30" t="b">
        <v>1</v>
      </c>
    </row>
    <row r="31" spans="1:66">
      <c r="A31" s="99">
        <v>66</v>
      </c>
      <c r="B31" s="110" t="s">
        <v>160</v>
      </c>
      <c r="C31" s="110" t="s">
        <v>56</v>
      </c>
      <c r="D31" s="110" t="s">
        <v>1107</v>
      </c>
      <c r="E31" s="110" t="s">
        <v>51</v>
      </c>
      <c r="F31" s="110" t="s">
        <v>162</v>
      </c>
      <c r="G31" s="110" t="s">
        <v>25</v>
      </c>
      <c r="H31" s="110" t="s">
        <v>17</v>
      </c>
      <c r="I31" s="110" t="s">
        <v>1755</v>
      </c>
      <c r="N31" s="1">
        <v>11365</v>
      </c>
      <c r="P31" t="s">
        <v>1789</v>
      </c>
      <c r="Q31" t="b">
        <v>0</v>
      </c>
      <c r="R31" s="1">
        <v>36557</v>
      </c>
      <c r="S31" t="b">
        <v>0</v>
      </c>
      <c r="U31" t="b">
        <v>0</v>
      </c>
      <c r="AB31">
        <v>92</v>
      </c>
      <c r="AC31" t="b">
        <v>0</v>
      </c>
      <c r="AD31" t="b">
        <v>0</v>
      </c>
      <c r="AF31" t="s">
        <v>2534</v>
      </c>
      <c r="AI31" t="b">
        <v>0</v>
      </c>
      <c r="AJ31" t="b">
        <v>0</v>
      </c>
      <c r="AK31" t="b">
        <v>0</v>
      </c>
      <c r="AL31" t="b">
        <v>0</v>
      </c>
      <c r="AM31" t="b">
        <v>0</v>
      </c>
      <c r="AN31" t="b">
        <v>0</v>
      </c>
      <c r="AO31" t="b">
        <v>0</v>
      </c>
      <c r="AP31" t="b">
        <v>0</v>
      </c>
      <c r="AQ31" t="b">
        <v>0</v>
      </c>
      <c r="AR31" t="b">
        <v>0</v>
      </c>
      <c r="AS31" t="b">
        <v>0</v>
      </c>
      <c r="AT31" t="b">
        <v>0</v>
      </c>
      <c r="AU31" t="b">
        <v>0</v>
      </c>
      <c r="AV31" t="b">
        <v>0</v>
      </c>
      <c r="AW31" t="b">
        <v>0</v>
      </c>
      <c r="AX31" t="b">
        <v>0</v>
      </c>
      <c r="AY31" t="b">
        <v>0</v>
      </c>
      <c r="AZ31" t="b">
        <v>0</v>
      </c>
      <c r="BA31" t="b">
        <v>0</v>
      </c>
      <c r="BB31" t="b">
        <v>0</v>
      </c>
      <c r="BC31" t="b">
        <v>0</v>
      </c>
      <c r="BD31" t="b">
        <v>0</v>
      </c>
      <c r="BE31" t="b">
        <v>0</v>
      </c>
      <c r="BF31" t="b">
        <v>0</v>
      </c>
      <c r="BG31" t="b">
        <v>0</v>
      </c>
      <c r="BH31" t="b">
        <v>0</v>
      </c>
      <c r="BI31" t="b">
        <v>0</v>
      </c>
      <c r="BJ31" t="b">
        <v>0</v>
      </c>
      <c r="BK31" t="b">
        <v>0</v>
      </c>
      <c r="BL31" t="b">
        <v>0</v>
      </c>
      <c r="BN31" t="b">
        <v>1</v>
      </c>
    </row>
    <row r="32" spans="1:66">
      <c r="A32" s="6">
        <v>499</v>
      </c>
      <c r="B32" t="s">
        <v>163</v>
      </c>
      <c r="C32" t="s">
        <v>98</v>
      </c>
      <c r="D32" t="s">
        <v>1307</v>
      </c>
      <c r="E32" t="s">
        <v>124</v>
      </c>
      <c r="F32" t="s">
        <v>164</v>
      </c>
      <c r="G32" t="s">
        <v>25</v>
      </c>
      <c r="H32" t="s">
        <v>17</v>
      </c>
      <c r="I32" t="s">
        <v>1755</v>
      </c>
      <c r="J32" t="s">
        <v>165</v>
      </c>
      <c r="L32" t="s">
        <v>166</v>
      </c>
      <c r="M32" t="s">
        <v>1308</v>
      </c>
      <c r="N32" s="1">
        <v>14894</v>
      </c>
      <c r="O32" t="s">
        <v>1221</v>
      </c>
      <c r="Q32" t="b">
        <v>0</v>
      </c>
      <c r="R32" s="1">
        <v>41000</v>
      </c>
      <c r="S32" t="b">
        <v>0</v>
      </c>
      <c r="U32" t="b">
        <v>0</v>
      </c>
      <c r="AB32">
        <v>83</v>
      </c>
      <c r="AC32" t="b">
        <v>0</v>
      </c>
      <c r="AD32" t="b">
        <v>1</v>
      </c>
      <c r="AI32" t="b">
        <v>0</v>
      </c>
      <c r="AJ32" t="b">
        <v>0</v>
      </c>
      <c r="AK32" t="b">
        <v>0</v>
      </c>
      <c r="AL32" t="b">
        <v>0</v>
      </c>
      <c r="AM32" t="b">
        <v>0</v>
      </c>
      <c r="AN32" t="b">
        <v>0</v>
      </c>
      <c r="AO32" t="b">
        <v>0</v>
      </c>
      <c r="AP32" t="b">
        <v>0</v>
      </c>
      <c r="AQ32" t="b">
        <v>0</v>
      </c>
      <c r="AR32" t="b">
        <v>0</v>
      </c>
      <c r="AS32" t="b">
        <v>0</v>
      </c>
      <c r="AT32" t="b">
        <v>0</v>
      </c>
      <c r="AU32" t="b">
        <v>0</v>
      </c>
      <c r="AV32" t="b">
        <v>0</v>
      </c>
      <c r="AW32" t="b">
        <v>0</v>
      </c>
      <c r="AX32" t="b">
        <v>0</v>
      </c>
      <c r="AY32" t="b">
        <v>0</v>
      </c>
      <c r="AZ32" t="b">
        <v>0</v>
      </c>
      <c r="BA32" t="b">
        <v>0</v>
      </c>
      <c r="BB32" t="b">
        <v>0</v>
      </c>
      <c r="BC32" t="b">
        <v>0</v>
      </c>
      <c r="BD32" t="b">
        <v>0</v>
      </c>
      <c r="BE32" t="b">
        <v>0</v>
      </c>
      <c r="BF32" t="b">
        <v>0</v>
      </c>
      <c r="BG32" t="b">
        <v>0</v>
      </c>
      <c r="BH32" t="b">
        <v>0</v>
      </c>
      <c r="BI32" t="b">
        <v>0</v>
      </c>
      <c r="BJ32" t="b">
        <v>0</v>
      </c>
      <c r="BK32" t="b">
        <v>0</v>
      </c>
      <c r="BL32" t="b">
        <v>0</v>
      </c>
      <c r="BN32" t="b">
        <v>1</v>
      </c>
    </row>
    <row r="33" spans="1:66">
      <c r="A33" s="73">
        <v>1110</v>
      </c>
      <c r="B33" s="75" t="s">
        <v>2410</v>
      </c>
      <c r="C33" s="75" t="s">
        <v>202</v>
      </c>
      <c r="D33" t="s">
        <v>1211</v>
      </c>
      <c r="E33" t="s">
        <v>2535</v>
      </c>
      <c r="F33" t="s">
        <v>2536</v>
      </c>
      <c r="G33" t="s">
        <v>583</v>
      </c>
      <c r="H33" t="s">
        <v>17</v>
      </c>
      <c r="I33" t="s">
        <v>1895</v>
      </c>
      <c r="J33" t="s">
        <v>2413</v>
      </c>
      <c r="K33" t="s">
        <v>2413</v>
      </c>
      <c r="L33" t="s">
        <v>2537</v>
      </c>
      <c r="M33" t="s">
        <v>2538</v>
      </c>
      <c r="N33" s="1">
        <v>20323</v>
      </c>
      <c r="O33" t="s">
        <v>2160</v>
      </c>
      <c r="Q33" t="b">
        <v>0</v>
      </c>
      <c r="R33" s="1">
        <v>45215</v>
      </c>
      <c r="S33" t="b">
        <v>0</v>
      </c>
      <c r="U33" t="b">
        <v>0</v>
      </c>
      <c r="Y33" s="1">
        <v>45219.668275462966</v>
      </c>
      <c r="AB33">
        <v>68</v>
      </c>
      <c r="AC33" t="b">
        <v>0</v>
      </c>
      <c r="AD33" t="b">
        <v>1</v>
      </c>
      <c r="AF33" t="s">
        <v>2258</v>
      </c>
      <c r="AI33" t="b">
        <v>0</v>
      </c>
      <c r="AJ33" t="b">
        <v>0</v>
      </c>
      <c r="AK33" t="b">
        <v>0</v>
      </c>
      <c r="AL33" t="b">
        <v>0</v>
      </c>
      <c r="AM33" t="b">
        <v>0</v>
      </c>
      <c r="AN33" t="b">
        <v>1</v>
      </c>
      <c r="AO33" t="b">
        <v>0</v>
      </c>
      <c r="AP33" t="b">
        <v>0</v>
      </c>
      <c r="AQ33" t="b">
        <v>0</v>
      </c>
      <c r="AR33" t="b">
        <v>0</v>
      </c>
      <c r="AS33" t="b">
        <v>0</v>
      </c>
      <c r="AT33" t="b">
        <v>0</v>
      </c>
      <c r="AU33" t="b">
        <v>0</v>
      </c>
      <c r="AV33" t="b">
        <v>1</v>
      </c>
      <c r="AW33" t="b">
        <v>0</v>
      </c>
      <c r="AX33" t="b">
        <v>0</v>
      </c>
      <c r="AY33" t="b">
        <v>0</v>
      </c>
      <c r="AZ33" t="b">
        <v>0</v>
      </c>
      <c r="BA33" t="b">
        <v>0</v>
      </c>
      <c r="BB33" t="b">
        <v>0</v>
      </c>
      <c r="BC33" t="b">
        <v>0</v>
      </c>
      <c r="BD33" t="b">
        <v>0</v>
      </c>
      <c r="BE33" t="b">
        <v>0</v>
      </c>
      <c r="BF33" t="b">
        <v>0</v>
      </c>
      <c r="BG33" t="b">
        <v>0</v>
      </c>
      <c r="BH33" t="b">
        <v>0</v>
      </c>
      <c r="BI33" t="b">
        <v>0</v>
      </c>
      <c r="BJ33" t="b">
        <v>0</v>
      </c>
      <c r="BK33" t="b">
        <v>0</v>
      </c>
      <c r="BL33" t="b">
        <v>0</v>
      </c>
      <c r="BN33" t="b">
        <v>1</v>
      </c>
    </row>
    <row r="34" spans="1:66">
      <c r="A34" s="6">
        <v>562</v>
      </c>
      <c r="B34" t="s">
        <v>167</v>
      </c>
      <c r="C34" t="s">
        <v>2108</v>
      </c>
      <c r="D34" t="s">
        <v>1105</v>
      </c>
      <c r="E34" t="s">
        <v>168</v>
      </c>
      <c r="F34" t="s">
        <v>169</v>
      </c>
      <c r="G34" t="s">
        <v>32</v>
      </c>
      <c r="H34" t="s">
        <v>17</v>
      </c>
      <c r="I34" t="s">
        <v>1756</v>
      </c>
      <c r="J34" t="s">
        <v>170</v>
      </c>
      <c r="K34" t="s">
        <v>1349</v>
      </c>
      <c r="L34" t="s">
        <v>171</v>
      </c>
      <c r="M34" t="s">
        <v>1790</v>
      </c>
      <c r="N34" s="1">
        <v>15260</v>
      </c>
      <c r="O34" t="s">
        <v>1350</v>
      </c>
      <c r="Q34" t="b">
        <v>0</v>
      </c>
      <c r="R34" s="1">
        <v>41560</v>
      </c>
      <c r="S34" t="b">
        <v>0</v>
      </c>
      <c r="U34" t="b">
        <v>0</v>
      </c>
      <c r="Y34" s="1">
        <v>44160</v>
      </c>
      <c r="AB34">
        <v>82</v>
      </c>
      <c r="AC34" t="b">
        <v>0</v>
      </c>
      <c r="AD34" t="b">
        <v>1</v>
      </c>
      <c r="AF34" t="s">
        <v>2534</v>
      </c>
      <c r="AI34" t="b">
        <v>0</v>
      </c>
      <c r="AJ34" t="b">
        <v>0</v>
      </c>
      <c r="AK34" t="b">
        <v>0</v>
      </c>
      <c r="AL34" t="b">
        <v>0</v>
      </c>
      <c r="AM34" t="b">
        <v>0</v>
      </c>
      <c r="AN34" t="b">
        <v>0</v>
      </c>
      <c r="AO34" t="b">
        <v>0</v>
      </c>
      <c r="AP34" t="b">
        <v>0</v>
      </c>
      <c r="AQ34" t="b">
        <v>0</v>
      </c>
      <c r="AR34" t="b">
        <v>0</v>
      </c>
      <c r="AS34" t="b">
        <v>0</v>
      </c>
      <c r="AT34" t="b">
        <v>0</v>
      </c>
      <c r="AU34" t="b">
        <v>0</v>
      </c>
      <c r="AV34" t="b">
        <v>0</v>
      </c>
      <c r="AW34" t="b">
        <v>0</v>
      </c>
      <c r="AX34" t="b">
        <v>0</v>
      </c>
      <c r="AY34" t="b">
        <v>0</v>
      </c>
      <c r="AZ34" t="b">
        <v>0</v>
      </c>
      <c r="BA34" t="b">
        <v>0</v>
      </c>
      <c r="BB34" t="b">
        <v>0</v>
      </c>
      <c r="BC34" t="b">
        <v>0</v>
      </c>
      <c r="BD34" t="b">
        <v>0</v>
      </c>
      <c r="BE34" t="b">
        <v>0</v>
      </c>
      <c r="BF34" t="b">
        <v>0</v>
      </c>
      <c r="BG34" t="b">
        <v>0</v>
      </c>
      <c r="BH34" t="b">
        <v>0</v>
      </c>
      <c r="BI34" t="b">
        <v>0</v>
      </c>
      <c r="BJ34" t="b">
        <v>0</v>
      </c>
      <c r="BK34" t="b">
        <v>0</v>
      </c>
      <c r="BL34" t="b">
        <v>0</v>
      </c>
      <c r="BN34" t="b">
        <v>1</v>
      </c>
    </row>
    <row r="35" spans="1:66">
      <c r="A35" s="99">
        <v>68</v>
      </c>
      <c r="B35" s="58" t="s">
        <v>167</v>
      </c>
      <c r="C35" s="58" t="s">
        <v>172</v>
      </c>
      <c r="D35" s="110" t="s">
        <v>1153</v>
      </c>
      <c r="E35" s="110" t="s">
        <v>153</v>
      </c>
      <c r="F35" s="110" t="s">
        <v>173</v>
      </c>
      <c r="G35" s="110" t="s">
        <v>120</v>
      </c>
      <c r="H35" s="110" t="s">
        <v>17</v>
      </c>
      <c r="I35" s="110" t="s">
        <v>1782</v>
      </c>
      <c r="J35" t="s">
        <v>174</v>
      </c>
      <c r="L35" t="s">
        <v>175</v>
      </c>
      <c r="N35" s="174">
        <v>12692</v>
      </c>
      <c r="Q35" t="b">
        <v>0</v>
      </c>
      <c r="R35" s="1">
        <v>36495</v>
      </c>
      <c r="S35" t="b">
        <v>0</v>
      </c>
      <c r="U35" t="b">
        <v>0</v>
      </c>
      <c r="AB35">
        <v>89</v>
      </c>
      <c r="AC35" t="b">
        <v>0</v>
      </c>
      <c r="AD35" t="b">
        <v>1</v>
      </c>
      <c r="AH35" t="s">
        <v>2518</v>
      </c>
      <c r="AI35" t="b">
        <v>0</v>
      </c>
      <c r="AJ35" t="b">
        <v>0</v>
      </c>
      <c r="AK35" t="b">
        <v>0</v>
      </c>
      <c r="AL35" t="b">
        <v>0</v>
      </c>
      <c r="AM35" t="b">
        <v>0</v>
      </c>
      <c r="AN35" t="b">
        <v>1</v>
      </c>
      <c r="AO35" t="b">
        <v>0</v>
      </c>
      <c r="AP35" t="b">
        <v>0</v>
      </c>
      <c r="AQ35" t="b">
        <v>1</v>
      </c>
      <c r="AR35" t="b">
        <v>0</v>
      </c>
      <c r="AS35" t="b">
        <v>1</v>
      </c>
      <c r="AT35" t="b">
        <v>0</v>
      </c>
      <c r="AU35" t="b">
        <v>1</v>
      </c>
      <c r="AV35" t="b">
        <v>0</v>
      </c>
      <c r="AW35" t="b">
        <v>0</v>
      </c>
      <c r="AX35" t="b">
        <v>0</v>
      </c>
      <c r="AY35" t="b">
        <v>0</v>
      </c>
      <c r="AZ35" t="b">
        <v>0</v>
      </c>
      <c r="BA35" t="b">
        <v>0</v>
      </c>
      <c r="BB35" t="b">
        <v>0</v>
      </c>
      <c r="BC35" t="b">
        <v>0</v>
      </c>
      <c r="BD35" t="b">
        <v>1</v>
      </c>
      <c r="BE35" t="b">
        <v>0</v>
      </c>
      <c r="BF35" t="b">
        <v>0</v>
      </c>
      <c r="BG35" t="b">
        <v>0</v>
      </c>
      <c r="BH35" t="b">
        <v>0</v>
      </c>
      <c r="BI35" t="b">
        <v>0</v>
      </c>
      <c r="BJ35" t="b">
        <v>0</v>
      </c>
      <c r="BK35" t="b">
        <v>0</v>
      </c>
      <c r="BL35" t="b">
        <v>0</v>
      </c>
      <c r="BN35" t="b">
        <v>1</v>
      </c>
    </row>
    <row r="36" spans="1:66">
      <c r="A36" s="6">
        <v>69</v>
      </c>
      <c r="B36" t="s">
        <v>176</v>
      </c>
      <c r="C36" t="s">
        <v>2099</v>
      </c>
      <c r="D36" t="s">
        <v>1361</v>
      </c>
      <c r="E36" t="s">
        <v>20</v>
      </c>
      <c r="F36" t="s">
        <v>177</v>
      </c>
      <c r="G36" t="s">
        <v>120</v>
      </c>
      <c r="H36" t="s">
        <v>17</v>
      </c>
      <c r="I36" t="s">
        <v>1782</v>
      </c>
      <c r="J36" t="s">
        <v>178</v>
      </c>
      <c r="L36" t="s">
        <v>1681</v>
      </c>
      <c r="N36" s="1">
        <v>15429</v>
      </c>
      <c r="P36" t="s">
        <v>1791</v>
      </c>
      <c r="Q36" t="b">
        <v>0</v>
      </c>
      <c r="R36" s="1">
        <v>39083</v>
      </c>
      <c r="S36" t="b">
        <v>0</v>
      </c>
      <c r="U36" t="b">
        <v>0</v>
      </c>
      <c r="Y36" s="1">
        <v>44277</v>
      </c>
      <c r="AB36">
        <v>81</v>
      </c>
      <c r="AC36" t="b">
        <v>0</v>
      </c>
      <c r="AD36" t="b">
        <v>1</v>
      </c>
      <c r="AF36" t="s">
        <v>2539</v>
      </c>
      <c r="AI36" t="b">
        <v>0</v>
      </c>
      <c r="AJ36" t="b">
        <v>0</v>
      </c>
      <c r="AK36" t="b">
        <v>0</v>
      </c>
      <c r="AL36" t="b">
        <v>0</v>
      </c>
      <c r="AM36" t="b">
        <v>0</v>
      </c>
      <c r="AN36" t="b">
        <v>0</v>
      </c>
      <c r="AO36" t="b">
        <v>0</v>
      </c>
      <c r="AP36" t="b">
        <v>0</v>
      </c>
      <c r="AQ36" t="b">
        <v>0</v>
      </c>
      <c r="AR36" t="b">
        <v>0</v>
      </c>
      <c r="AS36" t="b">
        <v>1</v>
      </c>
      <c r="AT36" t="b">
        <v>0</v>
      </c>
      <c r="AU36" t="b">
        <v>0</v>
      </c>
      <c r="AV36" t="b">
        <v>0</v>
      </c>
      <c r="AW36" t="b">
        <v>0</v>
      </c>
      <c r="AX36" t="b">
        <v>0</v>
      </c>
      <c r="AY36" t="b">
        <v>0</v>
      </c>
      <c r="AZ36" t="b">
        <v>0</v>
      </c>
      <c r="BA36" t="b">
        <v>0</v>
      </c>
      <c r="BB36" t="b">
        <v>0</v>
      </c>
      <c r="BC36" t="b">
        <v>0</v>
      </c>
      <c r="BD36" t="b">
        <v>0</v>
      </c>
      <c r="BE36" t="b">
        <v>0</v>
      </c>
      <c r="BF36" t="b">
        <v>0</v>
      </c>
      <c r="BG36" t="b">
        <v>0</v>
      </c>
      <c r="BH36" t="b">
        <v>0</v>
      </c>
      <c r="BI36" t="b">
        <v>0</v>
      </c>
      <c r="BJ36" t="b">
        <v>0</v>
      </c>
      <c r="BK36" t="b">
        <v>0</v>
      </c>
      <c r="BL36" t="b">
        <v>0</v>
      </c>
      <c r="BN36" t="b">
        <v>1</v>
      </c>
    </row>
    <row r="37" spans="1:66">
      <c r="A37" s="73">
        <v>73</v>
      </c>
      <c r="B37" s="75" t="s">
        <v>180</v>
      </c>
      <c r="C37" s="75" t="s">
        <v>58</v>
      </c>
      <c r="D37" t="s">
        <v>1364</v>
      </c>
      <c r="E37" t="s">
        <v>181</v>
      </c>
      <c r="F37" t="s">
        <v>182</v>
      </c>
      <c r="G37" t="s">
        <v>16</v>
      </c>
      <c r="H37" t="s">
        <v>17</v>
      </c>
      <c r="I37" t="s">
        <v>1752</v>
      </c>
      <c r="J37" t="s">
        <v>183</v>
      </c>
      <c r="L37" t="s">
        <v>184</v>
      </c>
      <c r="N37" s="1">
        <v>15480</v>
      </c>
      <c r="Q37" t="b">
        <v>0</v>
      </c>
      <c r="R37" s="1">
        <v>38657</v>
      </c>
      <c r="S37" t="b">
        <v>0</v>
      </c>
      <c r="U37" t="b">
        <v>0</v>
      </c>
      <c r="X37" t="s">
        <v>2540</v>
      </c>
      <c r="AB37">
        <v>81</v>
      </c>
      <c r="AC37" t="b">
        <v>0</v>
      </c>
      <c r="AD37" t="b">
        <v>1</v>
      </c>
      <c r="AF37" t="s">
        <v>2525</v>
      </c>
      <c r="AI37" t="b">
        <v>0</v>
      </c>
      <c r="AJ37" t="b">
        <v>0</v>
      </c>
      <c r="AK37" t="b">
        <v>0</v>
      </c>
      <c r="AL37" t="b">
        <v>0</v>
      </c>
      <c r="AM37" t="b">
        <v>0</v>
      </c>
      <c r="AN37" t="b">
        <v>0</v>
      </c>
      <c r="AO37" t="b">
        <v>0</v>
      </c>
      <c r="AP37" t="b">
        <v>0</v>
      </c>
      <c r="AQ37" t="b">
        <v>0</v>
      </c>
      <c r="AR37" t="b">
        <v>0</v>
      </c>
      <c r="AS37" t="b">
        <v>0</v>
      </c>
      <c r="AT37" t="b">
        <v>0</v>
      </c>
      <c r="AU37" t="b">
        <v>0</v>
      </c>
      <c r="AV37" t="b">
        <v>0</v>
      </c>
      <c r="AW37" t="b">
        <v>0</v>
      </c>
      <c r="AX37" t="b">
        <v>0</v>
      </c>
      <c r="AY37" t="b">
        <v>0</v>
      </c>
      <c r="AZ37" t="b">
        <v>0</v>
      </c>
      <c r="BA37" t="b">
        <v>0</v>
      </c>
      <c r="BB37" t="b">
        <v>0</v>
      </c>
      <c r="BC37" t="b">
        <v>0</v>
      </c>
      <c r="BD37" t="b">
        <v>0</v>
      </c>
      <c r="BE37" t="b">
        <v>0</v>
      </c>
      <c r="BF37" t="b">
        <v>0</v>
      </c>
      <c r="BG37" t="b">
        <v>1</v>
      </c>
      <c r="BH37" t="b">
        <v>0</v>
      </c>
      <c r="BI37" t="b">
        <v>0</v>
      </c>
      <c r="BJ37" t="b">
        <v>0</v>
      </c>
      <c r="BK37" t="b">
        <v>0</v>
      </c>
      <c r="BL37" t="b">
        <v>0</v>
      </c>
      <c r="BN37" t="b">
        <v>1</v>
      </c>
    </row>
    <row r="38" spans="1:66">
      <c r="A38" s="6">
        <v>1054</v>
      </c>
      <c r="B38" t="s">
        <v>1664</v>
      </c>
      <c r="C38" t="s">
        <v>144</v>
      </c>
      <c r="D38" t="s">
        <v>1792</v>
      </c>
      <c r="E38" t="s">
        <v>77</v>
      </c>
      <c r="F38" t="s">
        <v>1793</v>
      </c>
      <c r="G38" t="s">
        <v>32</v>
      </c>
      <c r="H38" t="s">
        <v>17</v>
      </c>
      <c r="I38" t="s">
        <v>1756</v>
      </c>
      <c r="J38" t="s">
        <v>1682</v>
      </c>
      <c r="K38" t="s">
        <v>1683</v>
      </c>
      <c r="L38" t="s">
        <v>1684</v>
      </c>
      <c r="M38" t="s">
        <v>1794</v>
      </c>
      <c r="N38" s="1">
        <v>16033</v>
      </c>
      <c r="O38" t="s">
        <v>1177</v>
      </c>
      <c r="Q38" t="b">
        <v>0</v>
      </c>
      <c r="R38" s="1">
        <v>44552</v>
      </c>
      <c r="S38" t="b">
        <v>0</v>
      </c>
      <c r="U38" t="b">
        <v>0</v>
      </c>
      <c r="Y38" s="1">
        <v>44552</v>
      </c>
      <c r="AB38">
        <v>80</v>
      </c>
      <c r="AC38" t="b">
        <v>0</v>
      </c>
      <c r="AD38" t="b">
        <v>1</v>
      </c>
      <c r="AF38" t="s">
        <v>2541</v>
      </c>
      <c r="AI38" t="b">
        <v>0</v>
      </c>
      <c r="AJ38" t="b">
        <v>0</v>
      </c>
      <c r="AK38" t="b">
        <v>0</v>
      </c>
      <c r="AL38" t="b">
        <v>0</v>
      </c>
      <c r="AM38" t="b">
        <v>0</v>
      </c>
      <c r="AN38" t="b">
        <v>0</v>
      </c>
      <c r="AO38" t="b">
        <v>0</v>
      </c>
      <c r="AP38" t="b">
        <v>0</v>
      </c>
      <c r="AQ38" t="b">
        <v>0</v>
      </c>
      <c r="AR38" t="b">
        <v>0</v>
      </c>
      <c r="AS38" t="b">
        <v>0</v>
      </c>
      <c r="AT38" t="b">
        <v>0</v>
      </c>
      <c r="AU38" t="b">
        <v>0</v>
      </c>
      <c r="AV38" t="b">
        <v>0</v>
      </c>
      <c r="AW38" t="b">
        <v>0</v>
      </c>
      <c r="AX38" t="b">
        <v>0</v>
      </c>
      <c r="AY38" t="b">
        <v>0</v>
      </c>
      <c r="AZ38" t="b">
        <v>0</v>
      </c>
      <c r="BA38" t="b">
        <v>0</v>
      </c>
      <c r="BB38" t="b">
        <v>0</v>
      </c>
      <c r="BC38" t="b">
        <v>0</v>
      </c>
      <c r="BD38" t="b">
        <v>1</v>
      </c>
      <c r="BE38" t="b">
        <v>0</v>
      </c>
      <c r="BF38" t="b">
        <v>0</v>
      </c>
      <c r="BG38" t="b">
        <v>0</v>
      </c>
      <c r="BH38" t="b">
        <v>0</v>
      </c>
      <c r="BI38" t="b">
        <v>0</v>
      </c>
      <c r="BJ38" t="b">
        <v>0</v>
      </c>
      <c r="BK38" t="b">
        <v>0</v>
      </c>
      <c r="BL38" t="b">
        <v>0</v>
      </c>
      <c r="BN38" t="b">
        <v>1</v>
      </c>
    </row>
    <row r="39" spans="1:66">
      <c r="A39" s="6">
        <v>518</v>
      </c>
      <c r="B39" t="s">
        <v>185</v>
      </c>
      <c r="C39" t="s">
        <v>186</v>
      </c>
      <c r="D39" t="s">
        <v>1476</v>
      </c>
      <c r="E39" t="s">
        <v>187</v>
      </c>
      <c r="F39" t="s">
        <v>188</v>
      </c>
      <c r="G39" t="s">
        <v>120</v>
      </c>
      <c r="H39" t="s">
        <v>17</v>
      </c>
      <c r="I39" t="s">
        <v>1782</v>
      </c>
      <c r="J39" t="s">
        <v>189</v>
      </c>
      <c r="K39" t="s">
        <v>190</v>
      </c>
      <c r="L39" t="s">
        <v>191</v>
      </c>
      <c r="M39" t="s">
        <v>1477</v>
      </c>
      <c r="N39" s="1">
        <v>17133</v>
      </c>
      <c r="P39" t="s">
        <v>1795</v>
      </c>
      <c r="Q39" t="b">
        <v>0</v>
      </c>
      <c r="R39" s="1">
        <v>41255</v>
      </c>
      <c r="S39" t="b">
        <v>0</v>
      </c>
      <c r="U39" t="b">
        <v>0</v>
      </c>
      <c r="X39" t="s">
        <v>2542</v>
      </c>
      <c r="Y39" s="1">
        <v>44277</v>
      </c>
      <c r="Z39" t="s">
        <v>2543</v>
      </c>
      <c r="AB39">
        <v>77</v>
      </c>
      <c r="AC39" t="b">
        <v>0</v>
      </c>
      <c r="AD39" t="b">
        <v>1</v>
      </c>
      <c r="AI39" t="b">
        <v>0</v>
      </c>
      <c r="AJ39" t="b">
        <v>1</v>
      </c>
      <c r="AK39" t="b">
        <v>0</v>
      </c>
      <c r="AL39" t="b">
        <v>0</v>
      </c>
      <c r="AM39" t="b">
        <v>0</v>
      </c>
      <c r="AN39" t="b">
        <v>0</v>
      </c>
      <c r="AO39" t="b">
        <v>0</v>
      </c>
      <c r="AP39" t="b">
        <v>1</v>
      </c>
      <c r="AQ39" t="b">
        <v>0</v>
      </c>
      <c r="AR39" t="b">
        <v>0</v>
      </c>
      <c r="AS39" t="b">
        <v>1</v>
      </c>
      <c r="AT39" t="b">
        <v>0</v>
      </c>
      <c r="AU39" t="b">
        <v>1</v>
      </c>
      <c r="AV39" t="b">
        <v>0</v>
      </c>
      <c r="AW39" t="b">
        <v>0</v>
      </c>
      <c r="AX39" t="b">
        <v>0</v>
      </c>
      <c r="AY39" t="b">
        <v>0</v>
      </c>
      <c r="AZ39" t="b">
        <v>0</v>
      </c>
      <c r="BA39" t="b">
        <v>0</v>
      </c>
      <c r="BB39" t="b">
        <v>0</v>
      </c>
      <c r="BC39" t="b">
        <v>0</v>
      </c>
      <c r="BD39" t="b">
        <v>1</v>
      </c>
      <c r="BE39" t="b">
        <v>0</v>
      </c>
      <c r="BF39" t="b">
        <v>0</v>
      </c>
      <c r="BG39" t="b">
        <v>1</v>
      </c>
      <c r="BH39" t="b">
        <v>0</v>
      </c>
      <c r="BI39" t="b">
        <v>0</v>
      </c>
      <c r="BJ39" t="b">
        <v>0</v>
      </c>
      <c r="BK39" t="b">
        <v>0</v>
      </c>
      <c r="BL39" t="b">
        <v>0</v>
      </c>
      <c r="BN39" t="b">
        <v>1</v>
      </c>
    </row>
    <row r="40" spans="1:66">
      <c r="A40" s="6">
        <v>75</v>
      </c>
      <c r="B40" t="s">
        <v>2094</v>
      </c>
      <c r="C40" t="s">
        <v>64</v>
      </c>
      <c r="D40" t="s">
        <v>1117</v>
      </c>
      <c r="E40" t="s">
        <v>192</v>
      </c>
      <c r="F40" t="s">
        <v>193</v>
      </c>
      <c r="G40" t="s">
        <v>83</v>
      </c>
      <c r="H40" t="s">
        <v>17</v>
      </c>
      <c r="I40" t="s">
        <v>1772</v>
      </c>
      <c r="J40" t="s">
        <v>194</v>
      </c>
      <c r="L40" t="s">
        <v>195</v>
      </c>
      <c r="M40" t="s">
        <v>1212</v>
      </c>
      <c r="N40" s="1">
        <v>13629</v>
      </c>
      <c r="O40" t="s">
        <v>1213</v>
      </c>
      <c r="P40" t="s">
        <v>1795</v>
      </c>
      <c r="Q40" t="b">
        <v>0</v>
      </c>
      <c r="R40" s="1">
        <v>36526</v>
      </c>
      <c r="S40" t="b">
        <v>0</v>
      </c>
      <c r="U40" t="b">
        <v>0</v>
      </c>
      <c r="Y40" s="1">
        <v>44277</v>
      </c>
      <c r="Z40" t="s">
        <v>2544</v>
      </c>
      <c r="AB40">
        <v>86</v>
      </c>
      <c r="AC40" t="b">
        <v>0</v>
      </c>
      <c r="AD40" t="b">
        <v>1</v>
      </c>
      <c r="AH40" t="s">
        <v>2518</v>
      </c>
      <c r="AI40" t="b">
        <v>1</v>
      </c>
      <c r="AJ40" t="b">
        <v>0</v>
      </c>
      <c r="AK40" t="b">
        <v>0</v>
      </c>
      <c r="AL40" t="b">
        <v>0</v>
      </c>
      <c r="AM40" t="b">
        <v>0</v>
      </c>
      <c r="AN40" t="b">
        <v>0</v>
      </c>
      <c r="AO40" t="b">
        <v>0</v>
      </c>
      <c r="AP40" t="b">
        <v>0</v>
      </c>
      <c r="AQ40" t="b">
        <v>0</v>
      </c>
      <c r="AR40" t="b">
        <v>1</v>
      </c>
      <c r="AS40" t="b">
        <v>0</v>
      </c>
      <c r="AT40" t="b">
        <v>0</v>
      </c>
      <c r="AU40" t="b">
        <v>0</v>
      </c>
      <c r="AV40" t="b">
        <v>0</v>
      </c>
      <c r="AW40" t="b">
        <v>0</v>
      </c>
      <c r="AX40" t="b">
        <v>0</v>
      </c>
      <c r="AY40" t="b">
        <v>0</v>
      </c>
      <c r="AZ40" t="b">
        <v>0</v>
      </c>
      <c r="BA40" t="b">
        <v>0</v>
      </c>
      <c r="BB40" t="b">
        <v>0</v>
      </c>
      <c r="BC40" t="b">
        <v>0</v>
      </c>
      <c r="BD40" t="b">
        <v>0</v>
      </c>
      <c r="BE40" t="b">
        <v>1</v>
      </c>
      <c r="BF40" t="b">
        <v>1</v>
      </c>
      <c r="BG40" t="b">
        <v>0</v>
      </c>
      <c r="BH40" t="b">
        <v>0</v>
      </c>
      <c r="BI40" t="b">
        <v>0</v>
      </c>
      <c r="BJ40" t="b">
        <v>0</v>
      </c>
      <c r="BK40" t="b">
        <v>0</v>
      </c>
      <c r="BL40" t="b">
        <v>0</v>
      </c>
      <c r="BN40" t="b">
        <v>1</v>
      </c>
    </row>
    <row r="41" spans="1:66">
      <c r="A41" s="73">
        <v>904</v>
      </c>
      <c r="B41" s="75" t="s">
        <v>196</v>
      </c>
      <c r="C41" s="75" t="s">
        <v>13</v>
      </c>
      <c r="D41" t="s">
        <v>1577</v>
      </c>
      <c r="E41" t="s">
        <v>92</v>
      </c>
      <c r="F41" t="s">
        <v>197</v>
      </c>
      <c r="G41" t="s">
        <v>198</v>
      </c>
      <c r="H41" t="s">
        <v>17</v>
      </c>
      <c r="I41" t="s">
        <v>1796</v>
      </c>
      <c r="J41" t="s">
        <v>199</v>
      </c>
      <c r="K41" t="s">
        <v>200</v>
      </c>
      <c r="L41" t="s">
        <v>201</v>
      </c>
      <c r="M41" t="s">
        <v>1578</v>
      </c>
      <c r="N41" s="1">
        <v>19274</v>
      </c>
      <c r="O41" t="s">
        <v>1083</v>
      </c>
      <c r="Q41" t="b">
        <v>0</v>
      </c>
      <c r="R41" s="1">
        <v>43053</v>
      </c>
      <c r="S41" t="b">
        <v>0</v>
      </c>
      <c r="U41" t="b">
        <v>0</v>
      </c>
      <c r="X41" t="s">
        <v>2545</v>
      </c>
      <c r="AB41">
        <v>71</v>
      </c>
      <c r="AC41" t="b">
        <v>0</v>
      </c>
      <c r="AD41" t="b">
        <v>1</v>
      </c>
      <c r="AI41" t="b">
        <v>0</v>
      </c>
      <c r="AJ41" t="b">
        <v>0</v>
      </c>
      <c r="AK41" t="b">
        <v>0</v>
      </c>
      <c r="AL41" t="b">
        <v>0</v>
      </c>
      <c r="AM41" t="b">
        <v>0</v>
      </c>
      <c r="AN41" t="b">
        <v>0</v>
      </c>
      <c r="AO41" t="b">
        <v>0</v>
      </c>
      <c r="AP41" t="b">
        <v>0</v>
      </c>
      <c r="AQ41" t="b">
        <v>0</v>
      </c>
      <c r="AR41" t="b">
        <v>0</v>
      </c>
      <c r="AS41" t="b">
        <v>0</v>
      </c>
      <c r="AT41" t="b">
        <v>0</v>
      </c>
      <c r="AU41" t="b">
        <v>0</v>
      </c>
      <c r="AV41" t="b">
        <v>0</v>
      </c>
      <c r="AW41" t="b">
        <v>0</v>
      </c>
      <c r="AX41" t="b">
        <v>0</v>
      </c>
      <c r="AY41" t="b">
        <v>0</v>
      </c>
      <c r="AZ41" t="b">
        <v>0</v>
      </c>
      <c r="BA41" t="b">
        <v>0</v>
      </c>
      <c r="BB41" t="b">
        <v>0</v>
      </c>
      <c r="BC41" t="b">
        <v>0</v>
      </c>
      <c r="BD41" t="b">
        <v>0</v>
      </c>
      <c r="BE41" t="b">
        <v>0</v>
      </c>
      <c r="BF41" t="b">
        <v>0</v>
      </c>
      <c r="BG41" t="b">
        <v>0</v>
      </c>
      <c r="BH41" t="b">
        <v>0</v>
      </c>
      <c r="BI41" t="b">
        <v>1</v>
      </c>
      <c r="BJ41" t="b">
        <v>0</v>
      </c>
      <c r="BK41" t="b">
        <v>0</v>
      </c>
      <c r="BL41" t="b">
        <v>0</v>
      </c>
      <c r="BN41" t="b">
        <v>1</v>
      </c>
    </row>
    <row r="42" spans="1:66">
      <c r="A42" s="6">
        <v>1061</v>
      </c>
      <c r="B42" t="s">
        <v>1739</v>
      </c>
      <c r="C42" t="s">
        <v>2095</v>
      </c>
      <c r="D42" t="s">
        <v>1105</v>
      </c>
      <c r="E42" t="s">
        <v>1220</v>
      </c>
      <c r="F42" t="s">
        <v>1797</v>
      </c>
      <c r="G42" t="s">
        <v>789</v>
      </c>
      <c r="H42" t="s">
        <v>17</v>
      </c>
      <c r="I42" t="s">
        <v>1798</v>
      </c>
      <c r="J42" t="s">
        <v>1799</v>
      </c>
      <c r="K42" t="s">
        <v>1800</v>
      </c>
      <c r="L42" t="s">
        <v>1801</v>
      </c>
      <c r="M42" t="s">
        <v>1802</v>
      </c>
      <c r="N42" s="1">
        <v>24597</v>
      </c>
      <c r="O42" t="s">
        <v>1803</v>
      </c>
      <c r="Q42" t="b">
        <v>0</v>
      </c>
      <c r="R42" s="1">
        <v>44639</v>
      </c>
      <c r="S42" t="b">
        <v>0</v>
      </c>
      <c r="U42" t="b">
        <v>0</v>
      </c>
      <c r="Y42" s="1">
        <v>44643</v>
      </c>
      <c r="AB42">
        <v>56</v>
      </c>
      <c r="AC42" t="b">
        <v>0</v>
      </c>
      <c r="AD42" t="b">
        <v>1</v>
      </c>
      <c r="AF42" t="s">
        <v>2525</v>
      </c>
      <c r="AI42" t="b">
        <v>0</v>
      </c>
      <c r="AJ42" t="b">
        <v>0</v>
      </c>
      <c r="AK42" t="b">
        <v>0</v>
      </c>
      <c r="AL42" t="b">
        <v>0</v>
      </c>
      <c r="AM42" t="b">
        <v>0</v>
      </c>
      <c r="AN42" t="b">
        <v>0</v>
      </c>
      <c r="AO42" t="b">
        <v>0</v>
      </c>
      <c r="AP42" t="b">
        <v>0</v>
      </c>
      <c r="AQ42" t="b">
        <v>0</v>
      </c>
      <c r="AR42" t="b">
        <v>0</v>
      </c>
      <c r="AS42" t="b">
        <v>0</v>
      </c>
      <c r="AT42" t="b">
        <v>0</v>
      </c>
      <c r="AU42" t="b">
        <v>0</v>
      </c>
      <c r="AV42" t="b">
        <v>0</v>
      </c>
      <c r="AW42" t="b">
        <v>0</v>
      </c>
      <c r="AX42" t="b">
        <v>0</v>
      </c>
      <c r="AY42" t="b">
        <v>0</v>
      </c>
      <c r="AZ42" t="b">
        <v>0</v>
      </c>
      <c r="BA42" t="b">
        <v>0</v>
      </c>
      <c r="BB42" t="b">
        <v>0</v>
      </c>
      <c r="BC42" t="b">
        <v>0</v>
      </c>
      <c r="BD42" t="b">
        <v>0</v>
      </c>
      <c r="BE42" t="b">
        <v>0</v>
      </c>
      <c r="BF42" t="b">
        <v>0</v>
      </c>
      <c r="BG42" t="b">
        <v>0</v>
      </c>
      <c r="BH42" t="b">
        <v>0</v>
      </c>
      <c r="BI42" t="b">
        <v>0</v>
      </c>
      <c r="BJ42" t="b">
        <v>0</v>
      </c>
      <c r="BK42" t="b">
        <v>0</v>
      </c>
      <c r="BL42" t="b">
        <v>0</v>
      </c>
      <c r="BN42" t="b">
        <v>1</v>
      </c>
    </row>
    <row r="43" spans="1:66">
      <c r="A43" s="6">
        <v>78</v>
      </c>
      <c r="B43" t="s">
        <v>203</v>
      </c>
      <c r="C43" t="s">
        <v>13</v>
      </c>
      <c r="D43" t="s">
        <v>1104</v>
      </c>
      <c r="E43" t="s">
        <v>51</v>
      </c>
      <c r="F43" t="s">
        <v>204</v>
      </c>
      <c r="G43" t="s">
        <v>25</v>
      </c>
      <c r="H43" t="s">
        <v>17</v>
      </c>
      <c r="I43" t="s">
        <v>1755</v>
      </c>
      <c r="J43" t="s">
        <v>205</v>
      </c>
      <c r="L43" t="s">
        <v>206</v>
      </c>
      <c r="M43" t="s">
        <v>1284</v>
      </c>
      <c r="N43" s="1">
        <v>14698</v>
      </c>
      <c r="Q43" t="b">
        <v>0</v>
      </c>
      <c r="R43" s="1">
        <v>39387</v>
      </c>
      <c r="S43" t="b">
        <v>0</v>
      </c>
      <c r="U43" t="b">
        <v>0</v>
      </c>
      <c r="AB43">
        <v>83</v>
      </c>
      <c r="AC43" t="b">
        <v>0</v>
      </c>
      <c r="AD43" t="b">
        <v>1</v>
      </c>
      <c r="AI43" t="b">
        <v>0</v>
      </c>
      <c r="AJ43" t="b">
        <v>0</v>
      </c>
      <c r="AK43" t="b">
        <v>0</v>
      </c>
      <c r="AL43" t="b">
        <v>0</v>
      </c>
      <c r="AM43" t="b">
        <v>0</v>
      </c>
      <c r="AN43" t="b">
        <v>0</v>
      </c>
      <c r="AO43" t="b">
        <v>0</v>
      </c>
      <c r="AP43" t="b">
        <v>0</v>
      </c>
      <c r="AQ43" t="b">
        <v>0</v>
      </c>
      <c r="AR43" t="b">
        <v>1</v>
      </c>
      <c r="AS43" t="b">
        <v>0</v>
      </c>
      <c r="AT43" t="b">
        <v>0</v>
      </c>
      <c r="AU43" t="b">
        <v>0</v>
      </c>
      <c r="AV43" t="b">
        <v>0</v>
      </c>
      <c r="AW43" t="b">
        <v>0</v>
      </c>
      <c r="AX43" t="b">
        <v>0</v>
      </c>
      <c r="AY43" t="b">
        <v>0</v>
      </c>
      <c r="AZ43" t="b">
        <v>0</v>
      </c>
      <c r="BA43" t="b">
        <v>0</v>
      </c>
      <c r="BB43" t="b">
        <v>0</v>
      </c>
      <c r="BC43" t="b">
        <v>0</v>
      </c>
      <c r="BD43" t="b">
        <v>0</v>
      </c>
      <c r="BE43" t="b">
        <v>0</v>
      </c>
      <c r="BF43" t="b">
        <v>0</v>
      </c>
      <c r="BG43" t="b">
        <v>0</v>
      </c>
      <c r="BH43" t="b">
        <v>0</v>
      </c>
      <c r="BI43" t="b">
        <v>0</v>
      </c>
      <c r="BJ43" t="b">
        <v>0</v>
      </c>
      <c r="BK43" t="b">
        <v>0</v>
      </c>
      <c r="BL43" t="b">
        <v>0</v>
      </c>
      <c r="BN43" t="b">
        <v>1</v>
      </c>
    </row>
    <row r="44" spans="1:66">
      <c r="A44" s="6">
        <v>846</v>
      </c>
      <c r="B44" t="s">
        <v>207</v>
      </c>
      <c r="C44" t="s">
        <v>45</v>
      </c>
      <c r="D44" t="s">
        <v>1077</v>
      </c>
      <c r="E44" t="s">
        <v>23</v>
      </c>
      <c r="F44" t="s">
        <v>208</v>
      </c>
      <c r="G44" t="s">
        <v>32</v>
      </c>
      <c r="H44" t="s">
        <v>17</v>
      </c>
      <c r="I44" t="s">
        <v>1756</v>
      </c>
      <c r="J44" t="s">
        <v>209</v>
      </c>
      <c r="K44" t="s">
        <v>1536</v>
      </c>
      <c r="L44" t="s">
        <v>210</v>
      </c>
      <c r="M44" t="s">
        <v>1537</v>
      </c>
      <c r="N44" s="1">
        <v>17793</v>
      </c>
      <c r="O44" t="s">
        <v>1383</v>
      </c>
      <c r="Q44" t="b">
        <v>0</v>
      </c>
      <c r="R44" s="1">
        <v>42745</v>
      </c>
      <c r="S44" t="b">
        <v>0</v>
      </c>
      <c r="U44" t="b">
        <v>0</v>
      </c>
      <c r="Y44" s="1">
        <v>44160</v>
      </c>
      <c r="AB44">
        <v>75</v>
      </c>
      <c r="AC44" t="b">
        <v>0</v>
      </c>
      <c r="AD44" t="b">
        <v>1</v>
      </c>
      <c r="AF44" t="s">
        <v>2519</v>
      </c>
      <c r="AI44" t="b">
        <v>0</v>
      </c>
      <c r="AJ44" t="b">
        <v>0</v>
      </c>
      <c r="AK44" t="b">
        <v>0</v>
      </c>
      <c r="AL44" t="b">
        <v>0</v>
      </c>
      <c r="AM44" t="b">
        <v>0</v>
      </c>
      <c r="AN44" t="b">
        <v>1</v>
      </c>
      <c r="AO44" t="b">
        <v>1</v>
      </c>
      <c r="AP44" t="b">
        <v>0</v>
      </c>
      <c r="AQ44" t="b">
        <v>0</v>
      </c>
      <c r="AR44" t="b">
        <v>0</v>
      </c>
      <c r="AS44" t="b">
        <v>1</v>
      </c>
      <c r="AT44" t="b">
        <v>0</v>
      </c>
      <c r="AU44" t="b">
        <v>1</v>
      </c>
      <c r="AV44" t="b">
        <v>1</v>
      </c>
      <c r="AW44" t="b">
        <v>0</v>
      </c>
      <c r="AX44" t="b">
        <v>0</v>
      </c>
      <c r="AY44" t="b">
        <v>0</v>
      </c>
      <c r="AZ44" t="b">
        <v>0</v>
      </c>
      <c r="BA44" t="b">
        <v>0</v>
      </c>
      <c r="BB44" t="b">
        <v>0</v>
      </c>
      <c r="BC44" t="b">
        <v>0</v>
      </c>
      <c r="BD44" t="b">
        <v>0</v>
      </c>
      <c r="BE44" t="b">
        <v>0</v>
      </c>
      <c r="BF44" t="b">
        <v>0</v>
      </c>
      <c r="BG44" t="b">
        <v>0</v>
      </c>
      <c r="BH44" t="b">
        <v>0</v>
      </c>
      <c r="BI44" t="b">
        <v>0</v>
      </c>
      <c r="BJ44" t="b">
        <v>0</v>
      </c>
      <c r="BK44" t="b">
        <v>0</v>
      </c>
      <c r="BL44" t="b">
        <v>0</v>
      </c>
      <c r="BN44" t="b">
        <v>1</v>
      </c>
    </row>
    <row r="45" spans="1:66">
      <c r="A45" s="6">
        <v>460</v>
      </c>
      <c r="B45" t="s">
        <v>211</v>
      </c>
      <c r="C45" t="s">
        <v>1641</v>
      </c>
      <c r="D45" t="s">
        <v>1105</v>
      </c>
      <c r="E45" t="s">
        <v>40</v>
      </c>
      <c r="F45" t="s">
        <v>212</v>
      </c>
      <c r="G45" t="s">
        <v>213</v>
      </c>
      <c r="H45" t="s">
        <v>17</v>
      </c>
      <c r="I45" t="s">
        <v>1804</v>
      </c>
      <c r="J45" t="s">
        <v>214</v>
      </c>
      <c r="L45" t="s">
        <v>215</v>
      </c>
      <c r="N45" s="1">
        <v>13659</v>
      </c>
      <c r="O45" t="s">
        <v>1217</v>
      </c>
      <c r="Q45" t="b">
        <v>0</v>
      </c>
      <c r="R45" s="1">
        <v>40645</v>
      </c>
      <c r="S45" t="b">
        <v>0</v>
      </c>
      <c r="U45" t="b">
        <v>0</v>
      </c>
      <c r="AB45">
        <v>86</v>
      </c>
      <c r="AC45" t="b">
        <v>0</v>
      </c>
      <c r="AD45" t="b">
        <v>1</v>
      </c>
      <c r="AF45" t="s">
        <v>2521</v>
      </c>
      <c r="AI45" t="b">
        <v>0</v>
      </c>
      <c r="AJ45" t="b">
        <v>0</v>
      </c>
      <c r="AK45" t="b">
        <v>0</v>
      </c>
      <c r="AL45" t="b">
        <v>0</v>
      </c>
      <c r="AM45" t="b">
        <v>0</v>
      </c>
      <c r="AN45" t="b">
        <v>1</v>
      </c>
      <c r="AO45" t="b">
        <v>0</v>
      </c>
      <c r="AP45" t="b">
        <v>0</v>
      </c>
      <c r="AQ45" t="b">
        <v>0</v>
      </c>
      <c r="AR45" t="b">
        <v>0</v>
      </c>
      <c r="AS45" t="b">
        <v>1</v>
      </c>
      <c r="AT45" t="b">
        <v>0</v>
      </c>
      <c r="AU45" t="b">
        <v>1</v>
      </c>
      <c r="AV45" t="b">
        <v>1</v>
      </c>
      <c r="AW45" t="b">
        <v>0</v>
      </c>
      <c r="AX45" t="b">
        <v>0</v>
      </c>
      <c r="AY45" t="b">
        <v>0</v>
      </c>
      <c r="AZ45" t="b">
        <v>0</v>
      </c>
      <c r="BA45" t="b">
        <v>0</v>
      </c>
      <c r="BB45" t="b">
        <v>0</v>
      </c>
      <c r="BC45" t="b">
        <v>0</v>
      </c>
      <c r="BD45" t="b">
        <v>1</v>
      </c>
      <c r="BE45" t="b">
        <v>0</v>
      </c>
      <c r="BF45" t="b">
        <v>0</v>
      </c>
      <c r="BG45" t="b">
        <v>0</v>
      </c>
      <c r="BH45" t="b">
        <v>0</v>
      </c>
      <c r="BI45" t="b">
        <v>0</v>
      </c>
      <c r="BJ45" t="b">
        <v>0</v>
      </c>
      <c r="BK45" t="b">
        <v>0</v>
      </c>
      <c r="BL45" t="b">
        <v>0</v>
      </c>
      <c r="BN45" t="b">
        <v>1</v>
      </c>
    </row>
    <row r="46" spans="1:66">
      <c r="A46" s="99">
        <v>81</v>
      </c>
      <c r="B46" s="110" t="s">
        <v>216</v>
      </c>
      <c r="C46" s="110" t="s">
        <v>217</v>
      </c>
      <c r="D46" s="110"/>
      <c r="E46" s="110"/>
      <c r="F46" s="110" t="s">
        <v>218</v>
      </c>
      <c r="G46" s="110" t="s">
        <v>25</v>
      </c>
      <c r="H46" s="110" t="s">
        <v>17</v>
      </c>
      <c r="I46" s="110" t="s">
        <v>1755</v>
      </c>
      <c r="J46" t="s">
        <v>219</v>
      </c>
      <c r="L46" t="s">
        <v>220</v>
      </c>
      <c r="N46" s="1">
        <v>9677</v>
      </c>
      <c r="Q46" t="b">
        <v>0</v>
      </c>
      <c r="R46" s="1">
        <v>39356</v>
      </c>
      <c r="S46" t="b">
        <v>0</v>
      </c>
      <c r="U46" t="b">
        <v>0</v>
      </c>
      <c r="AB46">
        <v>97</v>
      </c>
      <c r="AC46" t="b">
        <v>0</v>
      </c>
      <c r="AD46" t="b">
        <v>1</v>
      </c>
      <c r="AI46" t="b">
        <v>0</v>
      </c>
      <c r="AJ46" t="b">
        <v>0</v>
      </c>
      <c r="AK46" t="b">
        <v>0</v>
      </c>
      <c r="AL46" t="b">
        <v>0</v>
      </c>
      <c r="AM46" t="b">
        <v>0</v>
      </c>
      <c r="AN46" t="b">
        <v>0</v>
      </c>
      <c r="AO46" t="b">
        <v>1</v>
      </c>
      <c r="AP46" t="b">
        <v>1</v>
      </c>
      <c r="AQ46" t="b">
        <v>0</v>
      </c>
      <c r="AR46" t="b">
        <v>1</v>
      </c>
      <c r="AS46" t="b">
        <v>0</v>
      </c>
      <c r="AT46" t="b">
        <v>0</v>
      </c>
      <c r="AU46" t="b">
        <v>1</v>
      </c>
      <c r="AV46" t="b">
        <v>1</v>
      </c>
      <c r="AW46" t="b">
        <v>0</v>
      </c>
      <c r="AX46" t="b">
        <v>0</v>
      </c>
      <c r="AY46" t="b">
        <v>0</v>
      </c>
      <c r="AZ46" t="b">
        <v>0</v>
      </c>
      <c r="BA46" t="b">
        <v>0</v>
      </c>
      <c r="BB46" t="b">
        <v>0</v>
      </c>
      <c r="BC46" t="b">
        <v>0</v>
      </c>
      <c r="BD46" t="b">
        <v>1</v>
      </c>
      <c r="BE46" t="b">
        <v>1</v>
      </c>
      <c r="BF46" t="b">
        <v>1</v>
      </c>
      <c r="BG46" t="b">
        <v>0</v>
      </c>
      <c r="BH46" t="b">
        <v>0</v>
      </c>
      <c r="BI46" t="b">
        <v>0</v>
      </c>
      <c r="BJ46" t="b">
        <v>0</v>
      </c>
      <c r="BK46" t="b">
        <v>0</v>
      </c>
      <c r="BL46" t="b">
        <v>0</v>
      </c>
      <c r="BN46" t="b">
        <v>1</v>
      </c>
    </row>
    <row r="47" spans="1:66">
      <c r="A47" s="6">
        <v>998</v>
      </c>
      <c r="B47" t="s">
        <v>1263</v>
      </c>
      <c r="C47" t="s">
        <v>64</v>
      </c>
      <c r="D47" t="s">
        <v>1264</v>
      </c>
      <c r="E47" t="s">
        <v>85</v>
      </c>
      <c r="F47" t="s">
        <v>1265</v>
      </c>
      <c r="G47" t="s">
        <v>25</v>
      </c>
      <c r="H47" t="s">
        <v>17</v>
      </c>
      <c r="I47" t="s">
        <v>1755</v>
      </c>
      <c r="J47" t="s">
        <v>2229</v>
      </c>
      <c r="K47" t="s">
        <v>2229</v>
      </c>
      <c r="L47" t="s">
        <v>1266</v>
      </c>
      <c r="N47" s="1">
        <v>14364</v>
      </c>
      <c r="O47" t="s">
        <v>1267</v>
      </c>
      <c r="Q47" t="b">
        <v>0</v>
      </c>
      <c r="R47" s="1">
        <v>44333</v>
      </c>
      <c r="S47" t="b">
        <v>0</v>
      </c>
      <c r="U47" t="b">
        <v>0</v>
      </c>
      <c r="Y47" s="1">
        <v>44998</v>
      </c>
      <c r="AB47">
        <v>84</v>
      </c>
      <c r="AC47" t="b">
        <v>0</v>
      </c>
      <c r="AD47" t="b">
        <v>1</v>
      </c>
      <c r="AI47" t="b">
        <v>0</v>
      </c>
      <c r="AJ47" t="b">
        <v>0</v>
      </c>
      <c r="AK47" t="b">
        <v>0</v>
      </c>
      <c r="AL47" t="b">
        <v>0</v>
      </c>
      <c r="AM47" t="b">
        <v>0</v>
      </c>
      <c r="AN47" t="b">
        <v>0</v>
      </c>
      <c r="AO47" t="b">
        <v>0</v>
      </c>
      <c r="AP47" t="b">
        <v>1</v>
      </c>
      <c r="AQ47" t="b">
        <v>0</v>
      </c>
      <c r="AR47" t="b">
        <v>0</v>
      </c>
      <c r="AS47" t="b">
        <v>0</v>
      </c>
      <c r="AT47" t="b">
        <v>0</v>
      </c>
      <c r="AU47" t="b">
        <v>1</v>
      </c>
      <c r="AV47" t="b">
        <v>0</v>
      </c>
      <c r="AW47" t="b">
        <v>0</v>
      </c>
      <c r="AX47" t="b">
        <v>0</v>
      </c>
      <c r="AY47" t="b">
        <v>0</v>
      </c>
      <c r="AZ47" t="b">
        <v>0</v>
      </c>
      <c r="BA47" t="b">
        <v>0</v>
      </c>
      <c r="BB47" t="b">
        <v>0</v>
      </c>
      <c r="BC47" t="b">
        <v>0</v>
      </c>
      <c r="BD47" t="b">
        <v>0</v>
      </c>
      <c r="BE47" t="b">
        <v>0</v>
      </c>
      <c r="BF47" t="b">
        <v>0</v>
      </c>
      <c r="BG47" t="b">
        <v>0</v>
      </c>
      <c r="BH47" t="b">
        <v>0</v>
      </c>
      <c r="BI47" t="b">
        <v>0</v>
      </c>
      <c r="BJ47" t="b">
        <v>0</v>
      </c>
      <c r="BK47" t="b">
        <v>1</v>
      </c>
      <c r="BL47" t="b">
        <v>0</v>
      </c>
      <c r="BN47" t="b">
        <v>1</v>
      </c>
    </row>
    <row r="48" spans="1:66">
      <c r="A48" s="6">
        <v>1103</v>
      </c>
      <c r="B48" t="s">
        <v>2291</v>
      </c>
      <c r="C48" t="s">
        <v>2346</v>
      </c>
      <c r="E48" t="s">
        <v>2345</v>
      </c>
      <c r="F48" t="s">
        <v>2344</v>
      </c>
      <c r="G48" t="s">
        <v>25</v>
      </c>
      <c r="H48" t="s">
        <v>17</v>
      </c>
      <c r="I48" t="s">
        <v>1755</v>
      </c>
      <c r="J48" t="s">
        <v>2343</v>
      </c>
      <c r="K48" t="s">
        <v>2343</v>
      </c>
      <c r="L48" t="s">
        <v>2342</v>
      </c>
      <c r="N48" s="1">
        <v>16403</v>
      </c>
      <c r="O48" t="s">
        <v>2341</v>
      </c>
      <c r="Q48" t="b">
        <v>0</v>
      </c>
      <c r="R48" s="1">
        <v>45098</v>
      </c>
      <c r="S48" t="b">
        <v>0</v>
      </c>
      <c r="U48" t="b">
        <v>0</v>
      </c>
      <c r="Y48" s="1">
        <v>45101</v>
      </c>
      <c r="AB48">
        <v>79</v>
      </c>
      <c r="AC48" t="b">
        <v>0</v>
      </c>
      <c r="AD48" t="b">
        <v>1</v>
      </c>
      <c r="AI48" t="b">
        <v>0</v>
      </c>
      <c r="AJ48" t="b">
        <v>0</v>
      </c>
      <c r="AK48" t="b">
        <v>0</v>
      </c>
      <c r="AL48" t="b">
        <v>0</v>
      </c>
      <c r="AM48" t="b">
        <v>0</v>
      </c>
      <c r="AN48" t="b">
        <v>0</v>
      </c>
      <c r="AO48" t="b">
        <v>0</v>
      </c>
      <c r="AP48" t="b">
        <v>1</v>
      </c>
      <c r="AQ48" t="b">
        <v>0</v>
      </c>
      <c r="AR48" t="b">
        <v>0</v>
      </c>
      <c r="AS48" t="b">
        <v>0</v>
      </c>
      <c r="AT48" t="b">
        <v>0</v>
      </c>
      <c r="AU48" t="b">
        <v>1</v>
      </c>
      <c r="AV48" t="b">
        <v>1</v>
      </c>
      <c r="AW48" t="b">
        <v>1</v>
      </c>
      <c r="AX48" t="b">
        <v>0</v>
      </c>
      <c r="AY48" t="b">
        <v>0</v>
      </c>
      <c r="AZ48" t="b">
        <v>0</v>
      </c>
      <c r="BA48" t="b">
        <v>0</v>
      </c>
      <c r="BB48" t="b">
        <v>0</v>
      </c>
      <c r="BC48" t="b">
        <v>0</v>
      </c>
      <c r="BD48" t="b">
        <v>1</v>
      </c>
      <c r="BE48" t="b">
        <v>1</v>
      </c>
      <c r="BF48" t="b">
        <v>0</v>
      </c>
      <c r="BG48" t="b">
        <v>0</v>
      </c>
      <c r="BH48" t="b">
        <v>0</v>
      </c>
      <c r="BI48" t="b">
        <v>0</v>
      </c>
      <c r="BJ48" t="b">
        <v>0</v>
      </c>
      <c r="BK48" t="b">
        <v>0</v>
      </c>
      <c r="BL48" t="b">
        <v>0</v>
      </c>
      <c r="BN48" t="b">
        <v>1</v>
      </c>
    </row>
    <row r="49" spans="1:66">
      <c r="A49" s="6">
        <v>1014</v>
      </c>
      <c r="B49" t="s">
        <v>1531</v>
      </c>
      <c r="C49" t="s">
        <v>144</v>
      </c>
      <c r="D49" t="s">
        <v>1144</v>
      </c>
      <c r="E49" t="s">
        <v>85</v>
      </c>
      <c r="F49" t="s">
        <v>1532</v>
      </c>
      <c r="G49" t="s">
        <v>87</v>
      </c>
      <c r="H49" t="s">
        <v>17</v>
      </c>
      <c r="I49" t="s">
        <v>1778</v>
      </c>
      <c r="K49" t="s">
        <v>1533</v>
      </c>
      <c r="N49" s="1">
        <v>17708</v>
      </c>
      <c r="O49" t="s">
        <v>1380</v>
      </c>
      <c r="P49" t="s">
        <v>1805</v>
      </c>
      <c r="Q49" t="b">
        <v>0</v>
      </c>
      <c r="R49" s="1">
        <v>44375</v>
      </c>
      <c r="S49" t="b">
        <v>0</v>
      </c>
      <c r="U49" t="b">
        <v>0</v>
      </c>
      <c r="Y49" s="1">
        <v>44375</v>
      </c>
      <c r="AB49">
        <v>75</v>
      </c>
      <c r="AC49" t="b">
        <v>0</v>
      </c>
      <c r="AD49" t="b">
        <v>0</v>
      </c>
      <c r="AF49" t="s">
        <v>2524</v>
      </c>
      <c r="AI49" t="b">
        <v>0</v>
      </c>
      <c r="AJ49" t="b">
        <v>0</v>
      </c>
      <c r="AK49" t="b">
        <v>0</v>
      </c>
      <c r="AL49" t="b">
        <v>0</v>
      </c>
      <c r="AM49" t="b">
        <v>0</v>
      </c>
      <c r="AN49" t="b">
        <v>0</v>
      </c>
      <c r="AO49" t="b">
        <v>0</v>
      </c>
      <c r="AP49" t="b">
        <v>0</v>
      </c>
      <c r="AQ49" t="b">
        <v>0</v>
      </c>
      <c r="AR49" t="b">
        <v>0</v>
      </c>
      <c r="AS49" t="b">
        <v>0</v>
      </c>
      <c r="AT49" t="b">
        <v>0</v>
      </c>
      <c r="AU49" t="b">
        <v>0</v>
      </c>
      <c r="AV49" t="b">
        <v>0</v>
      </c>
      <c r="AW49" t="b">
        <v>0</v>
      </c>
      <c r="AX49" t="b">
        <v>0</v>
      </c>
      <c r="AY49" t="b">
        <v>0</v>
      </c>
      <c r="AZ49" t="b">
        <v>0</v>
      </c>
      <c r="BA49" t="b">
        <v>0</v>
      </c>
      <c r="BB49" t="b">
        <v>0</v>
      </c>
      <c r="BC49" t="b">
        <v>0</v>
      </c>
      <c r="BD49" t="b">
        <v>0</v>
      </c>
      <c r="BE49" t="b">
        <v>0</v>
      </c>
      <c r="BF49" t="b">
        <v>0</v>
      </c>
      <c r="BG49" t="b">
        <v>0</v>
      </c>
      <c r="BH49" t="b">
        <v>0</v>
      </c>
      <c r="BI49" t="b">
        <v>0</v>
      </c>
      <c r="BJ49" t="b">
        <v>0</v>
      </c>
      <c r="BK49" t="b">
        <v>0</v>
      </c>
      <c r="BL49" t="b">
        <v>0</v>
      </c>
      <c r="BN49" t="b">
        <v>1</v>
      </c>
    </row>
    <row r="50" spans="1:66">
      <c r="A50" s="99">
        <v>444</v>
      </c>
      <c r="B50" s="110" t="s">
        <v>221</v>
      </c>
      <c r="C50" s="110" t="s">
        <v>222</v>
      </c>
      <c r="D50" s="110" t="s">
        <v>1100</v>
      </c>
      <c r="E50" s="110" t="s">
        <v>30</v>
      </c>
      <c r="F50" s="110" t="s">
        <v>1806</v>
      </c>
      <c r="G50" s="110" t="s">
        <v>1807</v>
      </c>
      <c r="H50" s="110" t="s">
        <v>1808</v>
      </c>
      <c r="I50" s="110" t="s">
        <v>1809</v>
      </c>
      <c r="J50" t="s">
        <v>223</v>
      </c>
      <c r="L50" t="s">
        <v>224</v>
      </c>
      <c r="N50" s="1">
        <v>10799</v>
      </c>
      <c r="O50" t="s">
        <v>1083</v>
      </c>
      <c r="P50" t="s">
        <v>1795</v>
      </c>
      <c r="Q50" t="b">
        <v>0</v>
      </c>
      <c r="R50" s="1">
        <v>40391</v>
      </c>
      <c r="S50" t="b">
        <v>0</v>
      </c>
      <c r="U50" t="b">
        <v>0</v>
      </c>
      <c r="Y50" s="1">
        <v>44277</v>
      </c>
      <c r="Z50" t="s">
        <v>2546</v>
      </c>
      <c r="AB50">
        <v>94</v>
      </c>
      <c r="AC50" t="b">
        <v>0</v>
      </c>
      <c r="AD50" t="b">
        <v>1</v>
      </c>
      <c r="AI50" t="b">
        <v>0</v>
      </c>
      <c r="AJ50" t="b">
        <v>0</v>
      </c>
      <c r="AK50" t="b">
        <v>0</v>
      </c>
      <c r="AL50" t="b">
        <v>0</v>
      </c>
      <c r="AM50" t="b">
        <v>0</v>
      </c>
      <c r="AN50" t="b">
        <v>0</v>
      </c>
      <c r="AO50" t="b">
        <v>0</v>
      </c>
      <c r="AP50" t="b">
        <v>0</v>
      </c>
      <c r="AQ50" t="b">
        <v>0</v>
      </c>
      <c r="AR50" t="b">
        <v>0</v>
      </c>
      <c r="AS50" t="b">
        <v>0</v>
      </c>
      <c r="AT50" t="b">
        <v>0</v>
      </c>
      <c r="AU50" t="b">
        <v>0</v>
      </c>
      <c r="AV50" t="b">
        <v>0</v>
      </c>
      <c r="AW50" t="b">
        <v>0</v>
      </c>
      <c r="AX50" t="b">
        <v>0</v>
      </c>
      <c r="AY50" t="b">
        <v>0</v>
      </c>
      <c r="AZ50" t="b">
        <v>0</v>
      </c>
      <c r="BA50" t="b">
        <v>0</v>
      </c>
      <c r="BB50" t="b">
        <v>0</v>
      </c>
      <c r="BC50" t="b">
        <v>0</v>
      </c>
      <c r="BD50" t="b">
        <v>0</v>
      </c>
      <c r="BE50" t="b">
        <v>0</v>
      </c>
      <c r="BF50" t="b">
        <v>0</v>
      </c>
      <c r="BG50" t="b">
        <v>0</v>
      </c>
      <c r="BH50" t="b">
        <v>0</v>
      </c>
      <c r="BI50" t="b">
        <v>0</v>
      </c>
      <c r="BJ50" t="b">
        <v>0</v>
      </c>
      <c r="BK50" t="b">
        <v>0</v>
      </c>
      <c r="BL50" t="b">
        <v>0</v>
      </c>
      <c r="BN50" t="b">
        <v>1</v>
      </c>
    </row>
    <row r="51" spans="1:66">
      <c r="A51" s="6">
        <v>759</v>
      </c>
      <c r="B51" t="s">
        <v>225</v>
      </c>
      <c r="C51" t="s">
        <v>91</v>
      </c>
      <c r="D51" t="s">
        <v>1165</v>
      </c>
      <c r="E51" t="s">
        <v>129</v>
      </c>
      <c r="F51" t="s">
        <v>226</v>
      </c>
      <c r="G51" t="s">
        <v>32</v>
      </c>
      <c r="H51" t="s">
        <v>17</v>
      </c>
      <c r="I51" t="s">
        <v>1756</v>
      </c>
      <c r="J51" t="s">
        <v>227</v>
      </c>
      <c r="K51" t="s">
        <v>228</v>
      </c>
      <c r="L51" t="s">
        <v>229</v>
      </c>
      <c r="N51" s="1">
        <v>13182</v>
      </c>
      <c r="O51" t="s">
        <v>1166</v>
      </c>
      <c r="Q51" t="b">
        <v>0</v>
      </c>
      <c r="R51" s="1">
        <v>42318</v>
      </c>
      <c r="S51" t="b">
        <v>0</v>
      </c>
      <c r="U51" t="b">
        <v>0</v>
      </c>
      <c r="AB51">
        <v>87</v>
      </c>
      <c r="AC51" t="b">
        <v>0</v>
      </c>
      <c r="AD51" t="b">
        <v>1</v>
      </c>
      <c r="AI51" t="b">
        <v>0</v>
      </c>
      <c r="AJ51" t="b">
        <v>0</v>
      </c>
      <c r="AK51" t="b">
        <v>0</v>
      </c>
      <c r="AL51" t="b">
        <v>0</v>
      </c>
      <c r="AM51" t="b">
        <v>0</v>
      </c>
      <c r="AN51" t="b">
        <v>0</v>
      </c>
      <c r="AO51" t="b">
        <v>0</v>
      </c>
      <c r="AP51" t="b">
        <v>0</v>
      </c>
      <c r="AQ51" t="b">
        <v>0</v>
      </c>
      <c r="AR51" t="b">
        <v>0</v>
      </c>
      <c r="AS51" t="b">
        <v>0</v>
      </c>
      <c r="AT51" t="b">
        <v>0</v>
      </c>
      <c r="AU51" t="b">
        <v>0</v>
      </c>
      <c r="AV51" t="b">
        <v>0</v>
      </c>
      <c r="AW51" t="b">
        <v>0</v>
      </c>
      <c r="AX51" t="b">
        <v>0</v>
      </c>
      <c r="AY51" t="b">
        <v>0</v>
      </c>
      <c r="AZ51" t="b">
        <v>0</v>
      </c>
      <c r="BA51" t="b">
        <v>0</v>
      </c>
      <c r="BB51" t="b">
        <v>0</v>
      </c>
      <c r="BC51" t="b">
        <v>0</v>
      </c>
      <c r="BD51" t="b">
        <v>0</v>
      </c>
      <c r="BE51" t="b">
        <v>0</v>
      </c>
      <c r="BF51" t="b">
        <v>0</v>
      </c>
      <c r="BG51" t="b">
        <v>0</v>
      </c>
      <c r="BH51" t="b">
        <v>0</v>
      </c>
      <c r="BI51" t="b">
        <v>0</v>
      </c>
      <c r="BJ51" t="b">
        <v>0</v>
      </c>
      <c r="BK51" t="b">
        <v>0</v>
      </c>
      <c r="BL51" t="b">
        <v>0</v>
      </c>
      <c r="BN51" t="b">
        <v>1</v>
      </c>
    </row>
    <row r="52" spans="1:66">
      <c r="A52" s="99">
        <v>949</v>
      </c>
      <c r="B52" s="110" t="s">
        <v>230</v>
      </c>
      <c r="C52" s="110" t="s">
        <v>1642</v>
      </c>
      <c r="D52" s="110" t="s">
        <v>1147</v>
      </c>
      <c r="E52" s="110" t="s">
        <v>231</v>
      </c>
      <c r="F52" s="110" t="s">
        <v>232</v>
      </c>
      <c r="G52" s="110" t="s">
        <v>136</v>
      </c>
      <c r="H52" s="110" t="s">
        <v>17</v>
      </c>
      <c r="I52" s="110" t="s">
        <v>1783</v>
      </c>
      <c r="J52" t="s">
        <v>233</v>
      </c>
      <c r="L52" t="s">
        <v>234</v>
      </c>
      <c r="N52" s="1">
        <v>12446</v>
      </c>
      <c r="O52" t="s">
        <v>1148</v>
      </c>
      <c r="Q52" t="b">
        <v>0</v>
      </c>
      <c r="R52" s="1">
        <v>43536</v>
      </c>
      <c r="S52" t="b">
        <v>0</v>
      </c>
      <c r="U52" t="b">
        <v>0</v>
      </c>
      <c r="AB52">
        <v>89</v>
      </c>
      <c r="AC52" t="b">
        <v>0</v>
      </c>
      <c r="AD52" t="b">
        <v>1</v>
      </c>
      <c r="AF52" t="s">
        <v>2534</v>
      </c>
      <c r="AI52" t="b">
        <v>0</v>
      </c>
      <c r="AJ52" t="b">
        <v>0</v>
      </c>
      <c r="AK52" t="b">
        <v>0</v>
      </c>
      <c r="AL52" t="b">
        <v>0</v>
      </c>
      <c r="AM52" t="b">
        <v>0</v>
      </c>
      <c r="AN52" t="b">
        <v>0</v>
      </c>
      <c r="AO52" t="b">
        <v>0</v>
      </c>
      <c r="AP52" t="b">
        <v>0</v>
      </c>
      <c r="AQ52" t="b">
        <v>0</v>
      </c>
      <c r="AR52" t="b">
        <v>0</v>
      </c>
      <c r="AS52" t="b">
        <v>0</v>
      </c>
      <c r="AT52" t="b">
        <v>0</v>
      </c>
      <c r="AU52" t="b">
        <v>0</v>
      </c>
      <c r="AV52" t="b">
        <v>0</v>
      </c>
      <c r="AW52" t="b">
        <v>0</v>
      </c>
      <c r="AX52" t="b">
        <v>0</v>
      </c>
      <c r="AY52" t="b">
        <v>0</v>
      </c>
      <c r="AZ52" t="b">
        <v>0</v>
      </c>
      <c r="BA52" t="b">
        <v>0</v>
      </c>
      <c r="BB52" t="b">
        <v>0</v>
      </c>
      <c r="BC52" t="b">
        <v>0</v>
      </c>
      <c r="BD52" t="b">
        <v>0</v>
      </c>
      <c r="BE52" t="b">
        <v>0</v>
      </c>
      <c r="BF52" t="b">
        <v>0</v>
      </c>
      <c r="BG52" t="b">
        <v>1</v>
      </c>
      <c r="BH52" t="b">
        <v>0</v>
      </c>
      <c r="BI52" t="b">
        <v>0</v>
      </c>
      <c r="BJ52" t="b">
        <v>0</v>
      </c>
      <c r="BK52" t="b">
        <v>0</v>
      </c>
      <c r="BL52" t="b">
        <v>0</v>
      </c>
      <c r="BN52" t="b">
        <v>1</v>
      </c>
    </row>
    <row r="53" spans="1:66">
      <c r="A53" s="73">
        <v>85</v>
      </c>
      <c r="B53" s="75" t="s">
        <v>235</v>
      </c>
      <c r="C53" s="75" t="s">
        <v>2036</v>
      </c>
      <c r="D53" t="s">
        <v>1225</v>
      </c>
      <c r="E53" t="s">
        <v>72</v>
      </c>
      <c r="F53" t="s">
        <v>2348</v>
      </c>
      <c r="G53" t="s">
        <v>2349</v>
      </c>
      <c r="H53" t="s">
        <v>17</v>
      </c>
      <c r="I53" t="s">
        <v>2350</v>
      </c>
      <c r="J53" t="s">
        <v>2351</v>
      </c>
      <c r="K53" t="s">
        <v>1226</v>
      </c>
      <c r="L53" t="s">
        <v>1227</v>
      </c>
      <c r="N53" s="1">
        <v>13895</v>
      </c>
      <c r="Q53" t="b">
        <v>0</v>
      </c>
      <c r="R53" s="1">
        <v>38827</v>
      </c>
      <c r="S53" t="b">
        <v>0</v>
      </c>
      <c r="U53" t="b">
        <v>0</v>
      </c>
      <c r="X53" t="s">
        <v>2547</v>
      </c>
      <c r="AB53">
        <v>85</v>
      </c>
      <c r="AC53" t="b">
        <v>0</v>
      </c>
      <c r="AD53" t="b">
        <v>1</v>
      </c>
      <c r="AF53" t="s">
        <v>2525</v>
      </c>
      <c r="AI53" t="b">
        <v>0</v>
      </c>
      <c r="AJ53" t="b">
        <v>0</v>
      </c>
      <c r="AK53" t="b">
        <v>0</v>
      </c>
      <c r="AL53" t="b">
        <v>0</v>
      </c>
      <c r="AM53" t="b">
        <v>0</v>
      </c>
      <c r="AN53" t="b">
        <v>1</v>
      </c>
      <c r="AO53" t="b">
        <v>1</v>
      </c>
      <c r="AP53" t="b">
        <v>1</v>
      </c>
      <c r="AQ53" t="b">
        <v>0</v>
      </c>
      <c r="AR53" t="b">
        <v>0</v>
      </c>
      <c r="AS53" t="b">
        <v>0</v>
      </c>
      <c r="AT53" t="b">
        <v>0</v>
      </c>
      <c r="AU53" t="b">
        <v>1</v>
      </c>
      <c r="AV53" t="b">
        <v>0</v>
      </c>
      <c r="AW53" t="b">
        <v>0</v>
      </c>
      <c r="AX53" t="b">
        <v>0</v>
      </c>
      <c r="AY53" t="b">
        <v>0</v>
      </c>
      <c r="AZ53" t="b">
        <v>0</v>
      </c>
      <c r="BA53" t="b">
        <v>0</v>
      </c>
      <c r="BB53" t="b">
        <v>0</v>
      </c>
      <c r="BC53" t="b">
        <v>0</v>
      </c>
      <c r="BD53" t="b">
        <v>0</v>
      </c>
      <c r="BE53" t="b">
        <v>0</v>
      </c>
      <c r="BF53" t="b">
        <v>0</v>
      </c>
      <c r="BG53" t="b">
        <v>0</v>
      </c>
      <c r="BH53" t="b">
        <v>0</v>
      </c>
      <c r="BI53" t="b">
        <v>0</v>
      </c>
      <c r="BJ53" t="b">
        <v>0</v>
      </c>
      <c r="BK53" t="b">
        <v>0</v>
      </c>
      <c r="BL53" t="b">
        <v>0</v>
      </c>
      <c r="BN53" t="b">
        <v>1</v>
      </c>
    </row>
    <row r="54" spans="1:66">
      <c r="A54" s="73">
        <v>1112</v>
      </c>
      <c r="B54" s="75" t="s">
        <v>2427</v>
      </c>
      <c r="C54" s="75" t="s">
        <v>352</v>
      </c>
      <c r="D54" t="s">
        <v>2432</v>
      </c>
      <c r="E54" t="s">
        <v>2434</v>
      </c>
      <c r="F54" t="s">
        <v>2433</v>
      </c>
      <c r="G54" t="s">
        <v>96</v>
      </c>
      <c r="H54" t="s">
        <v>17</v>
      </c>
      <c r="I54" t="s">
        <v>1822</v>
      </c>
      <c r="J54" t="s">
        <v>2548</v>
      </c>
      <c r="K54" t="s">
        <v>2548</v>
      </c>
      <c r="L54" t="s">
        <v>2431</v>
      </c>
      <c r="M54" t="s">
        <v>2549</v>
      </c>
      <c r="N54" s="1">
        <v>20339</v>
      </c>
      <c r="O54" t="s">
        <v>1083</v>
      </c>
      <c r="Q54" t="b">
        <v>0</v>
      </c>
      <c r="R54" s="1">
        <v>45223</v>
      </c>
      <c r="S54" t="b">
        <v>0</v>
      </c>
      <c r="U54" t="b">
        <v>0</v>
      </c>
      <c r="Y54" s="1">
        <v>45224.277037037034</v>
      </c>
      <c r="AB54">
        <v>68</v>
      </c>
      <c r="AC54" t="b">
        <v>0</v>
      </c>
      <c r="AD54" t="b">
        <v>1</v>
      </c>
      <c r="AI54" t="b">
        <v>0</v>
      </c>
      <c r="AJ54" t="b">
        <v>0</v>
      </c>
      <c r="AK54" t="b">
        <v>0</v>
      </c>
      <c r="AL54" t="b">
        <v>0</v>
      </c>
      <c r="AM54" t="b">
        <v>0</v>
      </c>
      <c r="AN54" t="b">
        <v>1</v>
      </c>
      <c r="AO54" t="b">
        <v>1</v>
      </c>
      <c r="AP54" t="b">
        <v>0</v>
      </c>
      <c r="AQ54" t="b">
        <v>0</v>
      </c>
      <c r="AR54" t="b">
        <v>0</v>
      </c>
      <c r="AS54" t="b">
        <v>1</v>
      </c>
      <c r="AT54" t="b">
        <v>0</v>
      </c>
      <c r="AU54" t="b">
        <v>0</v>
      </c>
      <c r="AV54" t="b">
        <v>1</v>
      </c>
      <c r="AW54" t="b">
        <v>0</v>
      </c>
      <c r="AX54" t="b">
        <v>0</v>
      </c>
      <c r="AY54" t="b">
        <v>0</v>
      </c>
      <c r="AZ54" t="b">
        <v>0</v>
      </c>
      <c r="BA54" t="b">
        <v>0</v>
      </c>
      <c r="BB54" t="b">
        <v>0</v>
      </c>
      <c r="BC54" t="b">
        <v>0</v>
      </c>
      <c r="BD54" t="b">
        <v>0</v>
      </c>
      <c r="BE54" t="b">
        <v>1</v>
      </c>
      <c r="BF54" t="b">
        <v>0</v>
      </c>
      <c r="BG54" t="b">
        <v>0</v>
      </c>
      <c r="BH54" t="b">
        <v>0</v>
      </c>
      <c r="BI54" t="b">
        <v>0</v>
      </c>
      <c r="BJ54" t="b">
        <v>0</v>
      </c>
      <c r="BK54" t="b">
        <v>0</v>
      </c>
      <c r="BL54" t="b">
        <v>0</v>
      </c>
      <c r="BN54" t="b">
        <v>1</v>
      </c>
    </row>
    <row r="55" spans="1:66">
      <c r="A55" s="73">
        <v>1111</v>
      </c>
      <c r="B55" s="75" t="s">
        <v>2418</v>
      </c>
      <c r="C55" s="75" t="s">
        <v>2415</v>
      </c>
      <c r="D55" t="s">
        <v>2419</v>
      </c>
      <c r="E55" t="s">
        <v>23</v>
      </c>
      <c r="F55" t="s">
        <v>2550</v>
      </c>
      <c r="G55" t="s">
        <v>81</v>
      </c>
      <c r="H55" t="s">
        <v>2551</v>
      </c>
      <c r="I55" t="s">
        <v>1779</v>
      </c>
      <c r="J55" t="s">
        <v>2422</v>
      </c>
      <c r="K55" t="s">
        <v>2422</v>
      </c>
      <c r="L55" t="s">
        <v>2552</v>
      </c>
      <c r="N55" s="1">
        <v>17170</v>
      </c>
      <c r="Q55" t="b">
        <v>0</v>
      </c>
      <c r="R55" s="1">
        <v>45222</v>
      </c>
      <c r="S55" t="b">
        <v>0</v>
      </c>
      <c r="U55" t="b">
        <v>0</v>
      </c>
      <c r="Y55" s="1">
        <v>45222.69604166667</v>
      </c>
      <c r="AB55">
        <v>76</v>
      </c>
      <c r="AC55" t="b">
        <v>0</v>
      </c>
      <c r="AD55" t="b">
        <v>1</v>
      </c>
      <c r="AI55" t="b">
        <v>0</v>
      </c>
      <c r="AJ55" t="b">
        <v>0</v>
      </c>
      <c r="AK55" t="b">
        <v>0</v>
      </c>
      <c r="AL55" t="b">
        <v>1</v>
      </c>
      <c r="AM55" t="b">
        <v>0</v>
      </c>
      <c r="AN55" t="b">
        <v>0</v>
      </c>
      <c r="AO55" t="b">
        <v>0</v>
      </c>
      <c r="AP55" t="b">
        <v>0</v>
      </c>
      <c r="AQ55" t="b">
        <v>1</v>
      </c>
      <c r="AR55" t="b">
        <v>0</v>
      </c>
      <c r="AS55" t="b">
        <v>0</v>
      </c>
      <c r="AT55" t="b">
        <v>0</v>
      </c>
      <c r="AU55" t="b">
        <v>1</v>
      </c>
      <c r="AV55" t="b">
        <v>0</v>
      </c>
      <c r="AW55" t="b">
        <v>0</v>
      </c>
      <c r="AX55" t="b">
        <v>0</v>
      </c>
      <c r="AY55" t="b">
        <v>0</v>
      </c>
      <c r="AZ55" t="b">
        <v>0</v>
      </c>
      <c r="BA55" t="b">
        <v>0</v>
      </c>
      <c r="BB55" t="b">
        <v>0</v>
      </c>
      <c r="BC55" t="b">
        <v>0</v>
      </c>
      <c r="BD55" t="b">
        <v>0</v>
      </c>
      <c r="BE55" t="b">
        <v>0</v>
      </c>
      <c r="BF55" t="b">
        <v>0</v>
      </c>
      <c r="BG55" t="b">
        <v>0</v>
      </c>
      <c r="BH55" t="b">
        <v>0</v>
      </c>
      <c r="BI55" t="b">
        <v>0</v>
      </c>
      <c r="BJ55" t="b">
        <v>0</v>
      </c>
      <c r="BK55" t="b">
        <v>0</v>
      </c>
      <c r="BL55" t="b">
        <v>0</v>
      </c>
      <c r="BN55" t="b">
        <v>1</v>
      </c>
    </row>
    <row r="56" spans="1:66">
      <c r="A56" s="99">
        <v>959</v>
      </c>
      <c r="B56" s="58" t="s">
        <v>236</v>
      </c>
      <c r="C56" s="58" t="s">
        <v>577</v>
      </c>
      <c r="D56" s="110" t="s">
        <v>1082</v>
      </c>
      <c r="E56" s="110"/>
      <c r="F56" s="110" t="s">
        <v>237</v>
      </c>
      <c r="G56" s="110" t="s">
        <v>238</v>
      </c>
      <c r="H56" s="110" t="s">
        <v>133</v>
      </c>
      <c r="I56" s="110" t="s">
        <v>1810</v>
      </c>
      <c r="J56" t="s">
        <v>239</v>
      </c>
      <c r="K56" t="s">
        <v>240</v>
      </c>
      <c r="L56" t="s">
        <v>241</v>
      </c>
      <c r="N56" s="1">
        <v>12415</v>
      </c>
      <c r="Q56" t="b">
        <v>0</v>
      </c>
      <c r="R56" s="1">
        <v>43599</v>
      </c>
      <c r="S56" t="b">
        <v>0</v>
      </c>
      <c r="U56" t="b">
        <v>0</v>
      </c>
      <c r="AB56">
        <v>90</v>
      </c>
      <c r="AC56" t="b">
        <v>0</v>
      </c>
      <c r="AD56" t="b">
        <v>1</v>
      </c>
      <c r="AF56" t="s">
        <v>2521</v>
      </c>
      <c r="AI56" t="b">
        <v>0</v>
      </c>
      <c r="AJ56" t="b">
        <v>0</v>
      </c>
      <c r="AK56" t="b">
        <v>0</v>
      </c>
      <c r="AL56" t="b">
        <v>0</v>
      </c>
      <c r="AM56" t="b">
        <v>0</v>
      </c>
      <c r="AN56" t="b">
        <v>0</v>
      </c>
      <c r="AO56" t="b">
        <v>0</v>
      </c>
      <c r="AP56" t="b">
        <v>0</v>
      </c>
      <c r="AQ56" t="b">
        <v>0</v>
      </c>
      <c r="AR56" t="b">
        <v>0</v>
      </c>
      <c r="AS56" t="b">
        <v>0</v>
      </c>
      <c r="AT56" t="b">
        <v>0</v>
      </c>
      <c r="AU56" t="b">
        <v>1</v>
      </c>
      <c r="AV56" t="b">
        <v>0</v>
      </c>
      <c r="AW56" t="b">
        <v>0</v>
      </c>
      <c r="AX56" t="b">
        <v>0</v>
      </c>
      <c r="AY56" t="b">
        <v>0</v>
      </c>
      <c r="AZ56" t="b">
        <v>0</v>
      </c>
      <c r="BA56" t="b">
        <v>0</v>
      </c>
      <c r="BB56" t="b">
        <v>0</v>
      </c>
      <c r="BC56" t="b">
        <v>0</v>
      </c>
      <c r="BD56" t="b">
        <v>0</v>
      </c>
      <c r="BE56" t="b">
        <v>0</v>
      </c>
      <c r="BF56" t="b">
        <v>0</v>
      </c>
      <c r="BG56" t="b">
        <v>0</v>
      </c>
      <c r="BH56" t="b">
        <v>0</v>
      </c>
      <c r="BI56" t="b">
        <v>0</v>
      </c>
      <c r="BJ56" t="b">
        <v>0</v>
      </c>
      <c r="BK56" t="b">
        <v>0</v>
      </c>
      <c r="BL56" t="b">
        <v>0</v>
      </c>
      <c r="BN56" t="b">
        <v>1</v>
      </c>
    </row>
    <row r="57" spans="1:66">
      <c r="A57" s="6">
        <v>1027</v>
      </c>
      <c r="B57" t="s">
        <v>1171</v>
      </c>
      <c r="C57" t="s">
        <v>1066</v>
      </c>
      <c r="D57" t="s">
        <v>1172</v>
      </c>
      <c r="E57" t="s">
        <v>72</v>
      </c>
      <c r="F57" t="s">
        <v>1173</v>
      </c>
      <c r="G57" t="s">
        <v>83</v>
      </c>
      <c r="H57" t="s">
        <v>17</v>
      </c>
      <c r="I57" t="s">
        <v>1772</v>
      </c>
      <c r="J57" t="s">
        <v>1174</v>
      </c>
      <c r="K57" t="s">
        <v>1175</v>
      </c>
      <c r="L57" t="s">
        <v>1176</v>
      </c>
      <c r="M57" t="s">
        <v>1176</v>
      </c>
      <c r="N57" s="1">
        <v>13309</v>
      </c>
      <c r="Q57" t="b">
        <v>0</v>
      </c>
      <c r="R57" s="1">
        <v>44404</v>
      </c>
      <c r="S57" t="b">
        <v>0</v>
      </c>
      <c r="U57" t="b">
        <v>0</v>
      </c>
      <c r="Y57" s="1">
        <v>44404</v>
      </c>
      <c r="AB57">
        <v>87</v>
      </c>
      <c r="AC57" t="b">
        <v>0</v>
      </c>
      <c r="AD57" t="b">
        <v>0</v>
      </c>
      <c r="AI57" t="b">
        <v>0</v>
      </c>
      <c r="AJ57" t="b">
        <v>0</v>
      </c>
      <c r="AK57" t="b">
        <v>0</v>
      </c>
      <c r="AL57" t="b">
        <v>0</v>
      </c>
      <c r="AM57" t="b">
        <v>0</v>
      </c>
      <c r="AN57" t="b">
        <v>0</v>
      </c>
      <c r="AO57" t="b">
        <v>0</v>
      </c>
      <c r="AP57" t="b">
        <v>0</v>
      </c>
      <c r="AQ57" t="b">
        <v>0</v>
      </c>
      <c r="AR57" t="b">
        <v>0</v>
      </c>
      <c r="AS57" t="b">
        <v>0</v>
      </c>
      <c r="AT57" t="b">
        <v>0</v>
      </c>
      <c r="AU57" t="b">
        <v>1</v>
      </c>
      <c r="AV57" t="b">
        <v>0</v>
      </c>
      <c r="AW57" t="b">
        <v>0</v>
      </c>
      <c r="AX57" t="b">
        <v>0</v>
      </c>
      <c r="AY57" t="b">
        <v>0</v>
      </c>
      <c r="AZ57" t="b">
        <v>0</v>
      </c>
      <c r="BA57" t="b">
        <v>0</v>
      </c>
      <c r="BB57" t="b">
        <v>0</v>
      </c>
      <c r="BC57" t="b">
        <v>0</v>
      </c>
      <c r="BD57" t="b">
        <v>0</v>
      </c>
      <c r="BE57" t="b">
        <v>0</v>
      </c>
      <c r="BF57" t="b">
        <v>0</v>
      </c>
      <c r="BG57" t="b">
        <v>0</v>
      </c>
      <c r="BH57" t="b">
        <v>0</v>
      </c>
      <c r="BI57" t="b">
        <v>0</v>
      </c>
      <c r="BJ57" t="b">
        <v>0</v>
      </c>
      <c r="BK57" t="b">
        <v>0</v>
      </c>
      <c r="BL57" t="b">
        <v>0</v>
      </c>
      <c r="BN57" t="b">
        <v>1</v>
      </c>
    </row>
    <row r="58" spans="1:66">
      <c r="A58" s="6">
        <v>1087</v>
      </c>
      <c r="B58" t="s">
        <v>2112</v>
      </c>
      <c r="C58" t="s">
        <v>2256</v>
      </c>
      <c r="D58" t="s">
        <v>2123</v>
      </c>
      <c r="E58" t="s">
        <v>23</v>
      </c>
      <c r="F58" t="s">
        <v>2124</v>
      </c>
      <c r="G58" t="s">
        <v>16</v>
      </c>
      <c r="H58" t="s">
        <v>17</v>
      </c>
      <c r="I58" t="s">
        <v>1752</v>
      </c>
      <c r="J58" t="s">
        <v>2125</v>
      </c>
      <c r="K58" t="s">
        <v>2126</v>
      </c>
      <c r="L58" t="s">
        <v>2127</v>
      </c>
      <c r="M58" t="s">
        <v>2128</v>
      </c>
      <c r="N58" s="1">
        <v>13387</v>
      </c>
      <c r="O58" t="s">
        <v>861</v>
      </c>
      <c r="Q58" t="b">
        <v>0</v>
      </c>
      <c r="R58" s="1">
        <v>44908</v>
      </c>
      <c r="S58" t="b">
        <v>0</v>
      </c>
      <c r="U58" t="b">
        <v>0</v>
      </c>
      <c r="Y58" s="1">
        <v>44910</v>
      </c>
      <c r="AB58">
        <v>87</v>
      </c>
      <c r="AC58" t="b">
        <v>0</v>
      </c>
      <c r="AD58" t="b">
        <v>1</v>
      </c>
      <c r="AF58" t="s">
        <v>2553</v>
      </c>
      <c r="AI58" t="b">
        <v>0</v>
      </c>
      <c r="AJ58" t="b">
        <v>1</v>
      </c>
      <c r="AK58" t="b">
        <v>0</v>
      </c>
      <c r="AL58" t="b">
        <v>0</v>
      </c>
      <c r="AM58" t="b">
        <v>0</v>
      </c>
      <c r="AN58" t="b">
        <v>0</v>
      </c>
      <c r="AO58" t="b">
        <v>1</v>
      </c>
      <c r="AP58" t="b">
        <v>0</v>
      </c>
      <c r="AQ58" t="b">
        <v>1</v>
      </c>
      <c r="AR58" t="b">
        <v>0</v>
      </c>
      <c r="AS58" t="b">
        <v>0</v>
      </c>
      <c r="AT58" t="b">
        <v>0</v>
      </c>
      <c r="AU58" t="b">
        <v>1</v>
      </c>
      <c r="AV58" t="b">
        <v>0</v>
      </c>
      <c r="AW58" t="b">
        <v>1</v>
      </c>
      <c r="AX58" t="b">
        <v>0</v>
      </c>
      <c r="AY58" t="b">
        <v>0</v>
      </c>
      <c r="AZ58" t="b">
        <v>0</v>
      </c>
      <c r="BA58" t="b">
        <v>0</v>
      </c>
      <c r="BB58" t="b">
        <v>0</v>
      </c>
      <c r="BC58" t="b">
        <v>0</v>
      </c>
      <c r="BD58" t="b">
        <v>1</v>
      </c>
      <c r="BE58" t="b">
        <v>0</v>
      </c>
      <c r="BF58" t="b">
        <v>0</v>
      </c>
      <c r="BG58" t="b">
        <v>0</v>
      </c>
      <c r="BH58" t="b">
        <v>0</v>
      </c>
      <c r="BI58" t="b">
        <v>0</v>
      </c>
      <c r="BJ58" t="b">
        <v>0</v>
      </c>
      <c r="BK58" t="b">
        <v>0</v>
      </c>
      <c r="BL58" t="b">
        <v>0</v>
      </c>
      <c r="BN58" t="b">
        <v>1</v>
      </c>
    </row>
    <row r="59" spans="1:66">
      <c r="A59" s="99">
        <v>90</v>
      </c>
      <c r="B59" s="110" t="s">
        <v>242</v>
      </c>
      <c r="C59" s="110" t="s">
        <v>91</v>
      </c>
      <c r="D59" s="110" t="s">
        <v>1108</v>
      </c>
      <c r="E59" s="110" t="s">
        <v>124</v>
      </c>
      <c r="F59" s="110" t="s">
        <v>243</v>
      </c>
      <c r="G59" s="110" t="s">
        <v>16</v>
      </c>
      <c r="H59" s="110" t="s">
        <v>17</v>
      </c>
      <c r="I59" s="110" t="s">
        <v>1752</v>
      </c>
      <c r="J59" t="s">
        <v>244</v>
      </c>
      <c r="L59" t="s">
        <v>245</v>
      </c>
      <c r="N59" s="1">
        <v>11414</v>
      </c>
      <c r="Q59" t="b">
        <v>0</v>
      </c>
      <c r="R59" s="1">
        <v>34001</v>
      </c>
      <c r="S59" t="b">
        <v>0</v>
      </c>
      <c r="U59" t="b">
        <v>0</v>
      </c>
      <c r="AB59">
        <v>92</v>
      </c>
      <c r="AC59" t="b">
        <v>0</v>
      </c>
      <c r="AD59" t="b">
        <v>1</v>
      </c>
      <c r="AI59" t="b">
        <v>0</v>
      </c>
      <c r="AJ59" t="b">
        <v>0</v>
      </c>
      <c r="AK59" t="b">
        <v>0</v>
      </c>
      <c r="AL59" t="b">
        <v>0</v>
      </c>
      <c r="AM59" t="b">
        <v>0</v>
      </c>
      <c r="AN59" t="b">
        <v>0</v>
      </c>
      <c r="AO59" t="b">
        <v>0</v>
      </c>
      <c r="AP59" t="b">
        <v>1</v>
      </c>
      <c r="AQ59" t="b">
        <v>1</v>
      </c>
      <c r="AR59" t="b">
        <v>0</v>
      </c>
      <c r="AS59" t="b">
        <v>0</v>
      </c>
      <c r="AT59" t="b">
        <v>0</v>
      </c>
      <c r="AU59" t="b">
        <v>1</v>
      </c>
      <c r="AV59" t="b">
        <v>1</v>
      </c>
      <c r="AW59" t="b">
        <v>0</v>
      </c>
      <c r="AX59" t="b">
        <v>0</v>
      </c>
      <c r="AY59" t="b">
        <v>0</v>
      </c>
      <c r="AZ59" t="b">
        <v>0</v>
      </c>
      <c r="BA59" t="b">
        <v>0</v>
      </c>
      <c r="BB59" t="b">
        <v>0</v>
      </c>
      <c r="BC59" t="b">
        <v>0</v>
      </c>
      <c r="BD59" t="b">
        <v>1</v>
      </c>
      <c r="BE59" t="b">
        <v>0</v>
      </c>
      <c r="BF59" t="b">
        <v>1</v>
      </c>
      <c r="BG59" t="b">
        <v>0</v>
      </c>
      <c r="BH59" t="b">
        <v>0</v>
      </c>
      <c r="BI59" t="b">
        <v>0</v>
      </c>
      <c r="BJ59" t="b">
        <v>0</v>
      </c>
      <c r="BK59" t="b">
        <v>0</v>
      </c>
      <c r="BL59" t="b">
        <v>0</v>
      </c>
      <c r="BN59" t="b">
        <v>1</v>
      </c>
    </row>
    <row r="60" spans="1:66">
      <c r="A60" s="6">
        <v>1049</v>
      </c>
      <c r="B60" t="s">
        <v>1640</v>
      </c>
      <c r="C60" t="s">
        <v>1641</v>
      </c>
      <c r="D60" t="s">
        <v>1811</v>
      </c>
      <c r="E60" t="s">
        <v>1563</v>
      </c>
      <c r="F60" t="s">
        <v>1812</v>
      </c>
      <c r="G60" t="s">
        <v>789</v>
      </c>
      <c r="H60" t="s">
        <v>17</v>
      </c>
      <c r="I60" t="s">
        <v>1798</v>
      </c>
      <c r="J60" t="s">
        <v>1685</v>
      </c>
      <c r="K60" t="s">
        <v>1686</v>
      </c>
      <c r="L60" t="s">
        <v>1687</v>
      </c>
      <c r="M60" t="s">
        <v>1813</v>
      </c>
      <c r="N60" s="1">
        <v>16573</v>
      </c>
      <c r="O60" t="s">
        <v>1814</v>
      </c>
      <c r="Q60" t="b">
        <v>0</v>
      </c>
      <c r="R60" s="1">
        <v>44515</v>
      </c>
      <c r="S60" t="b">
        <v>0</v>
      </c>
      <c r="U60" t="b">
        <v>0</v>
      </c>
      <c r="Y60" s="1">
        <v>44530</v>
      </c>
      <c r="AB60">
        <v>78</v>
      </c>
      <c r="AC60" t="b">
        <v>0</v>
      </c>
      <c r="AD60" t="b">
        <v>0</v>
      </c>
      <c r="AI60" t="b">
        <v>0</v>
      </c>
      <c r="AJ60" t="b">
        <v>0</v>
      </c>
      <c r="AK60" t="b">
        <v>0</v>
      </c>
      <c r="AL60" t="b">
        <v>1</v>
      </c>
      <c r="AM60" t="b">
        <v>0</v>
      </c>
      <c r="AN60" t="b">
        <v>0</v>
      </c>
      <c r="AO60" t="b">
        <v>0</v>
      </c>
      <c r="AP60" t="b">
        <v>0</v>
      </c>
      <c r="AQ60" t="b">
        <v>0</v>
      </c>
      <c r="AR60" t="b">
        <v>0</v>
      </c>
      <c r="AS60" t="b">
        <v>0</v>
      </c>
      <c r="AT60" t="b">
        <v>0</v>
      </c>
      <c r="AU60" t="b">
        <v>0</v>
      </c>
      <c r="AV60" t="b">
        <v>0</v>
      </c>
      <c r="AW60" t="b">
        <v>0</v>
      </c>
      <c r="AX60" t="b">
        <v>0</v>
      </c>
      <c r="AY60" t="b">
        <v>0</v>
      </c>
      <c r="AZ60" t="b">
        <v>0</v>
      </c>
      <c r="BA60" t="b">
        <v>0</v>
      </c>
      <c r="BB60" t="b">
        <v>0</v>
      </c>
      <c r="BC60" t="b">
        <v>0</v>
      </c>
      <c r="BD60" t="b">
        <v>0</v>
      </c>
      <c r="BE60" t="b">
        <v>0</v>
      </c>
      <c r="BF60" t="b">
        <v>0</v>
      </c>
      <c r="BG60" t="b">
        <v>0</v>
      </c>
      <c r="BH60" t="b">
        <v>0</v>
      </c>
      <c r="BI60" t="b">
        <v>0</v>
      </c>
      <c r="BJ60" t="b">
        <v>0</v>
      </c>
      <c r="BK60" t="b">
        <v>0</v>
      </c>
      <c r="BL60" t="b">
        <v>0</v>
      </c>
      <c r="BN60" t="b">
        <v>1</v>
      </c>
    </row>
    <row r="61" spans="1:66">
      <c r="A61" s="73">
        <v>1062</v>
      </c>
      <c r="B61" s="75" t="s">
        <v>1742</v>
      </c>
      <c r="C61" s="75" t="s">
        <v>2519</v>
      </c>
      <c r="D61" t="s">
        <v>1437</v>
      </c>
      <c r="E61" t="s">
        <v>1815</v>
      </c>
      <c r="F61" t="s">
        <v>1816</v>
      </c>
      <c r="G61" t="s">
        <v>130</v>
      </c>
      <c r="H61" t="s">
        <v>17</v>
      </c>
      <c r="I61" t="s">
        <v>1783</v>
      </c>
      <c r="J61" t="s">
        <v>1817</v>
      </c>
      <c r="K61" t="s">
        <v>1818</v>
      </c>
      <c r="L61" t="s">
        <v>1819</v>
      </c>
      <c r="M61" t="s">
        <v>1820</v>
      </c>
      <c r="N61" s="1">
        <v>14054</v>
      </c>
      <c r="O61" t="s">
        <v>1821</v>
      </c>
      <c r="Q61" t="b">
        <v>0</v>
      </c>
      <c r="R61" s="1">
        <v>44664</v>
      </c>
      <c r="S61" t="b">
        <v>0</v>
      </c>
      <c r="U61" t="b">
        <v>0</v>
      </c>
      <c r="Y61" s="1">
        <v>44664</v>
      </c>
      <c r="AB61">
        <v>85</v>
      </c>
      <c r="AC61" t="b">
        <v>0</v>
      </c>
      <c r="AD61" t="b">
        <v>1</v>
      </c>
      <c r="AF61" t="s">
        <v>45</v>
      </c>
      <c r="AH61" t="s">
        <v>2518</v>
      </c>
      <c r="AI61" t="b">
        <v>0</v>
      </c>
      <c r="AJ61" t="b">
        <v>0</v>
      </c>
      <c r="AK61" t="b">
        <v>0</v>
      </c>
      <c r="AL61" t="b">
        <v>0</v>
      </c>
      <c r="AM61" t="b">
        <v>0</v>
      </c>
      <c r="AN61" t="b">
        <v>0</v>
      </c>
      <c r="AO61" t="b">
        <v>1</v>
      </c>
      <c r="AP61" t="b">
        <v>1</v>
      </c>
      <c r="AQ61" t="b">
        <v>0</v>
      </c>
      <c r="AR61" t="b">
        <v>0</v>
      </c>
      <c r="AS61" t="b">
        <v>0</v>
      </c>
      <c r="AT61" t="b">
        <v>0</v>
      </c>
      <c r="AU61" t="b">
        <v>1</v>
      </c>
      <c r="AV61" t="b">
        <v>0</v>
      </c>
      <c r="AW61" t="b">
        <v>1</v>
      </c>
      <c r="AX61" t="b">
        <v>0</v>
      </c>
      <c r="AY61" t="b">
        <v>0</v>
      </c>
      <c r="AZ61" t="b">
        <v>0</v>
      </c>
      <c r="BA61" t="b">
        <v>0</v>
      </c>
      <c r="BB61" t="b">
        <v>0</v>
      </c>
      <c r="BC61" t="b">
        <v>0</v>
      </c>
      <c r="BD61" t="b">
        <v>1</v>
      </c>
      <c r="BE61" t="b">
        <v>1</v>
      </c>
      <c r="BF61" t="b">
        <v>1</v>
      </c>
      <c r="BG61" t="b">
        <v>0</v>
      </c>
      <c r="BH61" t="b">
        <v>0</v>
      </c>
      <c r="BI61" t="b">
        <v>0</v>
      </c>
      <c r="BJ61" t="b">
        <v>0</v>
      </c>
      <c r="BK61" t="b">
        <v>0</v>
      </c>
      <c r="BL61" t="b">
        <v>0</v>
      </c>
      <c r="BN61" t="b">
        <v>1</v>
      </c>
    </row>
    <row r="62" spans="1:66">
      <c r="A62" s="99">
        <v>96</v>
      </c>
      <c r="B62" s="110" t="s">
        <v>248</v>
      </c>
      <c r="C62" s="110" t="s">
        <v>529</v>
      </c>
      <c r="D62" s="110" t="s">
        <v>1105</v>
      </c>
      <c r="E62" s="110" t="s">
        <v>51</v>
      </c>
      <c r="F62" s="110" t="s">
        <v>250</v>
      </c>
      <c r="G62" s="110" t="s">
        <v>96</v>
      </c>
      <c r="H62" s="110" t="s">
        <v>17</v>
      </c>
      <c r="I62" s="110" t="s">
        <v>1822</v>
      </c>
      <c r="J62" t="s">
        <v>251</v>
      </c>
      <c r="L62" t="s">
        <v>252</v>
      </c>
      <c r="M62" t="s">
        <v>252</v>
      </c>
      <c r="N62" s="1">
        <v>11151</v>
      </c>
      <c r="Q62" t="b">
        <v>0</v>
      </c>
      <c r="R62" s="1">
        <v>38018</v>
      </c>
      <c r="S62" t="b">
        <v>0</v>
      </c>
      <c r="U62" t="b">
        <v>0</v>
      </c>
      <c r="Y62" s="1">
        <v>44160</v>
      </c>
      <c r="AB62">
        <v>93</v>
      </c>
      <c r="AC62" t="b">
        <v>0</v>
      </c>
      <c r="AD62" t="b">
        <v>1</v>
      </c>
      <c r="AF62" t="s">
        <v>2554</v>
      </c>
      <c r="AI62" t="b">
        <v>0</v>
      </c>
      <c r="AJ62" t="b">
        <v>1</v>
      </c>
      <c r="AK62" t="b">
        <v>0</v>
      </c>
      <c r="AL62" t="b">
        <v>0</v>
      </c>
      <c r="AM62" t="b">
        <v>0</v>
      </c>
      <c r="AN62" t="b">
        <v>0</v>
      </c>
      <c r="AO62" t="b">
        <v>0</v>
      </c>
      <c r="AP62" t="b">
        <v>0</v>
      </c>
      <c r="AQ62" t="b">
        <v>0</v>
      </c>
      <c r="AR62" t="b">
        <v>0</v>
      </c>
      <c r="AS62" t="b">
        <v>0</v>
      </c>
      <c r="AT62" t="b">
        <v>0</v>
      </c>
      <c r="AU62" t="b">
        <v>1</v>
      </c>
      <c r="AV62" t="b">
        <v>0</v>
      </c>
      <c r="AW62" t="b">
        <v>0</v>
      </c>
      <c r="AX62" t="b">
        <v>0</v>
      </c>
      <c r="AY62" t="b">
        <v>0</v>
      </c>
      <c r="AZ62" t="b">
        <v>0</v>
      </c>
      <c r="BA62" t="b">
        <v>0</v>
      </c>
      <c r="BB62" t="b">
        <v>0</v>
      </c>
      <c r="BC62" t="b">
        <v>0</v>
      </c>
      <c r="BD62" t="b">
        <v>0</v>
      </c>
      <c r="BE62" t="b">
        <v>0</v>
      </c>
      <c r="BF62" t="b">
        <v>0</v>
      </c>
      <c r="BG62" t="b">
        <v>0</v>
      </c>
      <c r="BH62" t="b">
        <v>0</v>
      </c>
      <c r="BI62" t="b">
        <v>0</v>
      </c>
      <c r="BJ62" t="b">
        <v>0</v>
      </c>
      <c r="BK62" t="b">
        <v>0</v>
      </c>
      <c r="BL62" t="b">
        <v>0</v>
      </c>
      <c r="BN62" t="b">
        <v>1</v>
      </c>
    </row>
    <row r="63" spans="1:66">
      <c r="A63" s="6">
        <v>845</v>
      </c>
      <c r="B63" t="s">
        <v>253</v>
      </c>
      <c r="C63" t="s">
        <v>2257</v>
      </c>
      <c r="D63" t="s">
        <v>1235</v>
      </c>
      <c r="E63" t="s">
        <v>72</v>
      </c>
      <c r="F63" t="s">
        <v>254</v>
      </c>
      <c r="G63" t="s">
        <v>16</v>
      </c>
      <c r="H63" t="s">
        <v>17</v>
      </c>
      <c r="I63" t="s">
        <v>1752</v>
      </c>
      <c r="J63" t="s">
        <v>255</v>
      </c>
      <c r="K63" t="s">
        <v>256</v>
      </c>
      <c r="L63" t="s">
        <v>257</v>
      </c>
      <c r="N63" s="1">
        <v>13997</v>
      </c>
      <c r="O63" t="s">
        <v>1083</v>
      </c>
      <c r="Q63" t="b">
        <v>0</v>
      </c>
      <c r="R63" s="1">
        <v>42745</v>
      </c>
      <c r="S63" t="b">
        <v>0</v>
      </c>
      <c r="U63" t="b">
        <v>0</v>
      </c>
      <c r="AB63">
        <v>85</v>
      </c>
      <c r="AC63" t="b">
        <v>0</v>
      </c>
      <c r="AD63" t="b">
        <v>1</v>
      </c>
      <c r="AF63" t="s">
        <v>2521</v>
      </c>
      <c r="AI63" t="b">
        <v>0</v>
      </c>
      <c r="AJ63" t="b">
        <v>0</v>
      </c>
      <c r="AK63" t="b">
        <v>0</v>
      </c>
      <c r="AL63" t="b">
        <v>0</v>
      </c>
      <c r="AM63" t="b">
        <v>0</v>
      </c>
      <c r="AN63" t="b">
        <v>0</v>
      </c>
      <c r="AO63" t="b">
        <v>0</v>
      </c>
      <c r="AP63" t="b">
        <v>0</v>
      </c>
      <c r="AQ63" t="b">
        <v>0</v>
      </c>
      <c r="AR63" t="b">
        <v>0</v>
      </c>
      <c r="AS63" t="b">
        <v>0</v>
      </c>
      <c r="AT63" t="b">
        <v>0</v>
      </c>
      <c r="AU63" t="b">
        <v>0</v>
      </c>
      <c r="AV63" t="b">
        <v>0</v>
      </c>
      <c r="AW63" t="b">
        <v>0</v>
      </c>
      <c r="AX63" t="b">
        <v>0</v>
      </c>
      <c r="AY63" t="b">
        <v>0</v>
      </c>
      <c r="AZ63" t="b">
        <v>0</v>
      </c>
      <c r="BA63" t="b">
        <v>0</v>
      </c>
      <c r="BB63" t="b">
        <v>0</v>
      </c>
      <c r="BC63" t="b">
        <v>0</v>
      </c>
      <c r="BD63" t="b">
        <v>0</v>
      </c>
      <c r="BE63" t="b">
        <v>0</v>
      </c>
      <c r="BF63" t="b">
        <v>0</v>
      </c>
      <c r="BG63" t="b">
        <v>0</v>
      </c>
      <c r="BH63" t="b">
        <v>0</v>
      </c>
      <c r="BI63" t="b">
        <v>0</v>
      </c>
      <c r="BJ63" t="b">
        <v>0</v>
      </c>
      <c r="BK63" t="b">
        <v>0</v>
      </c>
      <c r="BL63" t="b">
        <v>0</v>
      </c>
      <c r="BN63" t="b">
        <v>1</v>
      </c>
    </row>
    <row r="64" spans="1:66">
      <c r="A64" s="73">
        <v>535</v>
      </c>
      <c r="B64" s="75" t="s">
        <v>258</v>
      </c>
      <c r="C64" s="75" t="s">
        <v>259</v>
      </c>
      <c r="D64" t="s">
        <v>1082</v>
      </c>
      <c r="E64" t="s">
        <v>51</v>
      </c>
      <c r="F64" t="s">
        <v>260</v>
      </c>
      <c r="G64" t="s">
        <v>42</v>
      </c>
      <c r="H64" t="s">
        <v>17</v>
      </c>
      <c r="I64" t="s">
        <v>1758</v>
      </c>
      <c r="J64" t="s">
        <v>1823</v>
      </c>
      <c r="K64" t="s">
        <v>1823</v>
      </c>
      <c r="L64" t="s">
        <v>261</v>
      </c>
      <c r="M64" t="s">
        <v>1544</v>
      </c>
      <c r="N64" s="1">
        <v>18059</v>
      </c>
      <c r="O64" t="s">
        <v>1382</v>
      </c>
      <c r="P64" t="s">
        <v>1795</v>
      </c>
      <c r="Q64" t="b">
        <v>0</v>
      </c>
      <c r="R64" s="1">
        <v>41395</v>
      </c>
      <c r="S64" t="b">
        <v>0</v>
      </c>
      <c r="U64" t="b">
        <v>0</v>
      </c>
      <c r="W64" t="s">
        <v>2555</v>
      </c>
      <c r="X64" t="s">
        <v>2556</v>
      </c>
      <c r="Y64" s="1">
        <v>44561</v>
      </c>
      <c r="Z64" t="s">
        <v>2557</v>
      </c>
      <c r="AB64">
        <v>74</v>
      </c>
      <c r="AC64" t="b">
        <v>0</v>
      </c>
      <c r="AD64" t="b">
        <v>1</v>
      </c>
      <c r="AI64" t="b">
        <v>0</v>
      </c>
      <c r="AJ64" t="b">
        <v>0</v>
      </c>
      <c r="AK64" t="b">
        <v>0</v>
      </c>
      <c r="AL64" t="b">
        <v>0</v>
      </c>
      <c r="AM64" t="b">
        <v>0</v>
      </c>
      <c r="AN64" t="b">
        <v>0</v>
      </c>
      <c r="AO64" t="b">
        <v>0</v>
      </c>
      <c r="AP64" t="b">
        <v>0</v>
      </c>
      <c r="AQ64" t="b">
        <v>0</v>
      </c>
      <c r="AR64" t="b">
        <v>0</v>
      </c>
      <c r="AS64" t="b">
        <v>0</v>
      </c>
      <c r="AT64" t="b">
        <v>0</v>
      </c>
      <c r="AU64" t="b">
        <v>1</v>
      </c>
      <c r="AV64" t="b">
        <v>1</v>
      </c>
      <c r="AW64" t="b">
        <v>1</v>
      </c>
      <c r="AX64" t="b">
        <v>0</v>
      </c>
      <c r="AY64" t="b">
        <v>0</v>
      </c>
      <c r="AZ64" t="b">
        <v>0</v>
      </c>
      <c r="BA64" t="b">
        <v>0</v>
      </c>
      <c r="BB64" t="b">
        <v>0</v>
      </c>
      <c r="BC64" t="b">
        <v>0</v>
      </c>
      <c r="BD64" t="b">
        <v>0</v>
      </c>
      <c r="BE64" t="b">
        <v>1</v>
      </c>
      <c r="BF64" t="b">
        <v>1</v>
      </c>
      <c r="BG64" t="b">
        <v>0</v>
      </c>
      <c r="BH64" t="b">
        <v>0</v>
      </c>
      <c r="BI64" t="b">
        <v>0</v>
      </c>
      <c r="BJ64" t="b">
        <v>0</v>
      </c>
      <c r="BK64" t="b">
        <v>0</v>
      </c>
      <c r="BL64" t="b">
        <v>0</v>
      </c>
      <c r="BN64" t="b">
        <v>1</v>
      </c>
    </row>
    <row r="65" spans="1:66">
      <c r="A65" s="6">
        <v>885</v>
      </c>
      <c r="B65" t="s">
        <v>262</v>
      </c>
      <c r="C65" t="s">
        <v>217</v>
      </c>
      <c r="D65" t="s">
        <v>1104</v>
      </c>
      <c r="E65" t="s">
        <v>51</v>
      </c>
      <c r="F65" t="s">
        <v>2208</v>
      </c>
      <c r="G65" t="s">
        <v>155</v>
      </c>
      <c r="H65" t="s">
        <v>17</v>
      </c>
      <c r="I65" t="s">
        <v>1788</v>
      </c>
      <c r="J65" t="s">
        <v>1439</v>
      </c>
      <c r="K65" t="s">
        <v>263</v>
      </c>
      <c r="L65" t="s">
        <v>264</v>
      </c>
      <c r="M65" t="s">
        <v>1440</v>
      </c>
      <c r="N65" s="1">
        <v>16472</v>
      </c>
      <c r="Q65" t="b">
        <v>0</v>
      </c>
      <c r="R65" s="1">
        <v>42865</v>
      </c>
      <c r="S65" t="b">
        <v>0</v>
      </c>
      <c r="U65" t="b">
        <v>0</v>
      </c>
      <c r="Y65" s="1">
        <v>44160</v>
      </c>
      <c r="AB65">
        <v>78</v>
      </c>
      <c r="AC65" t="b">
        <v>0</v>
      </c>
      <c r="AD65" t="b">
        <v>1</v>
      </c>
      <c r="AF65" t="s">
        <v>2525</v>
      </c>
      <c r="AI65" t="b">
        <v>0</v>
      </c>
      <c r="AJ65" t="b">
        <v>0</v>
      </c>
      <c r="AK65" t="b">
        <v>0</v>
      </c>
      <c r="AL65" t="b">
        <v>0</v>
      </c>
      <c r="AM65" t="b">
        <v>0</v>
      </c>
      <c r="AN65" t="b">
        <v>0</v>
      </c>
      <c r="AO65" t="b">
        <v>0</v>
      </c>
      <c r="AP65" t="b">
        <v>0</v>
      </c>
      <c r="AQ65" t="b">
        <v>0</v>
      </c>
      <c r="AR65" t="b">
        <v>0</v>
      </c>
      <c r="AS65" t="b">
        <v>0</v>
      </c>
      <c r="AT65" t="b">
        <v>0</v>
      </c>
      <c r="AU65" t="b">
        <v>1</v>
      </c>
      <c r="AV65" t="b">
        <v>1</v>
      </c>
      <c r="AW65" t="b">
        <v>1</v>
      </c>
      <c r="AX65" t="b">
        <v>0</v>
      </c>
      <c r="AY65" t="b">
        <v>0</v>
      </c>
      <c r="AZ65" t="b">
        <v>0</v>
      </c>
      <c r="BA65" t="b">
        <v>0</v>
      </c>
      <c r="BB65" t="b">
        <v>0</v>
      </c>
      <c r="BC65" t="b">
        <v>0</v>
      </c>
      <c r="BD65" t="b">
        <v>0</v>
      </c>
      <c r="BE65" t="b">
        <v>0</v>
      </c>
      <c r="BF65" t="b">
        <v>1</v>
      </c>
      <c r="BG65" t="b">
        <v>0</v>
      </c>
      <c r="BH65" t="b">
        <v>0</v>
      </c>
      <c r="BI65" t="b">
        <v>0</v>
      </c>
      <c r="BJ65" t="b">
        <v>0</v>
      </c>
      <c r="BK65" t="b">
        <v>0</v>
      </c>
      <c r="BL65" t="b">
        <v>0</v>
      </c>
      <c r="BN65" t="b">
        <v>1</v>
      </c>
    </row>
    <row r="66" spans="1:66">
      <c r="A66" s="99">
        <v>97</v>
      </c>
      <c r="B66" s="110" t="s">
        <v>265</v>
      </c>
      <c r="C66" s="110" t="s">
        <v>266</v>
      </c>
      <c r="D66" s="110" t="s">
        <v>1120</v>
      </c>
      <c r="E66" s="110" t="s">
        <v>267</v>
      </c>
      <c r="F66" s="110" t="s">
        <v>268</v>
      </c>
      <c r="G66" s="110" t="s">
        <v>96</v>
      </c>
      <c r="H66" s="110" t="s">
        <v>17</v>
      </c>
      <c r="I66" s="110" t="s">
        <v>1822</v>
      </c>
      <c r="J66" t="s">
        <v>269</v>
      </c>
      <c r="K66" t="s">
        <v>270</v>
      </c>
      <c r="L66" t="s">
        <v>271</v>
      </c>
      <c r="M66" t="s">
        <v>1121</v>
      </c>
      <c r="N66" s="1">
        <v>11907</v>
      </c>
      <c r="Q66" t="b">
        <v>0</v>
      </c>
      <c r="R66" s="1">
        <v>38786</v>
      </c>
      <c r="S66" t="b">
        <v>0</v>
      </c>
      <c r="U66" t="b">
        <v>0</v>
      </c>
      <c r="AA66" t="s">
        <v>2557</v>
      </c>
      <c r="AB66">
        <v>91</v>
      </c>
      <c r="AC66" t="b">
        <v>0</v>
      </c>
      <c r="AD66" t="b">
        <v>1</v>
      </c>
      <c r="AI66" t="b">
        <v>0</v>
      </c>
      <c r="AJ66" t="b">
        <v>0</v>
      </c>
      <c r="AK66" t="b">
        <v>0</v>
      </c>
      <c r="AL66" t="b">
        <v>0</v>
      </c>
      <c r="AM66" t="b">
        <v>0</v>
      </c>
      <c r="AN66" t="b">
        <v>0</v>
      </c>
      <c r="AO66" t="b">
        <v>0</v>
      </c>
      <c r="AP66" t="b">
        <v>1</v>
      </c>
      <c r="AQ66" t="b">
        <v>0</v>
      </c>
      <c r="AR66" t="b">
        <v>0</v>
      </c>
      <c r="AS66" t="b">
        <v>0</v>
      </c>
      <c r="AT66" t="b">
        <v>0</v>
      </c>
      <c r="AU66" t="b">
        <v>0</v>
      </c>
      <c r="AV66" t="b">
        <v>0</v>
      </c>
      <c r="AW66" t="b">
        <v>0</v>
      </c>
      <c r="AX66" t="b">
        <v>0</v>
      </c>
      <c r="AY66" t="b">
        <v>0</v>
      </c>
      <c r="AZ66" t="b">
        <v>0</v>
      </c>
      <c r="BA66" t="b">
        <v>0</v>
      </c>
      <c r="BB66" t="b">
        <v>0</v>
      </c>
      <c r="BC66" t="b">
        <v>0</v>
      </c>
      <c r="BD66" t="b">
        <v>0</v>
      </c>
      <c r="BE66" t="b">
        <v>0</v>
      </c>
      <c r="BF66" t="b">
        <v>0</v>
      </c>
      <c r="BG66" t="b">
        <v>0</v>
      </c>
      <c r="BH66" t="b">
        <v>0</v>
      </c>
      <c r="BI66" t="b">
        <v>0</v>
      </c>
      <c r="BJ66" t="b">
        <v>0</v>
      </c>
      <c r="BK66" t="b">
        <v>0</v>
      </c>
      <c r="BL66" t="b">
        <v>0</v>
      </c>
      <c r="BN66" t="b">
        <v>1</v>
      </c>
    </row>
    <row r="67" spans="1:66">
      <c r="A67" s="99">
        <v>883</v>
      </c>
      <c r="B67" s="110" t="s">
        <v>272</v>
      </c>
      <c r="C67" s="110" t="s">
        <v>1632</v>
      </c>
      <c r="D67" s="110"/>
      <c r="E67" s="110" t="s">
        <v>36</v>
      </c>
      <c r="F67" s="110" t="s">
        <v>274</v>
      </c>
      <c r="G67" s="110" t="s">
        <v>136</v>
      </c>
      <c r="H67" s="110" t="s">
        <v>17</v>
      </c>
      <c r="I67" s="110" t="s">
        <v>1783</v>
      </c>
      <c r="J67" t="s">
        <v>275</v>
      </c>
      <c r="K67" t="s">
        <v>276</v>
      </c>
      <c r="L67" t="s">
        <v>277</v>
      </c>
      <c r="N67" s="1">
        <v>10945</v>
      </c>
      <c r="Q67" t="b">
        <v>0</v>
      </c>
      <c r="R67" s="1">
        <v>42836</v>
      </c>
      <c r="S67" t="b">
        <v>0</v>
      </c>
      <c r="U67" t="b">
        <v>0</v>
      </c>
      <c r="AB67">
        <v>94</v>
      </c>
      <c r="AC67" t="b">
        <v>0</v>
      </c>
      <c r="AD67" t="b">
        <v>1</v>
      </c>
      <c r="AF67" t="s">
        <v>2524</v>
      </c>
      <c r="AI67" t="b">
        <v>0</v>
      </c>
      <c r="AJ67" t="b">
        <v>0</v>
      </c>
      <c r="AK67" t="b">
        <v>0</v>
      </c>
      <c r="AL67" t="b">
        <v>1</v>
      </c>
      <c r="AM67" t="b">
        <v>0</v>
      </c>
      <c r="AN67" t="b">
        <v>0</v>
      </c>
      <c r="AO67" t="b">
        <v>0</v>
      </c>
      <c r="AP67" t="b">
        <v>0</v>
      </c>
      <c r="AQ67" t="b">
        <v>0</v>
      </c>
      <c r="AR67" t="b">
        <v>1</v>
      </c>
      <c r="AS67" t="b">
        <v>0</v>
      </c>
      <c r="AT67" t="b">
        <v>0</v>
      </c>
      <c r="AU67" t="b">
        <v>0</v>
      </c>
      <c r="AV67" t="b">
        <v>0</v>
      </c>
      <c r="AW67" t="b">
        <v>1</v>
      </c>
      <c r="AX67" t="b">
        <v>0</v>
      </c>
      <c r="AY67" t="b">
        <v>0</v>
      </c>
      <c r="AZ67" t="b">
        <v>0</v>
      </c>
      <c r="BA67" t="b">
        <v>0</v>
      </c>
      <c r="BB67" t="b">
        <v>0</v>
      </c>
      <c r="BC67" t="b">
        <v>0</v>
      </c>
      <c r="BD67" t="b">
        <v>0</v>
      </c>
      <c r="BE67" t="b">
        <v>0</v>
      </c>
      <c r="BF67" t="b">
        <v>0</v>
      </c>
      <c r="BG67" t="b">
        <v>0</v>
      </c>
      <c r="BH67" t="b">
        <v>0</v>
      </c>
      <c r="BI67" t="b">
        <v>0</v>
      </c>
      <c r="BJ67" t="b">
        <v>0</v>
      </c>
      <c r="BK67" t="b">
        <v>0</v>
      </c>
      <c r="BL67" t="b">
        <v>0</v>
      </c>
      <c r="BN67" t="b">
        <v>1</v>
      </c>
    </row>
    <row r="68" spans="1:66">
      <c r="A68" s="6">
        <v>680</v>
      </c>
      <c r="B68" t="s">
        <v>278</v>
      </c>
      <c r="C68" t="s">
        <v>13</v>
      </c>
      <c r="D68" t="s">
        <v>1538</v>
      </c>
      <c r="E68" t="s">
        <v>279</v>
      </c>
      <c r="F68" t="s">
        <v>280</v>
      </c>
      <c r="G68" t="s">
        <v>67</v>
      </c>
      <c r="H68" t="s">
        <v>17</v>
      </c>
      <c r="I68" t="s">
        <v>1776</v>
      </c>
      <c r="J68" t="s">
        <v>281</v>
      </c>
      <c r="K68" t="s">
        <v>282</v>
      </c>
      <c r="L68" t="s">
        <v>283</v>
      </c>
      <c r="N68" s="1">
        <v>17813</v>
      </c>
      <c r="O68" t="s">
        <v>1539</v>
      </c>
      <c r="Q68" t="b">
        <v>0</v>
      </c>
      <c r="R68" s="1">
        <v>42136</v>
      </c>
      <c r="S68" t="b">
        <v>0</v>
      </c>
      <c r="U68" t="b">
        <v>0</v>
      </c>
      <c r="AB68">
        <v>75</v>
      </c>
      <c r="AC68" t="b">
        <v>0</v>
      </c>
      <c r="AD68" t="b">
        <v>1</v>
      </c>
      <c r="AI68" t="b">
        <v>0</v>
      </c>
      <c r="AJ68" t="b">
        <v>0</v>
      </c>
      <c r="AK68" t="b">
        <v>0</v>
      </c>
      <c r="AL68" t="b">
        <v>0</v>
      </c>
      <c r="AM68" t="b">
        <v>0</v>
      </c>
      <c r="AN68" t="b">
        <v>0</v>
      </c>
      <c r="AO68" t="b">
        <v>0</v>
      </c>
      <c r="AP68" t="b">
        <v>0</v>
      </c>
      <c r="AQ68" t="b">
        <v>0</v>
      </c>
      <c r="AR68" t="b">
        <v>0</v>
      </c>
      <c r="AS68" t="b">
        <v>0</v>
      </c>
      <c r="AT68" t="b">
        <v>0</v>
      </c>
      <c r="AU68" t="b">
        <v>0</v>
      </c>
      <c r="AV68" t="b">
        <v>0</v>
      </c>
      <c r="AW68" t="b">
        <v>0</v>
      </c>
      <c r="AX68" t="b">
        <v>0</v>
      </c>
      <c r="AY68" t="b">
        <v>0</v>
      </c>
      <c r="AZ68" t="b">
        <v>0</v>
      </c>
      <c r="BA68" t="b">
        <v>0</v>
      </c>
      <c r="BB68" t="b">
        <v>0</v>
      </c>
      <c r="BC68" t="b">
        <v>0</v>
      </c>
      <c r="BD68" t="b">
        <v>0</v>
      </c>
      <c r="BE68" t="b">
        <v>0</v>
      </c>
      <c r="BF68" t="b">
        <v>0</v>
      </c>
      <c r="BG68" t="b">
        <v>1</v>
      </c>
      <c r="BH68" t="b">
        <v>0</v>
      </c>
      <c r="BI68" t="b">
        <v>0</v>
      </c>
      <c r="BJ68" t="b">
        <v>0</v>
      </c>
      <c r="BK68" t="b">
        <v>0</v>
      </c>
      <c r="BL68" t="b">
        <v>0</v>
      </c>
      <c r="BN68" t="b">
        <v>1</v>
      </c>
    </row>
    <row r="69" spans="1:66">
      <c r="A69" s="73">
        <v>624</v>
      </c>
      <c r="B69" s="75" t="s">
        <v>284</v>
      </c>
      <c r="C69" s="75" t="s">
        <v>266</v>
      </c>
      <c r="D69" t="s">
        <v>1101</v>
      </c>
      <c r="E69" t="s">
        <v>1388</v>
      </c>
      <c r="F69" t="s">
        <v>285</v>
      </c>
      <c r="G69" t="s">
        <v>286</v>
      </c>
      <c r="H69" t="s">
        <v>17</v>
      </c>
      <c r="I69" t="s">
        <v>1824</v>
      </c>
      <c r="J69" t="s">
        <v>287</v>
      </c>
      <c r="L69" t="s">
        <v>288</v>
      </c>
      <c r="M69" t="s">
        <v>1389</v>
      </c>
      <c r="N69" s="1">
        <v>15791</v>
      </c>
      <c r="Q69" t="b">
        <v>0</v>
      </c>
      <c r="R69" s="1">
        <v>41926</v>
      </c>
      <c r="S69" t="b">
        <v>0</v>
      </c>
      <c r="U69" t="b">
        <v>0</v>
      </c>
      <c r="AB69">
        <v>80</v>
      </c>
      <c r="AC69" t="b">
        <v>0</v>
      </c>
      <c r="AD69" t="b">
        <v>1</v>
      </c>
      <c r="AI69" t="b">
        <v>0</v>
      </c>
      <c r="AJ69" t="b">
        <v>0</v>
      </c>
      <c r="AK69" t="b">
        <v>0</v>
      </c>
      <c r="AL69" t="b">
        <v>0</v>
      </c>
      <c r="AM69" t="b">
        <v>0</v>
      </c>
      <c r="AN69" t="b">
        <v>0</v>
      </c>
      <c r="AO69" t="b">
        <v>0</v>
      </c>
      <c r="AP69" t="b">
        <v>0</v>
      </c>
      <c r="AQ69" t="b">
        <v>0</v>
      </c>
      <c r="AR69" t="b">
        <v>0</v>
      </c>
      <c r="AS69" t="b">
        <v>0</v>
      </c>
      <c r="AT69" t="b">
        <v>0</v>
      </c>
      <c r="AU69" t="b">
        <v>1</v>
      </c>
      <c r="AV69" t="b">
        <v>0</v>
      </c>
      <c r="AW69" t="b">
        <v>0</v>
      </c>
      <c r="AX69" t="b">
        <v>0</v>
      </c>
      <c r="AY69" t="b">
        <v>0</v>
      </c>
      <c r="AZ69" t="b">
        <v>0</v>
      </c>
      <c r="BA69" t="b">
        <v>0</v>
      </c>
      <c r="BB69" t="b">
        <v>0</v>
      </c>
      <c r="BC69" t="b">
        <v>0</v>
      </c>
      <c r="BD69" t="b">
        <v>0</v>
      </c>
      <c r="BE69" t="b">
        <v>1</v>
      </c>
      <c r="BF69" t="b">
        <v>0</v>
      </c>
      <c r="BG69" t="b">
        <v>0</v>
      </c>
      <c r="BH69" t="b">
        <v>0</v>
      </c>
      <c r="BI69" t="b">
        <v>0</v>
      </c>
      <c r="BJ69" t="b">
        <v>0</v>
      </c>
      <c r="BK69" t="b">
        <v>0</v>
      </c>
      <c r="BL69" t="b">
        <v>0</v>
      </c>
      <c r="BN69" t="b">
        <v>1</v>
      </c>
    </row>
    <row r="70" spans="1:66">
      <c r="A70" s="73">
        <v>702</v>
      </c>
      <c r="B70" s="75" t="s">
        <v>289</v>
      </c>
      <c r="C70" s="75" t="s">
        <v>369</v>
      </c>
      <c r="D70" t="s">
        <v>1426</v>
      </c>
      <c r="E70" t="s">
        <v>124</v>
      </c>
      <c r="F70" t="s">
        <v>290</v>
      </c>
      <c r="G70" t="s">
        <v>291</v>
      </c>
      <c r="H70" t="s">
        <v>17</v>
      </c>
      <c r="I70" t="s">
        <v>1825</v>
      </c>
      <c r="J70" t="s">
        <v>1427</v>
      </c>
      <c r="K70" t="s">
        <v>292</v>
      </c>
      <c r="L70" t="s">
        <v>293</v>
      </c>
      <c r="M70" t="s">
        <v>1428</v>
      </c>
      <c r="N70" s="1">
        <v>16370</v>
      </c>
      <c r="O70" t="s">
        <v>1429</v>
      </c>
      <c r="Q70" t="b">
        <v>0</v>
      </c>
      <c r="R70" s="1">
        <v>42206</v>
      </c>
      <c r="S70" t="b">
        <v>0</v>
      </c>
      <c r="U70" t="b">
        <v>0</v>
      </c>
      <c r="W70" t="s">
        <v>2555</v>
      </c>
      <c r="Y70" s="1">
        <v>44561</v>
      </c>
      <c r="Z70" t="s">
        <v>2558</v>
      </c>
      <c r="AB70">
        <v>79</v>
      </c>
      <c r="AC70" t="b">
        <v>0</v>
      </c>
      <c r="AD70" t="b">
        <v>1</v>
      </c>
      <c r="AF70" t="s">
        <v>2258</v>
      </c>
      <c r="AI70" t="b">
        <v>0</v>
      </c>
      <c r="AJ70" t="b">
        <v>0</v>
      </c>
      <c r="AK70" t="b">
        <v>0</v>
      </c>
      <c r="AL70" t="b">
        <v>0</v>
      </c>
      <c r="AM70" t="b">
        <v>0</v>
      </c>
      <c r="AN70" t="b">
        <v>0</v>
      </c>
      <c r="AO70" t="b">
        <v>0</v>
      </c>
      <c r="AP70" t="b">
        <v>0</v>
      </c>
      <c r="AQ70" t="b">
        <v>1</v>
      </c>
      <c r="AR70" t="b">
        <v>1</v>
      </c>
      <c r="AS70" t="b">
        <v>0</v>
      </c>
      <c r="AT70" t="b">
        <v>0</v>
      </c>
      <c r="AU70" t="b">
        <v>0</v>
      </c>
      <c r="AV70" t="b">
        <v>0</v>
      </c>
      <c r="AW70" t="b">
        <v>0</v>
      </c>
      <c r="AX70" t="b">
        <v>0</v>
      </c>
      <c r="AY70" t="b">
        <v>0</v>
      </c>
      <c r="AZ70" t="b">
        <v>0</v>
      </c>
      <c r="BA70" t="b">
        <v>0</v>
      </c>
      <c r="BB70" t="b">
        <v>0</v>
      </c>
      <c r="BC70" t="b">
        <v>0</v>
      </c>
      <c r="BD70" t="b">
        <v>1</v>
      </c>
      <c r="BE70" t="b">
        <v>0</v>
      </c>
      <c r="BF70" t="b">
        <v>0</v>
      </c>
      <c r="BG70" t="b">
        <v>0</v>
      </c>
      <c r="BH70" t="b">
        <v>0</v>
      </c>
      <c r="BI70" t="b">
        <v>0</v>
      </c>
      <c r="BJ70" t="b">
        <v>0</v>
      </c>
      <c r="BK70" t="b">
        <v>0</v>
      </c>
      <c r="BL70" t="b">
        <v>0</v>
      </c>
      <c r="BN70" t="b">
        <v>1</v>
      </c>
    </row>
    <row r="71" spans="1:66">
      <c r="A71" s="6">
        <v>100</v>
      </c>
      <c r="B71" t="s">
        <v>294</v>
      </c>
      <c r="C71" t="s">
        <v>2259</v>
      </c>
      <c r="D71" t="s">
        <v>1134</v>
      </c>
      <c r="E71" t="s">
        <v>1207</v>
      </c>
      <c r="F71" t="s">
        <v>296</v>
      </c>
      <c r="G71" t="s">
        <v>297</v>
      </c>
      <c r="H71" t="s">
        <v>17</v>
      </c>
      <c r="I71" t="s">
        <v>1826</v>
      </c>
      <c r="J71" t="s">
        <v>298</v>
      </c>
      <c r="K71" t="s">
        <v>1208</v>
      </c>
      <c r="L71" t="s">
        <v>1209</v>
      </c>
      <c r="M71" t="s">
        <v>1210</v>
      </c>
      <c r="N71" s="1">
        <v>13619</v>
      </c>
      <c r="Q71" t="b">
        <v>0</v>
      </c>
      <c r="R71" s="1">
        <v>36281</v>
      </c>
      <c r="S71" t="b">
        <v>0</v>
      </c>
      <c r="U71" t="b">
        <v>0</v>
      </c>
      <c r="Y71" s="1">
        <v>44160</v>
      </c>
      <c r="AB71">
        <v>86</v>
      </c>
      <c r="AC71" t="b">
        <v>0</v>
      </c>
      <c r="AD71" t="b">
        <v>1</v>
      </c>
      <c r="AF71" t="s">
        <v>692</v>
      </c>
      <c r="AI71" t="b">
        <v>0</v>
      </c>
      <c r="AJ71" t="b">
        <v>0</v>
      </c>
      <c r="AK71" t="b">
        <v>0</v>
      </c>
      <c r="AL71" t="b">
        <v>0</v>
      </c>
      <c r="AM71" t="b">
        <v>0</v>
      </c>
      <c r="AN71" t="b">
        <v>0</v>
      </c>
      <c r="AO71" t="b">
        <v>0</v>
      </c>
      <c r="AP71" t="b">
        <v>0</v>
      </c>
      <c r="AQ71" t="b">
        <v>0</v>
      </c>
      <c r="AR71" t="b">
        <v>1</v>
      </c>
      <c r="AS71" t="b">
        <v>0</v>
      </c>
      <c r="AT71" t="b">
        <v>0</v>
      </c>
      <c r="AU71" t="b">
        <v>1</v>
      </c>
      <c r="AV71" t="b">
        <v>0</v>
      </c>
      <c r="AW71" t="b">
        <v>0</v>
      </c>
      <c r="AX71" t="b">
        <v>0</v>
      </c>
      <c r="AY71" t="b">
        <v>0</v>
      </c>
      <c r="AZ71" t="b">
        <v>0</v>
      </c>
      <c r="BA71" t="b">
        <v>0</v>
      </c>
      <c r="BB71" t="b">
        <v>0</v>
      </c>
      <c r="BC71" t="b">
        <v>0</v>
      </c>
      <c r="BD71" t="b">
        <v>1</v>
      </c>
      <c r="BE71" t="b">
        <v>0</v>
      </c>
      <c r="BF71" t="b">
        <v>0</v>
      </c>
      <c r="BG71" t="b">
        <v>0</v>
      </c>
      <c r="BH71" t="b">
        <v>0</v>
      </c>
      <c r="BI71" t="b">
        <v>0</v>
      </c>
      <c r="BJ71" t="b">
        <v>0</v>
      </c>
      <c r="BK71" t="b">
        <v>0</v>
      </c>
      <c r="BL71" t="b">
        <v>0</v>
      </c>
      <c r="BN71" t="b">
        <v>1</v>
      </c>
    </row>
    <row r="72" spans="1:66">
      <c r="A72" s="6">
        <v>1093</v>
      </c>
      <c r="B72" t="s">
        <v>2189</v>
      </c>
      <c r="C72" t="s">
        <v>2190</v>
      </c>
      <c r="D72" t="s">
        <v>2209</v>
      </c>
      <c r="E72" t="s">
        <v>2210</v>
      </c>
      <c r="F72" t="s">
        <v>2211</v>
      </c>
      <c r="G72" t="s">
        <v>25</v>
      </c>
      <c r="H72" t="s">
        <v>17</v>
      </c>
      <c r="I72" t="s">
        <v>1755</v>
      </c>
      <c r="J72" t="s">
        <v>2212</v>
      </c>
      <c r="K72" t="s">
        <v>2212</v>
      </c>
      <c r="L72" t="s">
        <v>2213</v>
      </c>
      <c r="M72" t="s">
        <v>2214</v>
      </c>
      <c r="N72" s="1">
        <v>24719</v>
      </c>
      <c r="Q72" t="b">
        <v>0</v>
      </c>
      <c r="R72" s="1">
        <v>44947</v>
      </c>
      <c r="S72" t="b">
        <v>0</v>
      </c>
      <c r="U72" t="b">
        <v>0</v>
      </c>
      <c r="Y72" s="1">
        <v>44951.38354166667</v>
      </c>
      <c r="AB72">
        <v>56</v>
      </c>
      <c r="AC72" t="b">
        <v>0</v>
      </c>
      <c r="AD72" t="b">
        <v>0</v>
      </c>
      <c r="AI72" t="b">
        <v>0</v>
      </c>
      <c r="AJ72" t="b">
        <v>0</v>
      </c>
      <c r="AK72" t="b">
        <v>0</v>
      </c>
      <c r="AL72" t="b">
        <v>0</v>
      </c>
      <c r="AM72" t="b">
        <v>0</v>
      </c>
      <c r="AN72" t="b">
        <v>0</v>
      </c>
      <c r="AO72" t="b">
        <v>0</v>
      </c>
      <c r="AP72" t="b">
        <v>0</v>
      </c>
      <c r="AQ72" t="b">
        <v>0</v>
      </c>
      <c r="AR72" t="b">
        <v>0</v>
      </c>
      <c r="AS72" t="b">
        <v>0</v>
      </c>
      <c r="AT72" t="b">
        <v>0</v>
      </c>
      <c r="AU72" t="b">
        <v>0</v>
      </c>
      <c r="AV72" t="b">
        <v>1</v>
      </c>
      <c r="AW72" t="b">
        <v>0</v>
      </c>
      <c r="AX72" t="b">
        <v>0</v>
      </c>
      <c r="AY72" t="b">
        <v>0</v>
      </c>
      <c r="AZ72" t="b">
        <v>0</v>
      </c>
      <c r="BA72" t="b">
        <v>0</v>
      </c>
      <c r="BB72" t="b">
        <v>0</v>
      </c>
      <c r="BC72" t="b">
        <v>0</v>
      </c>
      <c r="BD72" t="b">
        <v>0</v>
      </c>
      <c r="BE72" t="b">
        <v>0</v>
      </c>
      <c r="BF72" t="b">
        <v>0</v>
      </c>
      <c r="BG72" t="b">
        <v>0</v>
      </c>
      <c r="BH72" t="b">
        <v>0</v>
      </c>
      <c r="BI72" t="b">
        <v>0</v>
      </c>
      <c r="BJ72" t="b">
        <v>0</v>
      </c>
      <c r="BK72" t="b">
        <v>0</v>
      </c>
      <c r="BL72" t="b">
        <v>0</v>
      </c>
      <c r="BN72" t="b">
        <v>1</v>
      </c>
    </row>
    <row r="73" spans="1:66">
      <c r="A73" s="73">
        <v>102</v>
      </c>
      <c r="B73" s="75" t="s">
        <v>300</v>
      </c>
      <c r="C73" s="75" t="s">
        <v>529</v>
      </c>
      <c r="D73" t="s">
        <v>1256</v>
      </c>
      <c r="E73" t="s">
        <v>51</v>
      </c>
      <c r="F73" t="s">
        <v>301</v>
      </c>
      <c r="G73" t="s">
        <v>25</v>
      </c>
      <c r="H73" t="s">
        <v>17</v>
      </c>
      <c r="I73" t="s">
        <v>1755</v>
      </c>
      <c r="J73" t="s">
        <v>302</v>
      </c>
      <c r="L73" t="s">
        <v>303</v>
      </c>
      <c r="N73" s="1">
        <v>14286</v>
      </c>
      <c r="Q73" t="b">
        <v>0</v>
      </c>
      <c r="R73" s="1">
        <v>39448</v>
      </c>
      <c r="S73" t="b">
        <v>0</v>
      </c>
      <c r="U73" t="b">
        <v>0</v>
      </c>
      <c r="AB73">
        <v>84</v>
      </c>
      <c r="AC73" t="b">
        <v>0</v>
      </c>
      <c r="AD73" t="b">
        <v>1</v>
      </c>
      <c r="AF73" t="s">
        <v>2258</v>
      </c>
      <c r="AI73" t="b">
        <v>0</v>
      </c>
      <c r="AJ73" t="b">
        <v>0</v>
      </c>
      <c r="AK73" t="b">
        <v>0</v>
      </c>
      <c r="AL73" t="b">
        <v>0</v>
      </c>
      <c r="AM73" t="b">
        <v>0</v>
      </c>
      <c r="AN73" t="b">
        <v>0</v>
      </c>
      <c r="AO73" t="b">
        <v>0</v>
      </c>
      <c r="AP73" t="b">
        <v>0</v>
      </c>
      <c r="AQ73" t="b">
        <v>0</v>
      </c>
      <c r="AR73" t="b">
        <v>1</v>
      </c>
      <c r="AS73" t="b">
        <v>1</v>
      </c>
      <c r="AT73" t="b">
        <v>0</v>
      </c>
      <c r="AU73" t="b">
        <v>0</v>
      </c>
      <c r="AV73" t="b">
        <v>0</v>
      </c>
      <c r="AW73" t="b">
        <v>0</v>
      </c>
      <c r="AX73" t="b">
        <v>0</v>
      </c>
      <c r="AY73" t="b">
        <v>0</v>
      </c>
      <c r="AZ73" t="b">
        <v>0</v>
      </c>
      <c r="BA73" t="b">
        <v>0</v>
      </c>
      <c r="BB73" t="b">
        <v>0</v>
      </c>
      <c r="BC73" t="b">
        <v>0</v>
      </c>
      <c r="BD73" t="b">
        <v>0</v>
      </c>
      <c r="BE73" t="b">
        <v>0</v>
      </c>
      <c r="BF73" t="b">
        <v>0</v>
      </c>
      <c r="BG73" t="b">
        <v>0</v>
      </c>
      <c r="BH73" t="b">
        <v>0</v>
      </c>
      <c r="BI73" t="b">
        <v>0</v>
      </c>
      <c r="BJ73" t="b">
        <v>0</v>
      </c>
      <c r="BK73" t="b">
        <v>0</v>
      </c>
      <c r="BL73" t="b">
        <v>0</v>
      </c>
      <c r="BN73" t="b">
        <v>1</v>
      </c>
    </row>
    <row r="74" spans="1:66">
      <c r="A74" s="6">
        <v>698</v>
      </c>
      <c r="B74" t="s">
        <v>304</v>
      </c>
      <c r="C74" t="s">
        <v>91</v>
      </c>
      <c r="D74" t="s">
        <v>1354</v>
      </c>
      <c r="E74" t="s">
        <v>65</v>
      </c>
      <c r="F74" t="s">
        <v>305</v>
      </c>
      <c r="G74" t="s">
        <v>306</v>
      </c>
      <c r="H74" t="s">
        <v>17</v>
      </c>
      <c r="I74" t="s">
        <v>1827</v>
      </c>
      <c r="J74" t="s">
        <v>307</v>
      </c>
      <c r="K74" t="s">
        <v>308</v>
      </c>
      <c r="L74" t="s">
        <v>310</v>
      </c>
      <c r="M74" t="s">
        <v>1355</v>
      </c>
      <c r="N74" s="1">
        <v>15350</v>
      </c>
      <c r="P74" t="s">
        <v>1828</v>
      </c>
      <c r="Q74" t="b">
        <v>0</v>
      </c>
      <c r="R74" s="1">
        <v>42206</v>
      </c>
      <c r="S74" t="b">
        <v>0</v>
      </c>
      <c r="U74" t="b">
        <v>0</v>
      </c>
      <c r="Y74" s="1">
        <v>44160</v>
      </c>
      <c r="AB74">
        <v>81</v>
      </c>
      <c r="AC74" t="b">
        <v>0</v>
      </c>
      <c r="AD74" t="b">
        <v>1</v>
      </c>
      <c r="AI74" t="b">
        <v>0</v>
      </c>
      <c r="AJ74" t="b">
        <v>0</v>
      </c>
      <c r="AK74" t="b">
        <v>0</v>
      </c>
      <c r="AL74" t="b">
        <v>0</v>
      </c>
      <c r="AM74" t="b">
        <v>0</v>
      </c>
      <c r="AN74" t="b">
        <v>0</v>
      </c>
      <c r="AO74" t="b">
        <v>0</v>
      </c>
      <c r="AP74" t="b">
        <v>0</v>
      </c>
      <c r="AQ74" t="b">
        <v>0</v>
      </c>
      <c r="AR74" t="b">
        <v>0</v>
      </c>
      <c r="AS74" t="b">
        <v>0</v>
      </c>
      <c r="AT74" t="b">
        <v>0</v>
      </c>
      <c r="AU74" t="b">
        <v>0</v>
      </c>
      <c r="AV74" t="b">
        <v>0</v>
      </c>
      <c r="AW74" t="b">
        <v>0</v>
      </c>
      <c r="AX74" t="b">
        <v>0</v>
      </c>
      <c r="AY74" t="b">
        <v>0</v>
      </c>
      <c r="AZ74" t="b">
        <v>0</v>
      </c>
      <c r="BA74" t="b">
        <v>0</v>
      </c>
      <c r="BB74" t="b">
        <v>0</v>
      </c>
      <c r="BC74" t="b">
        <v>0</v>
      </c>
      <c r="BD74" t="b">
        <v>0</v>
      </c>
      <c r="BE74" t="b">
        <v>0</v>
      </c>
      <c r="BF74" t="b">
        <v>0</v>
      </c>
      <c r="BG74" t="b">
        <v>0</v>
      </c>
      <c r="BH74" t="b">
        <v>0</v>
      </c>
      <c r="BI74" t="b">
        <v>0</v>
      </c>
      <c r="BJ74" t="b">
        <v>0</v>
      </c>
      <c r="BK74" t="b">
        <v>0</v>
      </c>
      <c r="BL74" t="b">
        <v>0</v>
      </c>
      <c r="BN74" t="b">
        <v>1</v>
      </c>
    </row>
    <row r="75" spans="1:66">
      <c r="A75" s="6">
        <v>1090</v>
      </c>
      <c r="B75" t="s">
        <v>2116</v>
      </c>
      <c r="C75" t="s">
        <v>529</v>
      </c>
      <c r="D75" t="s">
        <v>1268</v>
      </c>
      <c r="E75" t="s">
        <v>2129</v>
      </c>
      <c r="F75" t="s">
        <v>2130</v>
      </c>
      <c r="G75" t="s">
        <v>42</v>
      </c>
      <c r="H75" t="s">
        <v>17</v>
      </c>
      <c r="I75" t="s">
        <v>1758</v>
      </c>
      <c r="K75" t="s">
        <v>2131</v>
      </c>
      <c r="L75" t="s">
        <v>2132</v>
      </c>
      <c r="M75" t="s">
        <v>2133</v>
      </c>
      <c r="N75" s="1">
        <v>15028</v>
      </c>
      <c r="Q75" t="b">
        <v>0</v>
      </c>
      <c r="R75" s="1">
        <v>44918</v>
      </c>
      <c r="S75" t="b">
        <v>0</v>
      </c>
      <c r="U75" t="b">
        <v>0</v>
      </c>
      <c r="Y75" s="1">
        <v>44931.284178240741</v>
      </c>
      <c r="AB75">
        <v>82</v>
      </c>
      <c r="AC75" t="b">
        <v>0</v>
      </c>
      <c r="AD75" t="b">
        <v>0</v>
      </c>
      <c r="AF75" t="s">
        <v>2559</v>
      </c>
      <c r="AI75" t="b">
        <v>0</v>
      </c>
      <c r="AJ75" t="b">
        <v>0</v>
      </c>
      <c r="AK75" t="b">
        <v>0</v>
      </c>
      <c r="AL75" t="b">
        <v>0</v>
      </c>
      <c r="AM75" t="b">
        <v>0</v>
      </c>
      <c r="AN75" t="b">
        <v>0</v>
      </c>
      <c r="AO75" t="b">
        <v>0</v>
      </c>
      <c r="AP75" t="b">
        <v>0</v>
      </c>
      <c r="AQ75" t="b">
        <v>0</v>
      </c>
      <c r="AR75" t="b">
        <v>0</v>
      </c>
      <c r="AS75" t="b">
        <v>0</v>
      </c>
      <c r="AT75" t="b">
        <v>0</v>
      </c>
      <c r="AU75" t="b">
        <v>0</v>
      </c>
      <c r="AV75" t="b">
        <v>1</v>
      </c>
      <c r="AW75" t="b">
        <v>0</v>
      </c>
      <c r="AX75" t="b">
        <v>0</v>
      </c>
      <c r="AY75" t="b">
        <v>0</v>
      </c>
      <c r="AZ75" t="b">
        <v>0</v>
      </c>
      <c r="BA75" t="b">
        <v>0</v>
      </c>
      <c r="BB75" t="b">
        <v>0</v>
      </c>
      <c r="BC75" t="b">
        <v>0</v>
      </c>
      <c r="BD75" t="b">
        <v>0</v>
      </c>
      <c r="BE75" t="b">
        <v>0</v>
      </c>
      <c r="BF75" t="b">
        <v>0</v>
      </c>
      <c r="BG75" t="b">
        <v>0</v>
      </c>
      <c r="BH75" t="b">
        <v>0</v>
      </c>
      <c r="BI75" t="b">
        <v>0</v>
      </c>
      <c r="BJ75" t="b">
        <v>0</v>
      </c>
      <c r="BK75" t="b">
        <v>0</v>
      </c>
      <c r="BL75" t="b">
        <v>0</v>
      </c>
      <c r="BN75" t="b">
        <v>1</v>
      </c>
    </row>
    <row r="76" spans="1:66">
      <c r="A76" s="6">
        <v>822</v>
      </c>
      <c r="B76" t="s">
        <v>2045</v>
      </c>
      <c r="C76" t="s">
        <v>2188</v>
      </c>
      <c r="D76" t="s">
        <v>2046</v>
      </c>
      <c r="E76" t="s">
        <v>2047</v>
      </c>
      <c r="F76" t="s">
        <v>2048</v>
      </c>
      <c r="G76" t="s">
        <v>83</v>
      </c>
      <c r="H76" t="s">
        <v>17</v>
      </c>
      <c r="I76" t="s">
        <v>1772</v>
      </c>
      <c r="J76" t="s">
        <v>2049</v>
      </c>
      <c r="K76" t="s">
        <v>2049</v>
      </c>
      <c r="L76" t="s">
        <v>2050</v>
      </c>
      <c r="N76" s="1">
        <v>17473</v>
      </c>
      <c r="O76" t="s">
        <v>1083</v>
      </c>
      <c r="Q76" t="b">
        <v>0</v>
      </c>
      <c r="R76" s="1">
        <v>42626</v>
      </c>
      <c r="S76" t="b">
        <v>0</v>
      </c>
      <c r="U76" t="b">
        <v>0</v>
      </c>
      <c r="AB76">
        <v>76</v>
      </c>
      <c r="AC76" t="b">
        <v>0</v>
      </c>
      <c r="AD76" t="b">
        <v>0</v>
      </c>
      <c r="AF76" t="s">
        <v>2524</v>
      </c>
      <c r="AG76" t="s">
        <v>2260</v>
      </c>
      <c r="AI76" t="b">
        <v>0</v>
      </c>
      <c r="AJ76" t="b">
        <v>0</v>
      </c>
      <c r="AK76" t="b">
        <v>0</v>
      </c>
      <c r="AL76" t="b">
        <v>0</v>
      </c>
      <c r="AM76" t="b">
        <v>0</v>
      </c>
      <c r="AN76" t="b">
        <v>0</v>
      </c>
      <c r="AO76" t="b">
        <v>0</v>
      </c>
      <c r="AP76" t="b">
        <v>0</v>
      </c>
      <c r="AQ76" t="b">
        <v>0</v>
      </c>
      <c r="AR76" t="b">
        <v>1</v>
      </c>
      <c r="AS76" t="b">
        <v>0</v>
      </c>
      <c r="AT76" t="b">
        <v>0</v>
      </c>
      <c r="AU76" t="b">
        <v>0</v>
      </c>
      <c r="AV76" t="b">
        <v>0</v>
      </c>
      <c r="AW76" t="b">
        <v>0</v>
      </c>
      <c r="AX76" t="b">
        <v>0</v>
      </c>
      <c r="AY76" t="b">
        <v>0</v>
      </c>
      <c r="AZ76" t="b">
        <v>0</v>
      </c>
      <c r="BA76" t="b">
        <v>0</v>
      </c>
      <c r="BB76" t="b">
        <v>0</v>
      </c>
      <c r="BC76" t="b">
        <v>0</v>
      </c>
      <c r="BD76" t="b">
        <v>0</v>
      </c>
      <c r="BE76" t="b">
        <v>0</v>
      </c>
      <c r="BF76" t="b">
        <v>0</v>
      </c>
      <c r="BG76" t="b">
        <v>0</v>
      </c>
      <c r="BH76" t="b">
        <v>0</v>
      </c>
      <c r="BI76" t="b">
        <v>0</v>
      </c>
      <c r="BJ76" t="b">
        <v>0</v>
      </c>
      <c r="BK76" t="b">
        <v>0</v>
      </c>
      <c r="BL76" t="b">
        <v>0</v>
      </c>
      <c r="BN76" t="b">
        <v>1</v>
      </c>
    </row>
    <row r="77" spans="1:66">
      <c r="A77" s="6">
        <v>1036</v>
      </c>
      <c r="B77" t="s">
        <v>1688</v>
      </c>
      <c r="C77" t="s">
        <v>202</v>
      </c>
      <c r="D77" t="s">
        <v>1144</v>
      </c>
      <c r="F77" t="s">
        <v>1829</v>
      </c>
      <c r="G77" t="s">
        <v>16</v>
      </c>
      <c r="H77" t="s">
        <v>17</v>
      </c>
      <c r="I77" t="s">
        <v>1752</v>
      </c>
      <c r="J77" t="s">
        <v>1689</v>
      </c>
      <c r="K77" t="s">
        <v>1689</v>
      </c>
      <c r="L77" t="s">
        <v>1690</v>
      </c>
      <c r="M77" t="s">
        <v>1830</v>
      </c>
      <c r="N77" s="1">
        <v>14935</v>
      </c>
      <c r="Q77" t="b">
        <v>0</v>
      </c>
      <c r="R77" s="1">
        <v>44463</v>
      </c>
      <c r="S77" t="b">
        <v>0</v>
      </c>
      <c r="U77" t="b">
        <v>0</v>
      </c>
      <c r="Y77" s="1">
        <v>44463</v>
      </c>
      <c r="AB77">
        <v>83</v>
      </c>
      <c r="AC77" t="b">
        <v>0</v>
      </c>
      <c r="AD77" t="b">
        <v>1</v>
      </c>
      <c r="AF77" t="s">
        <v>2534</v>
      </c>
      <c r="AI77" t="b">
        <v>0</v>
      </c>
      <c r="AJ77" t="b">
        <v>0</v>
      </c>
      <c r="AK77" t="b">
        <v>0</v>
      </c>
      <c r="AL77" t="b">
        <v>0</v>
      </c>
      <c r="AM77" t="b">
        <v>0</v>
      </c>
      <c r="AN77" t="b">
        <v>0</v>
      </c>
      <c r="AO77" t="b">
        <v>0</v>
      </c>
      <c r="AP77" t="b">
        <v>0</v>
      </c>
      <c r="AQ77" t="b">
        <v>0</v>
      </c>
      <c r="AR77" t="b">
        <v>0</v>
      </c>
      <c r="AS77" t="b">
        <v>0</v>
      </c>
      <c r="AT77" t="b">
        <v>0</v>
      </c>
      <c r="AU77" t="b">
        <v>0</v>
      </c>
      <c r="AV77" t="b">
        <v>0</v>
      </c>
      <c r="AW77" t="b">
        <v>0</v>
      </c>
      <c r="AX77" t="b">
        <v>0</v>
      </c>
      <c r="AY77" t="b">
        <v>0</v>
      </c>
      <c r="AZ77" t="b">
        <v>0</v>
      </c>
      <c r="BA77" t="b">
        <v>0</v>
      </c>
      <c r="BB77" t="b">
        <v>0</v>
      </c>
      <c r="BC77" t="b">
        <v>0</v>
      </c>
      <c r="BD77" t="b">
        <v>0</v>
      </c>
      <c r="BE77" t="b">
        <v>0</v>
      </c>
      <c r="BF77" t="b">
        <v>0</v>
      </c>
      <c r="BG77" t="b">
        <v>0</v>
      </c>
      <c r="BH77" t="b">
        <v>0</v>
      </c>
      <c r="BI77" t="b">
        <v>0</v>
      </c>
      <c r="BJ77" t="b">
        <v>0</v>
      </c>
      <c r="BK77" t="b">
        <v>0</v>
      </c>
      <c r="BL77" t="b">
        <v>0</v>
      </c>
      <c r="BN77" t="b">
        <v>1</v>
      </c>
    </row>
    <row r="78" spans="1:66">
      <c r="A78" s="6">
        <v>922</v>
      </c>
      <c r="B78" t="s">
        <v>312</v>
      </c>
      <c r="C78" t="s">
        <v>313</v>
      </c>
      <c r="D78" t="s">
        <v>1077</v>
      </c>
      <c r="E78" t="s">
        <v>1338</v>
      </c>
      <c r="F78" t="s">
        <v>314</v>
      </c>
      <c r="G78" t="s">
        <v>67</v>
      </c>
      <c r="H78" t="s">
        <v>17</v>
      </c>
      <c r="I78" t="s">
        <v>1776</v>
      </c>
      <c r="J78" t="s">
        <v>315</v>
      </c>
      <c r="K78" t="s">
        <v>316</v>
      </c>
      <c r="L78" t="s">
        <v>317</v>
      </c>
      <c r="N78" s="1">
        <v>15188</v>
      </c>
      <c r="Q78" t="b">
        <v>0</v>
      </c>
      <c r="R78" s="1">
        <v>43228</v>
      </c>
      <c r="S78" t="b">
        <v>0</v>
      </c>
      <c r="U78" t="b">
        <v>0</v>
      </c>
      <c r="AB78">
        <v>82</v>
      </c>
      <c r="AC78" t="b">
        <v>0</v>
      </c>
      <c r="AD78" t="b">
        <v>1</v>
      </c>
      <c r="AI78" t="b">
        <v>0</v>
      </c>
      <c r="AJ78" t="b">
        <v>0</v>
      </c>
      <c r="AK78" t="b">
        <v>0</v>
      </c>
      <c r="AL78" t="b">
        <v>0</v>
      </c>
      <c r="AM78" t="b">
        <v>0</v>
      </c>
      <c r="AN78" t="b">
        <v>0</v>
      </c>
      <c r="AO78" t="b">
        <v>0</v>
      </c>
      <c r="AP78" t="b">
        <v>0</v>
      </c>
      <c r="AQ78" t="b">
        <v>0</v>
      </c>
      <c r="AR78" t="b">
        <v>0</v>
      </c>
      <c r="AS78" t="b">
        <v>0</v>
      </c>
      <c r="AT78" t="b">
        <v>0</v>
      </c>
      <c r="AU78" t="b">
        <v>0</v>
      </c>
      <c r="AV78" t="b">
        <v>0</v>
      </c>
      <c r="AW78" t="b">
        <v>0</v>
      </c>
      <c r="AX78" t="b">
        <v>0</v>
      </c>
      <c r="AY78" t="b">
        <v>0</v>
      </c>
      <c r="AZ78" t="b">
        <v>1</v>
      </c>
      <c r="BA78" t="b">
        <v>0</v>
      </c>
      <c r="BB78" t="b">
        <v>0</v>
      </c>
      <c r="BC78" t="b">
        <v>0</v>
      </c>
      <c r="BD78" t="b">
        <v>0</v>
      </c>
      <c r="BE78" t="b">
        <v>0</v>
      </c>
      <c r="BF78" t="b">
        <v>0</v>
      </c>
      <c r="BG78" t="b">
        <v>0</v>
      </c>
      <c r="BH78" t="b">
        <v>0</v>
      </c>
      <c r="BI78" t="b">
        <v>0</v>
      </c>
      <c r="BJ78" t="b">
        <v>0</v>
      </c>
      <c r="BK78" t="b">
        <v>0</v>
      </c>
      <c r="BL78" t="b">
        <v>0</v>
      </c>
      <c r="BN78" t="b">
        <v>1</v>
      </c>
    </row>
    <row r="79" spans="1:66">
      <c r="A79" s="73">
        <v>502</v>
      </c>
      <c r="B79" s="75" t="s">
        <v>318</v>
      </c>
      <c r="C79" s="75" t="s">
        <v>56</v>
      </c>
      <c r="D79" t="s">
        <v>1117</v>
      </c>
      <c r="E79" t="s">
        <v>1385</v>
      </c>
      <c r="F79" t="s">
        <v>319</v>
      </c>
      <c r="G79" t="s">
        <v>67</v>
      </c>
      <c r="H79" t="s">
        <v>17</v>
      </c>
      <c r="I79" t="s">
        <v>1776</v>
      </c>
      <c r="J79" t="s">
        <v>320</v>
      </c>
      <c r="L79" t="s">
        <v>321</v>
      </c>
      <c r="M79" t="s">
        <v>1386</v>
      </c>
      <c r="N79" s="1">
        <v>15782</v>
      </c>
      <c r="O79" t="s">
        <v>1387</v>
      </c>
      <c r="P79" t="s">
        <v>1795</v>
      </c>
      <c r="Q79" t="b">
        <v>0</v>
      </c>
      <c r="R79" s="1">
        <v>41030</v>
      </c>
      <c r="S79" t="b">
        <v>0</v>
      </c>
      <c r="U79" t="b">
        <v>0</v>
      </c>
      <c r="Y79" s="1">
        <v>44277</v>
      </c>
      <c r="Z79" t="s">
        <v>2560</v>
      </c>
      <c r="AB79">
        <v>80</v>
      </c>
      <c r="AC79" t="b">
        <v>0</v>
      </c>
      <c r="AD79" t="b">
        <v>1</v>
      </c>
      <c r="AF79" t="s">
        <v>2561</v>
      </c>
      <c r="AI79" t="b">
        <v>0</v>
      </c>
      <c r="AJ79" t="b">
        <v>0</v>
      </c>
      <c r="AK79" t="b">
        <v>0</v>
      </c>
      <c r="AL79" t="b">
        <v>0</v>
      </c>
      <c r="AM79" t="b">
        <v>0</v>
      </c>
      <c r="AN79" t="b">
        <v>1</v>
      </c>
      <c r="AO79" t="b">
        <v>0</v>
      </c>
      <c r="AP79" t="b">
        <v>1</v>
      </c>
      <c r="AQ79" t="b">
        <v>1</v>
      </c>
      <c r="AR79" t="b">
        <v>0</v>
      </c>
      <c r="AS79" t="b">
        <v>0</v>
      </c>
      <c r="AT79" t="b">
        <v>0</v>
      </c>
      <c r="AU79" t="b">
        <v>1</v>
      </c>
      <c r="AV79" t="b">
        <v>0</v>
      </c>
      <c r="AW79" t="b">
        <v>1</v>
      </c>
      <c r="AX79" t="b">
        <v>0</v>
      </c>
      <c r="AY79" t="b">
        <v>0</v>
      </c>
      <c r="AZ79" t="b">
        <v>0</v>
      </c>
      <c r="BA79" t="b">
        <v>0</v>
      </c>
      <c r="BB79" t="b">
        <v>0</v>
      </c>
      <c r="BC79" t="b">
        <v>0</v>
      </c>
      <c r="BD79" t="b">
        <v>1</v>
      </c>
      <c r="BE79" t="b">
        <v>1</v>
      </c>
      <c r="BF79" t="b">
        <v>1</v>
      </c>
      <c r="BG79" t="b">
        <v>0</v>
      </c>
      <c r="BH79" t="b">
        <v>0</v>
      </c>
      <c r="BI79" t="b">
        <v>0</v>
      </c>
      <c r="BJ79" t="b">
        <v>0</v>
      </c>
      <c r="BK79" t="b">
        <v>0</v>
      </c>
      <c r="BL79" t="b">
        <v>0</v>
      </c>
      <c r="BN79" t="b">
        <v>1</v>
      </c>
    </row>
    <row r="80" spans="1:66">
      <c r="A80" s="6">
        <v>682</v>
      </c>
      <c r="B80" t="s">
        <v>58</v>
      </c>
      <c r="C80" t="s">
        <v>2261</v>
      </c>
      <c r="D80" t="s">
        <v>1253</v>
      </c>
      <c r="E80" t="s">
        <v>322</v>
      </c>
      <c r="F80" t="s">
        <v>323</v>
      </c>
      <c r="G80" t="s">
        <v>67</v>
      </c>
      <c r="H80" t="s">
        <v>17</v>
      </c>
      <c r="I80" t="s">
        <v>1776</v>
      </c>
      <c r="J80" t="s">
        <v>324</v>
      </c>
      <c r="K80" t="s">
        <v>325</v>
      </c>
      <c r="L80" t="s">
        <v>326</v>
      </c>
      <c r="N80" s="1">
        <v>17377</v>
      </c>
      <c r="Q80" t="b">
        <v>0</v>
      </c>
      <c r="R80" s="1">
        <v>42136</v>
      </c>
      <c r="S80" t="b">
        <v>0</v>
      </c>
      <c r="U80" t="b">
        <v>0</v>
      </c>
      <c r="AB80">
        <v>76</v>
      </c>
      <c r="AC80" t="b">
        <v>0</v>
      </c>
      <c r="AD80" t="b">
        <v>1</v>
      </c>
      <c r="AF80" t="s">
        <v>2534</v>
      </c>
      <c r="AI80" t="b">
        <v>0</v>
      </c>
      <c r="AJ80" t="b">
        <v>0</v>
      </c>
      <c r="AK80" t="b">
        <v>0</v>
      </c>
      <c r="AL80" t="b">
        <v>0</v>
      </c>
      <c r="AM80" t="b">
        <v>0</v>
      </c>
      <c r="AN80" t="b">
        <v>1</v>
      </c>
      <c r="AO80" t="b">
        <v>0</v>
      </c>
      <c r="AP80" t="b">
        <v>0</v>
      </c>
      <c r="AQ80" t="b">
        <v>0</v>
      </c>
      <c r="AR80" t="b">
        <v>0</v>
      </c>
      <c r="AS80" t="b">
        <v>1</v>
      </c>
      <c r="AT80" t="b">
        <v>0</v>
      </c>
      <c r="AU80" t="b">
        <v>0</v>
      </c>
      <c r="AV80" t="b">
        <v>0</v>
      </c>
      <c r="AW80" t="b">
        <v>0</v>
      </c>
      <c r="AX80" t="b">
        <v>0</v>
      </c>
      <c r="AY80" t="b">
        <v>0</v>
      </c>
      <c r="AZ80" t="b">
        <v>1</v>
      </c>
      <c r="BA80" t="b">
        <v>0</v>
      </c>
      <c r="BB80" t="b">
        <v>1</v>
      </c>
      <c r="BC80" t="b">
        <v>0</v>
      </c>
      <c r="BD80" t="b">
        <v>0</v>
      </c>
      <c r="BE80" t="b">
        <v>0</v>
      </c>
      <c r="BF80" t="b">
        <v>0</v>
      </c>
      <c r="BG80" t="b">
        <v>0</v>
      </c>
      <c r="BH80" t="b">
        <v>0</v>
      </c>
      <c r="BI80" t="b">
        <v>0</v>
      </c>
      <c r="BJ80" t="b">
        <v>0</v>
      </c>
      <c r="BK80" t="b">
        <v>0</v>
      </c>
      <c r="BL80" t="b">
        <v>0</v>
      </c>
      <c r="BN80" t="b">
        <v>1</v>
      </c>
    </row>
    <row r="81" spans="1:66">
      <c r="A81" s="6">
        <v>431</v>
      </c>
      <c r="B81" t="s">
        <v>327</v>
      </c>
      <c r="C81" t="s">
        <v>56</v>
      </c>
      <c r="D81" t="s">
        <v>1084</v>
      </c>
      <c r="E81" t="s">
        <v>153</v>
      </c>
      <c r="F81" t="s">
        <v>1362</v>
      </c>
      <c r="G81" t="s">
        <v>16</v>
      </c>
      <c r="H81" t="s">
        <v>17</v>
      </c>
      <c r="I81" t="s">
        <v>1752</v>
      </c>
      <c r="J81" t="s">
        <v>328</v>
      </c>
      <c r="L81" t="s">
        <v>2230</v>
      </c>
      <c r="N81" s="1">
        <v>15432</v>
      </c>
      <c r="O81" t="s">
        <v>1363</v>
      </c>
      <c r="P81" t="s">
        <v>2231</v>
      </c>
      <c r="Q81" t="b">
        <v>0</v>
      </c>
      <c r="R81" s="1">
        <v>40269</v>
      </c>
      <c r="S81" t="b">
        <v>0</v>
      </c>
      <c r="U81" t="b">
        <v>0</v>
      </c>
      <c r="Y81" s="1">
        <v>44989</v>
      </c>
      <c r="AB81">
        <v>81</v>
      </c>
      <c r="AC81" t="b">
        <v>0</v>
      </c>
      <c r="AD81" t="b">
        <v>1</v>
      </c>
      <c r="AF81" t="s">
        <v>2517</v>
      </c>
      <c r="AI81" t="b">
        <v>0</v>
      </c>
      <c r="AJ81" t="b">
        <v>0</v>
      </c>
      <c r="AK81" t="b">
        <v>0</v>
      </c>
      <c r="AL81" t="b">
        <v>0</v>
      </c>
      <c r="AM81" t="b">
        <v>0</v>
      </c>
      <c r="AN81" t="b">
        <v>0</v>
      </c>
      <c r="AO81" t="b">
        <v>0</v>
      </c>
      <c r="AP81" t="b">
        <v>0</v>
      </c>
      <c r="AQ81" t="b">
        <v>0</v>
      </c>
      <c r="AR81" t="b">
        <v>1</v>
      </c>
      <c r="AS81" t="b">
        <v>0</v>
      </c>
      <c r="AT81" t="b">
        <v>0</v>
      </c>
      <c r="AU81" t="b">
        <v>0</v>
      </c>
      <c r="AV81" t="b">
        <v>1</v>
      </c>
      <c r="AW81" t="b">
        <v>0</v>
      </c>
      <c r="AX81" t="b">
        <v>0</v>
      </c>
      <c r="AY81" t="b">
        <v>0</v>
      </c>
      <c r="AZ81" t="b">
        <v>0</v>
      </c>
      <c r="BA81" t="b">
        <v>0</v>
      </c>
      <c r="BB81" t="b">
        <v>0</v>
      </c>
      <c r="BC81" t="b">
        <v>0</v>
      </c>
      <c r="BD81" t="b">
        <v>0</v>
      </c>
      <c r="BE81" t="b">
        <v>0</v>
      </c>
      <c r="BF81" t="b">
        <v>1</v>
      </c>
      <c r="BG81" t="b">
        <v>0</v>
      </c>
      <c r="BH81" t="b">
        <v>0</v>
      </c>
      <c r="BI81" t="b">
        <v>0</v>
      </c>
      <c r="BJ81" t="b">
        <v>0</v>
      </c>
      <c r="BK81" t="b">
        <v>1</v>
      </c>
      <c r="BL81" t="b">
        <v>0</v>
      </c>
      <c r="BN81" t="b">
        <v>1</v>
      </c>
    </row>
    <row r="82" spans="1:66">
      <c r="A82" s="6">
        <v>954</v>
      </c>
      <c r="B82" t="s">
        <v>1831</v>
      </c>
      <c r="C82" t="s">
        <v>1650</v>
      </c>
      <c r="D82" t="s">
        <v>1085</v>
      </c>
      <c r="E82" t="s">
        <v>23</v>
      </c>
      <c r="F82" t="s">
        <v>331</v>
      </c>
      <c r="G82" t="s">
        <v>332</v>
      </c>
      <c r="H82" t="s">
        <v>17</v>
      </c>
      <c r="I82" t="s">
        <v>1832</v>
      </c>
      <c r="J82" t="s">
        <v>333</v>
      </c>
      <c r="L82" t="s">
        <v>334</v>
      </c>
      <c r="N82" s="1">
        <v>12797</v>
      </c>
      <c r="Q82" t="b">
        <v>0</v>
      </c>
      <c r="R82" s="1">
        <v>43564</v>
      </c>
      <c r="S82" t="b">
        <v>0</v>
      </c>
      <c r="U82" t="b">
        <v>0</v>
      </c>
      <c r="AB82">
        <v>88</v>
      </c>
      <c r="AC82" t="b">
        <v>0</v>
      </c>
      <c r="AD82" t="b">
        <v>1</v>
      </c>
      <c r="AF82" t="s">
        <v>2521</v>
      </c>
      <c r="AI82" t="b">
        <v>0</v>
      </c>
      <c r="AJ82" t="b">
        <v>0</v>
      </c>
      <c r="AK82" t="b">
        <v>0</v>
      </c>
      <c r="AL82" t="b">
        <v>0</v>
      </c>
      <c r="AM82" t="b">
        <v>0</v>
      </c>
      <c r="AN82" t="b">
        <v>1</v>
      </c>
      <c r="AO82" t="b">
        <v>0</v>
      </c>
      <c r="AP82" t="b">
        <v>0</v>
      </c>
      <c r="AQ82" t="b">
        <v>0</v>
      </c>
      <c r="AR82" t="b">
        <v>0</v>
      </c>
      <c r="AS82" t="b">
        <v>0</v>
      </c>
      <c r="AT82" t="b">
        <v>0</v>
      </c>
      <c r="AU82" t="b">
        <v>1</v>
      </c>
      <c r="AV82" t="b">
        <v>1</v>
      </c>
      <c r="AW82" t="b">
        <v>0</v>
      </c>
      <c r="AX82" t="b">
        <v>0</v>
      </c>
      <c r="AY82" t="b">
        <v>0</v>
      </c>
      <c r="AZ82" t="b">
        <v>0</v>
      </c>
      <c r="BA82" t="b">
        <v>0</v>
      </c>
      <c r="BB82" t="b">
        <v>0</v>
      </c>
      <c r="BC82" t="b">
        <v>0</v>
      </c>
      <c r="BD82" t="b">
        <v>1</v>
      </c>
      <c r="BE82" t="b">
        <v>0</v>
      </c>
      <c r="BF82" t="b">
        <v>0</v>
      </c>
      <c r="BG82" t="b">
        <v>0</v>
      </c>
      <c r="BH82" t="b">
        <v>0</v>
      </c>
      <c r="BI82" t="b">
        <v>0</v>
      </c>
      <c r="BJ82" t="b">
        <v>0</v>
      </c>
      <c r="BK82" t="b">
        <v>0</v>
      </c>
      <c r="BL82" t="b">
        <v>0</v>
      </c>
      <c r="BN82" t="b">
        <v>1</v>
      </c>
    </row>
    <row r="83" spans="1:66">
      <c r="A83" s="6">
        <v>780</v>
      </c>
      <c r="B83" t="s">
        <v>1375</v>
      </c>
      <c r="C83" t="s">
        <v>45</v>
      </c>
      <c r="D83" t="s">
        <v>1117</v>
      </c>
      <c r="E83" t="s">
        <v>990</v>
      </c>
      <c r="F83" t="s">
        <v>1376</v>
      </c>
      <c r="G83" t="s">
        <v>32</v>
      </c>
      <c r="H83" t="s">
        <v>17</v>
      </c>
      <c r="I83" t="s">
        <v>1756</v>
      </c>
      <c r="J83" t="s">
        <v>1377</v>
      </c>
      <c r="L83" t="s">
        <v>1378</v>
      </c>
      <c r="M83" t="s">
        <v>1833</v>
      </c>
      <c r="N83" s="1">
        <v>15658</v>
      </c>
      <c r="O83" t="s">
        <v>1379</v>
      </c>
      <c r="Q83" t="b">
        <v>0</v>
      </c>
      <c r="R83" s="1">
        <v>42437</v>
      </c>
      <c r="S83" t="b">
        <v>0</v>
      </c>
      <c r="U83" t="b">
        <v>0</v>
      </c>
      <c r="Y83" s="1">
        <v>44597</v>
      </c>
      <c r="AB83">
        <v>81</v>
      </c>
      <c r="AC83" t="b">
        <v>0</v>
      </c>
      <c r="AD83" t="b">
        <v>1</v>
      </c>
      <c r="AF83" t="s">
        <v>2534</v>
      </c>
      <c r="AI83" t="b">
        <v>0</v>
      </c>
      <c r="AJ83" t="b">
        <v>0</v>
      </c>
      <c r="AK83" t="b">
        <v>0</v>
      </c>
      <c r="AL83" t="b">
        <v>1</v>
      </c>
      <c r="AM83" t="b">
        <v>0</v>
      </c>
      <c r="AN83" t="b">
        <v>0</v>
      </c>
      <c r="AO83" t="b">
        <v>0</v>
      </c>
      <c r="AP83" t="b">
        <v>0</v>
      </c>
      <c r="AQ83" t="b">
        <v>0</v>
      </c>
      <c r="AR83" t="b">
        <v>0</v>
      </c>
      <c r="AS83" t="b">
        <v>0</v>
      </c>
      <c r="AT83" t="b">
        <v>0</v>
      </c>
      <c r="AU83" t="b">
        <v>0</v>
      </c>
      <c r="AV83" t="b">
        <v>0</v>
      </c>
      <c r="AW83" t="b">
        <v>0</v>
      </c>
      <c r="AX83" t="b">
        <v>0</v>
      </c>
      <c r="AY83" t="b">
        <v>0</v>
      </c>
      <c r="AZ83" t="b">
        <v>0</v>
      </c>
      <c r="BA83" t="b">
        <v>0</v>
      </c>
      <c r="BB83" t="b">
        <v>0</v>
      </c>
      <c r="BC83" t="b">
        <v>0</v>
      </c>
      <c r="BD83" t="b">
        <v>0</v>
      </c>
      <c r="BE83" t="b">
        <v>0</v>
      </c>
      <c r="BF83" t="b">
        <v>0</v>
      </c>
      <c r="BG83" t="b">
        <v>0</v>
      </c>
      <c r="BH83" t="b">
        <v>0</v>
      </c>
      <c r="BI83" t="b">
        <v>0</v>
      </c>
      <c r="BJ83" t="b">
        <v>0</v>
      </c>
      <c r="BK83" t="b">
        <v>0</v>
      </c>
      <c r="BL83" t="b">
        <v>0</v>
      </c>
      <c r="BN83" t="b">
        <v>1</v>
      </c>
    </row>
    <row r="84" spans="1:66">
      <c r="A84" s="6">
        <v>836</v>
      </c>
      <c r="B84" t="s">
        <v>335</v>
      </c>
      <c r="C84" t="s">
        <v>1642</v>
      </c>
      <c r="D84" t="s">
        <v>1122</v>
      </c>
      <c r="E84" t="s">
        <v>153</v>
      </c>
      <c r="F84" t="s">
        <v>336</v>
      </c>
      <c r="G84" t="s">
        <v>81</v>
      </c>
      <c r="H84" t="s">
        <v>17</v>
      </c>
      <c r="I84" t="s">
        <v>1779</v>
      </c>
      <c r="J84" t="s">
        <v>337</v>
      </c>
      <c r="L84" t="s">
        <v>2262</v>
      </c>
      <c r="M84" t="s">
        <v>1277</v>
      </c>
      <c r="N84" s="1">
        <v>14580</v>
      </c>
      <c r="O84" t="s">
        <v>1278</v>
      </c>
      <c r="Q84" t="b">
        <v>0</v>
      </c>
      <c r="R84" s="1">
        <v>42682</v>
      </c>
      <c r="S84" t="b">
        <v>0</v>
      </c>
      <c r="U84" t="b">
        <v>0</v>
      </c>
      <c r="AB84">
        <v>84</v>
      </c>
      <c r="AC84" t="b">
        <v>0</v>
      </c>
      <c r="AD84" t="b">
        <v>1</v>
      </c>
      <c r="AF84" t="s">
        <v>2562</v>
      </c>
      <c r="AI84" t="b">
        <v>0</v>
      </c>
      <c r="AJ84" t="b">
        <v>0</v>
      </c>
      <c r="AK84" t="b">
        <v>0</v>
      </c>
      <c r="AL84" t="b">
        <v>0</v>
      </c>
      <c r="AM84" t="b">
        <v>0</v>
      </c>
      <c r="AN84" t="b">
        <v>0</v>
      </c>
      <c r="AO84" t="b">
        <v>0</v>
      </c>
      <c r="AP84" t="b">
        <v>0</v>
      </c>
      <c r="AQ84" t="b">
        <v>0</v>
      </c>
      <c r="AR84" t="b">
        <v>1</v>
      </c>
      <c r="AS84" t="b">
        <v>0</v>
      </c>
      <c r="AT84" t="b">
        <v>0</v>
      </c>
      <c r="AU84" t="b">
        <v>0</v>
      </c>
      <c r="AV84" t="b">
        <v>0</v>
      </c>
      <c r="AW84" t="b">
        <v>0</v>
      </c>
      <c r="AX84" t="b">
        <v>0</v>
      </c>
      <c r="AY84" t="b">
        <v>0</v>
      </c>
      <c r="AZ84" t="b">
        <v>0</v>
      </c>
      <c r="BA84" t="b">
        <v>0</v>
      </c>
      <c r="BB84" t="b">
        <v>0</v>
      </c>
      <c r="BC84" t="b">
        <v>0</v>
      </c>
      <c r="BD84" t="b">
        <v>0</v>
      </c>
      <c r="BE84" t="b">
        <v>0</v>
      </c>
      <c r="BF84" t="b">
        <v>0</v>
      </c>
      <c r="BG84" t="b">
        <v>0</v>
      </c>
      <c r="BH84" t="b">
        <v>0</v>
      </c>
      <c r="BI84" t="b">
        <v>0</v>
      </c>
      <c r="BJ84" t="b">
        <v>0</v>
      </c>
      <c r="BK84" t="b">
        <v>0</v>
      </c>
      <c r="BL84" t="b">
        <v>0</v>
      </c>
      <c r="BN84" t="b">
        <v>1</v>
      </c>
    </row>
    <row r="85" spans="1:66">
      <c r="A85" s="99">
        <v>115</v>
      </c>
      <c r="B85" s="110" t="s">
        <v>338</v>
      </c>
      <c r="C85" s="110" t="s">
        <v>1066</v>
      </c>
      <c r="D85" s="110" t="s">
        <v>1151</v>
      </c>
      <c r="E85" s="110" t="s">
        <v>72</v>
      </c>
      <c r="F85" s="110" t="s">
        <v>339</v>
      </c>
      <c r="G85" s="110" t="s">
        <v>25</v>
      </c>
      <c r="H85" s="110" t="s">
        <v>17</v>
      </c>
      <c r="I85" s="110" t="s">
        <v>1755</v>
      </c>
      <c r="J85" t="s">
        <v>340</v>
      </c>
      <c r="L85" t="s">
        <v>341</v>
      </c>
      <c r="N85" s="174">
        <v>12541</v>
      </c>
      <c r="Q85" t="b">
        <v>0</v>
      </c>
      <c r="R85" s="1">
        <v>39114</v>
      </c>
      <c r="S85" t="b">
        <v>0</v>
      </c>
      <c r="U85" t="b">
        <v>0</v>
      </c>
      <c r="AB85">
        <v>89</v>
      </c>
      <c r="AC85" t="b">
        <v>0</v>
      </c>
      <c r="AD85" t="b">
        <v>1</v>
      </c>
      <c r="AF85" t="s">
        <v>2534</v>
      </c>
      <c r="AI85" t="b">
        <v>0</v>
      </c>
      <c r="AJ85" t="b">
        <v>0</v>
      </c>
      <c r="AK85" t="b">
        <v>0</v>
      </c>
      <c r="AL85" t="b">
        <v>0</v>
      </c>
      <c r="AM85" t="b">
        <v>0</v>
      </c>
      <c r="AN85" t="b">
        <v>0</v>
      </c>
      <c r="AO85" t="b">
        <v>0</v>
      </c>
      <c r="AP85" t="b">
        <v>0</v>
      </c>
      <c r="AQ85" t="b">
        <v>0</v>
      </c>
      <c r="AR85" t="b">
        <v>0</v>
      </c>
      <c r="AS85" t="b">
        <v>0</v>
      </c>
      <c r="AT85" t="b">
        <v>0</v>
      </c>
      <c r="AU85" t="b">
        <v>1</v>
      </c>
      <c r="AV85" t="b">
        <v>0</v>
      </c>
      <c r="AW85" t="b">
        <v>0</v>
      </c>
      <c r="AX85" t="b">
        <v>0</v>
      </c>
      <c r="AY85" t="b">
        <v>0</v>
      </c>
      <c r="AZ85" t="b">
        <v>0</v>
      </c>
      <c r="BA85" t="b">
        <v>0</v>
      </c>
      <c r="BB85" t="b">
        <v>0</v>
      </c>
      <c r="BC85" t="b">
        <v>0</v>
      </c>
      <c r="BD85" t="b">
        <v>0</v>
      </c>
      <c r="BE85" t="b">
        <v>0</v>
      </c>
      <c r="BF85" t="b">
        <v>0</v>
      </c>
      <c r="BG85" t="b">
        <v>0</v>
      </c>
      <c r="BH85" t="b">
        <v>0</v>
      </c>
      <c r="BI85" t="b">
        <v>0</v>
      </c>
      <c r="BJ85" t="b">
        <v>0</v>
      </c>
      <c r="BK85" t="b">
        <v>0</v>
      </c>
      <c r="BL85" t="b">
        <v>0</v>
      </c>
      <c r="BN85" t="b">
        <v>1</v>
      </c>
    </row>
    <row r="86" spans="1:66">
      <c r="A86" s="73">
        <v>112</v>
      </c>
      <c r="B86" s="75" t="s">
        <v>1068</v>
      </c>
      <c r="C86" s="75" t="s">
        <v>13</v>
      </c>
      <c r="D86" t="s">
        <v>1160</v>
      </c>
      <c r="E86" t="s">
        <v>30</v>
      </c>
      <c r="F86" t="s">
        <v>329</v>
      </c>
      <c r="G86" t="s">
        <v>213</v>
      </c>
      <c r="H86" t="s">
        <v>17</v>
      </c>
      <c r="I86" t="s">
        <v>1804</v>
      </c>
      <c r="J86" t="s">
        <v>330</v>
      </c>
      <c r="K86" t="s">
        <v>1198</v>
      </c>
      <c r="L86" t="s">
        <v>2263</v>
      </c>
      <c r="N86" s="1">
        <v>13497</v>
      </c>
      <c r="O86" t="s">
        <v>1199</v>
      </c>
      <c r="Q86" t="b">
        <v>0</v>
      </c>
      <c r="R86" s="1">
        <v>36800</v>
      </c>
      <c r="S86" t="b">
        <v>0</v>
      </c>
      <c r="U86" t="b">
        <v>0</v>
      </c>
      <c r="X86" t="s">
        <v>2520</v>
      </c>
      <c r="Y86" s="1">
        <v>45055</v>
      </c>
      <c r="AA86" t="s">
        <v>2563</v>
      </c>
      <c r="AB86">
        <v>87</v>
      </c>
      <c r="AC86" t="b">
        <v>0</v>
      </c>
      <c r="AD86" t="b">
        <v>1</v>
      </c>
      <c r="AF86" t="s">
        <v>2521</v>
      </c>
      <c r="AI86" t="b">
        <v>1</v>
      </c>
      <c r="AJ86" t="b">
        <v>0</v>
      </c>
      <c r="AK86" t="b">
        <v>0</v>
      </c>
      <c r="AL86" t="b">
        <v>0</v>
      </c>
      <c r="AM86" t="b">
        <v>0</v>
      </c>
      <c r="AN86" t="b">
        <v>0</v>
      </c>
      <c r="AO86" t="b">
        <v>0</v>
      </c>
      <c r="AP86" t="b">
        <v>0</v>
      </c>
      <c r="AQ86" t="b">
        <v>0</v>
      </c>
      <c r="AR86" t="b">
        <v>0</v>
      </c>
      <c r="AS86" t="b">
        <v>0</v>
      </c>
      <c r="AT86" t="b">
        <v>0</v>
      </c>
      <c r="AU86" t="b">
        <v>1</v>
      </c>
      <c r="AV86" t="b">
        <v>0</v>
      </c>
      <c r="AW86" t="b">
        <v>0</v>
      </c>
      <c r="AX86" t="b">
        <v>0</v>
      </c>
      <c r="AY86" t="b">
        <v>0</v>
      </c>
      <c r="AZ86" t="b">
        <v>0</v>
      </c>
      <c r="BA86" t="b">
        <v>0</v>
      </c>
      <c r="BB86" t="b">
        <v>0</v>
      </c>
      <c r="BC86" t="b">
        <v>0</v>
      </c>
      <c r="BD86" t="b">
        <v>0</v>
      </c>
      <c r="BE86" t="b">
        <v>0</v>
      </c>
      <c r="BF86" t="b">
        <v>1</v>
      </c>
      <c r="BG86" t="b">
        <v>0</v>
      </c>
      <c r="BH86" t="b">
        <v>0</v>
      </c>
      <c r="BI86" t="b">
        <v>0</v>
      </c>
      <c r="BJ86" t="b">
        <v>0</v>
      </c>
      <c r="BK86" t="b">
        <v>0</v>
      </c>
      <c r="BL86" t="b">
        <v>0</v>
      </c>
      <c r="BN86" t="b">
        <v>1</v>
      </c>
    </row>
    <row r="87" spans="1:66">
      <c r="A87" s="6">
        <v>116</v>
      </c>
      <c r="B87" t="s">
        <v>342</v>
      </c>
      <c r="C87" t="s">
        <v>56</v>
      </c>
      <c r="D87" t="s">
        <v>1234</v>
      </c>
      <c r="E87" t="s">
        <v>51</v>
      </c>
      <c r="F87" t="s">
        <v>343</v>
      </c>
      <c r="G87" t="s">
        <v>306</v>
      </c>
      <c r="H87" t="s">
        <v>17</v>
      </c>
      <c r="I87" t="s">
        <v>1827</v>
      </c>
      <c r="J87" t="s">
        <v>344</v>
      </c>
      <c r="K87" t="s">
        <v>345</v>
      </c>
      <c r="L87" s="373" t="s">
        <v>346</v>
      </c>
      <c r="N87" s="1">
        <v>13980</v>
      </c>
      <c r="Q87" t="b">
        <v>0</v>
      </c>
      <c r="R87" s="1">
        <v>37196</v>
      </c>
      <c r="S87" t="b">
        <v>0</v>
      </c>
      <c r="U87" t="b">
        <v>0</v>
      </c>
      <c r="X87" t="s">
        <v>2564</v>
      </c>
      <c r="AB87">
        <v>85</v>
      </c>
      <c r="AC87" t="b">
        <v>0</v>
      </c>
      <c r="AD87" t="b">
        <v>1</v>
      </c>
      <c r="AF87" t="s">
        <v>2539</v>
      </c>
      <c r="AI87" t="b">
        <v>0</v>
      </c>
      <c r="AJ87" t="b">
        <v>0</v>
      </c>
      <c r="AK87" t="b">
        <v>0</v>
      </c>
      <c r="AL87" t="b">
        <v>1</v>
      </c>
      <c r="AM87" t="b">
        <v>0</v>
      </c>
      <c r="AN87" t="b">
        <v>0</v>
      </c>
      <c r="AO87" t="b">
        <v>0</v>
      </c>
      <c r="AP87" t="b">
        <v>0</v>
      </c>
      <c r="AQ87" t="b">
        <v>0</v>
      </c>
      <c r="AR87" t="b">
        <v>1</v>
      </c>
      <c r="AS87" t="b">
        <v>0</v>
      </c>
      <c r="AT87" t="b">
        <v>0</v>
      </c>
      <c r="AU87" t="b">
        <v>0</v>
      </c>
      <c r="AV87" t="b">
        <v>0</v>
      </c>
      <c r="AW87" t="b">
        <v>0</v>
      </c>
      <c r="AX87" t="b">
        <v>0</v>
      </c>
      <c r="AY87" t="b">
        <v>0</v>
      </c>
      <c r="AZ87" t="b">
        <v>0</v>
      </c>
      <c r="BA87" t="b">
        <v>0</v>
      </c>
      <c r="BB87" t="b">
        <v>0</v>
      </c>
      <c r="BC87" t="b">
        <v>0</v>
      </c>
      <c r="BD87" t="b">
        <v>0</v>
      </c>
      <c r="BE87" t="b">
        <v>0</v>
      </c>
      <c r="BF87" t="b">
        <v>0</v>
      </c>
      <c r="BG87" t="b">
        <v>0</v>
      </c>
      <c r="BH87" t="b">
        <v>0</v>
      </c>
      <c r="BI87" t="b">
        <v>0</v>
      </c>
      <c r="BJ87" t="b">
        <v>0</v>
      </c>
      <c r="BK87" t="b">
        <v>0</v>
      </c>
      <c r="BL87" t="b">
        <v>0</v>
      </c>
      <c r="BN87" t="b">
        <v>1</v>
      </c>
    </row>
    <row r="88" spans="1:66">
      <c r="A88" s="6">
        <v>748</v>
      </c>
      <c r="B88" t="s">
        <v>347</v>
      </c>
      <c r="C88" t="s">
        <v>756</v>
      </c>
      <c r="D88" t="s">
        <v>1110</v>
      </c>
      <c r="E88" t="s">
        <v>36</v>
      </c>
      <c r="F88" t="s">
        <v>1351</v>
      </c>
      <c r="G88" t="s">
        <v>25</v>
      </c>
      <c r="H88" t="s">
        <v>17</v>
      </c>
      <c r="I88" t="s">
        <v>1755</v>
      </c>
      <c r="J88" t="s">
        <v>348</v>
      </c>
      <c r="K88" t="s">
        <v>349</v>
      </c>
      <c r="L88" t="s">
        <v>350</v>
      </c>
      <c r="N88" s="1">
        <v>15330</v>
      </c>
      <c r="O88" t="s">
        <v>1352</v>
      </c>
      <c r="Q88" t="b">
        <v>0</v>
      </c>
      <c r="R88" s="1">
        <v>42290</v>
      </c>
      <c r="S88" t="b">
        <v>0</v>
      </c>
      <c r="U88" t="b">
        <v>0</v>
      </c>
      <c r="Y88" s="1">
        <v>44160</v>
      </c>
      <c r="AB88">
        <v>82</v>
      </c>
      <c r="AC88" t="b">
        <v>0</v>
      </c>
      <c r="AD88" t="b">
        <v>1</v>
      </c>
      <c r="AI88" t="b">
        <v>0</v>
      </c>
      <c r="AJ88" t="b">
        <v>0</v>
      </c>
      <c r="AK88" t="b">
        <v>0</v>
      </c>
      <c r="AL88" t="b">
        <v>0</v>
      </c>
      <c r="AM88" t="b">
        <v>0</v>
      </c>
      <c r="AN88" t="b">
        <v>0</v>
      </c>
      <c r="AO88" t="b">
        <v>0</v>
      </c>
      <c r="AP88" t="b">
        <v>0</v>
      </c>
      <c r="AQ88" t="b">
        <v>0</v>
      </c>
      <c r="AR88" t="b">
        <v>0</v>
      </c>
      <c r="AS88" t="b">
        <v>0</v>
      </c>
      <c r="AT88" t="b">
        <v>0</v>
      </c>
      <c r="AU88" t="b">
        <v>0</v>
      </c>
      <c r="AV88" t="b">
        <v>0</v>
      </c>
      <c r="AW88" t="b">
        <v>0</v>
      </c>
      <c r="AX88" t="b">
        <v>0</v>
      </c>
      <c r="AY88" t="b">
        <v>0</v>
      </c>
      <c r="AZ88" t="b">
        <v>0</v>
      </c>
      <c r="BA88" t="b">
        <v>0</v>
      </c>
      <c r="BB88" t="b">
        <v>0</v>
      </c>
      <c r="BC88" t="b">
        <v>0</v>
      </c>
      <c r="BD88" t="b">
        <v>0</v>
      </c>
      <c r="BE88" t="b">
        <v>0</v>
      </c>
      <c r="BF88" t="b">
        <v>0</v>
      </c>
      <c r="BG88" t="b">
        <v>0</v>
      </c>
      <c r="BH88" t="b">
        <v>0</v>
      </c>
      <c r="BI88" t="b">
        <v>0</v>
      </c>
      <c r="BJ88" t="b">
        <v>0</v>
      </c>
      <c r="BK88" t="b">
        <v>0</v>
      </c>
      <c r="BL88" t="b">
        <v>0</v>
      </c>
      <c r="BN88" t="b">
        <v>1</v>
      </c>
    </row>
    <row r="89" spans="1:66">
      <c r="A89" s="6">
        <v>1099</v>
      </c>
      <c r="B89" t="s">
        <v>2251</v>
      </c>
      <c r="C89" t="s">
        <v>2250</v>
      </c>
      <c r="D89" t="s">
        <v>2264</v>
      </c>
      <c r="E89" t="s">
        <v>2011</v>
      </c>
      <c r="F89" t="s">
        <v>2265</v>
      </c>
      <c r="G89" t="s">
        <v>25</v>
      </c>
      <c r="H89" t="s">
        <v>17</v>
      </c>
      <c r="I89" t="s">
        <v>1755</v>
      </c>
      <c r="J89" t="s">
        <v>2266</v>
      </c>
      <c r="L89" t="s">
        <v>2267</v>
      </c>
      <c r="N89" s="1">
        <v>16381</v>
      </c>
      <c r="O89" t="s">
        <v>1618</v>
      </c>
      <c r="Q89" t="b">
        <v>0</v>
      </c>
      <c r="R89" s="1">
        <v>45051</v>
      </c>
      <c r="S89" t="b">
        <v>0</v>
      </c>
      <c r="U89" t="b">
        <v>0</v>
      </c>
      <c r="Y89" s="1">
        <v>45050.275034722225</v>
      </c>
      <c r="AB89">
        <v>79</v>
      </c>
      <c r="AC89" t="b">
        <v>0</v>
      </c>
      <c r="AD89" t="b">
        <v>1</v>
      </c>
      <c r="AI89" t="b">
        <v>0</v>
      </c>
      <c r="AJ89" t="b">
        <v>0</v>
      </c>
      <c r="AK89" t="b">
        <v>0</v>
      </c>
      <c r="AL89" t="b">
        <v>0</v>
      </c>
      <c r="AM89" t="b">
        <v>0</v>
      </c>
      <c r="AN89" t="b">
        <v>0</v>
      </c>
      <c r="AO89" t="b">
        <v>0</v>
      </c>
      <c r="AP89" t="b">
        <v>0</v>
      </c>
      <c r="AQ89" t="b">
        <v>0</v>
      </c>
      <c r="AR89" t="b">
        <v>0</v>
      </c>
      <c r="AS89" t="b">
        <v>0</v>
      </c>
      <c r="AT89" t="b">
        <v>0</v>
      </c>
      <c r="AU89" t="b">
        <v>0</v>
      </c>
      <c r="AV89" t="b">
        <v>0</v>
      </c>
      <c r="AW89" t="b">
        <v>1</v>
      </c>
      <c r="AX89" t="b">
        <v>0</v>
      </c>
      <c r="AY89" t="b">
        <v>0</v>
      </c>
      <c r="AZ89" t="b">
        <v>0</v>
      </c>
      <c r="BA89" t="b">
        <v>0</v>
      </c>
      <c r="BB89" t="b">
        <v>0</v>
      </c>
      <c r="BC89" t="b">
        <v>1</v>
      </c>
      <c r="BD89" t="b">
        <v>0</v>
      </c>
      <c r="BE89" t="b">
        <v>0</v>
      </c>
      <c r="BF89" t="b">
        <v>0</v>
      </c>
      <c r="BG89" t="b">
        <v>0</v>
      </c>
      <c r="BH89" t="b">
        <v>0</v>
      </c>
      <c r="BI89" t="b">
        <v>0</v>
      </c>
      <c r="BJ89" t="b">
        <v>0</v>
      </c>
      <c r="BK89" t="b">
        <v>0</v>
      </c>
      <c r="BL89" t="b">
        <v>0</v>
      </c>
      <c r="BN89" t="b">
        <v>1</v>
      </c>
    </row>
    <row r="90" spans="1:66">
      <c r="A90" s="6">
        <v>802</v>
      </c>
      <c r="B90" t="s">
        <v>351</v>
      </c>
      <c r="C90" t="s">
        <v>352</v>
      </c>
      <c r="E90" t="s">
        <v>14</v>
      </c>
      <c r="F90" t="s">
        <v>353</v>
      </c>
      <c r="G90" t="s">
        <v>25</v>
      </c>
      <c r="H90" t="s">
        <v>17</v>
      </c>
      <c r="I90" t="s">
        <v>1755</v>
      </c>
      <c r="J90" t="s">
        <v>354</v>
      </c>
      <c r="L90" t="s">
        <v>355</v>
      </c>
      <c r="N90" s="1">
        <v>13646</v>
      </c>
      <c r="Q90" t="b">
        <v>0</v>
      </c>
      <c r="R90" s="1">
        <v>42579</v>
      </c>
      <c r="S90" t="b">
        <v>0</v>
      </c>
      <c r="U90" t="b">
        <v>0</v>
      </c>
      <c r="AB90">
        <v>86</v>
      </c>
      <c r="AC90" t="b">
        <v>0</v>
      </c>
      <c r="AD90" t="b">
        <v>1</v>
      </c>
      <c r="AI90" t="b">
        <v>0</v>
      </c>
      <c r="AJ90" t="b">
        <v>0</v>
      </c>
      <c r="AK90" t="b">
        <v>0</v>
      </c>
      <c r="AL90" t="b">
        <v>0</v>
      </c>
      <c r="AM90" t="b">
        <v>0</v>
      </c>
      <c r="AN90" t="b">
        <v>0</v>
      </c>
      <c r="AO90" t="b">
        <v>0</v>
      </c>
      <c r="AP90" t="b">
        <v>0</v>
      </c>
      <c r="AQ90" t="b">
        <v>0</v>
      </c>
      <c r="AR90" t="b">
        <v>0</v>
      </c>
      <c r="AS90" t="b">
        <v>0</v>
      </c>
      <c r="AT90" t="b">
        <v>0</v>
      </c>
      <c r="AU90" t="b">
        <v>0</v>
      </c>
      <c r="AV90" t="b">
        <v>0</v>
      </c>
      <c r="AW90" t="b">
        <v>1</v>
      </c>
      <c r="AX90" t="b">
        <v>0</v>
      </c>
      <c r="AY90" t="b">
        <v>0</v>
      </c>
      <c r="AZ90" t="b">
        <v>0</v>
      </c>
      <c r="BA90" t="b">
        <v>0</v>
      </c>
      <c r="BB90" t="b">
        <v>0</v>
      </c>
      <c r="BC90" t="b">
        <v>0</v>
      </c>
      <c r="BD90" t="b">
        <v>0</v>
      </c>
      <c r="BE90" t="b">
        <v>0</v>
      </c>
      <c r="BF90" t="b">
        <v>0</v>
      </c>
      <c r="BG90" t="b">
        <v>0</v>
      </c>
      <c r="BH90" t="b">
        <v>0</v>
      </c>
      <c r="BI90" t="b">
        <v>0</v>
      </c>
      <c r="BJ90" t="b">
        <v>0</v>
      </c>
      <c r="BK90" t="b">
        <v>0</v>
      </c>
      <c r="BL90" t="b">
        <v>0</v>
      </c>
      <c r="BN90" t="b">
        <v>1</v>
      </c>
    </row>
    <row r="91" spans="1:66">
      <c r="A91" s="73">
        <v>928</v>
      </c>
      <c r="B91" s="75" t="s">
        <v>2102</v>
      </c>
      <c r="C91" s="75" t="s">
        <v>352</v>
      </c>
      <c r="D91" t="s">
        <v>1082</v>
      </c>
      <c r="E91" t="s">
        <v>23</v>
      </c>
      <c r="F91" t="s">
        <v>356</v>
      </c>
      <c r="G91" t="s">
        <v>357</v>
      </c>
      <c r="H91" t="s">
        <v>17</v>
      </c>
      <c r="I91" t="s">
        <v>1834</v>
      </c>
      <c r="J91" t="s">
        <v>358</v>
      </c>
      <c r="K91" t="s">
        <v>359</v>
      </c>
      <c r="L91" t="s">
        <v>360</v>
      </c>
      <c r="M91" t="s">
        <v>1835</v>
      </c>
      <c r="N91" s="1">
        <v>17829</v>
      </c>
      <c r="Q91" t="b">
        <v>0</v>
      </c>
      <c r="R91" s="1">
        <v>43354</v>
      </c>
      <c r="S91" t="b">
        <v>0</v>
      </c>
      <c r="U91" t="b">
        <v>0</v>
      </c>
      <c r="W91" t="s">
        <v>2565</v>
      </c>
      <c r="X91" t="s">
        <v>2566</v>
      </c>
      <c r="AB91">
        <v>75</v>
      </c>
      <c r="AC91" t="b">
        <v>0</v>
      </c>
      <c r="AD91" t="b">
        <v>1</v>
      </c>
      <c r="AF91" t="s">
        <v>2521</v>
      </c>
      <c r="AI91" t="b">
        <v>0</v>
      </c>
      <c r="AJ91" t="b">
        <v>0</v>
      </c>
      <c r="AK91" t="b">
        <v>0</v>
      </c>
      <c r="AL91" t="b">
        <v>0</v>
      </c>
      <c r="AM91" t="b">
        <v>1</v>
      </c>
      <c r="AN91" t="b">
        <v>1</v>
      </c>
      <c r="AO91" t="b">
        <v>1</v>
      </c>
      <c r="AP91" t="b">
        <v>0</v>
      </c>
      <c r="AQ91" t="b">
        <v>0</v>
      </c>
      <c r="AR91" t="b">
        <v>0</v>
      </c>
      <c r="AS91" t="b">
        <v>1</v>
      </c>
      <c r="AT91" t="b">
        <v>0</v>
      </c>
      <c r="AU91" t="b">
        <v>1</v>
      </c>
      <c r="AV91" t="b">
        <v>0</v>
      </c>
      <c r="AW91" t="b">
        <v>1</v>
      </c>
      <c r="AX91" t="b">
        <v>1</v>
      </c>
      <c r="AY91" t="b">
        <v>0</v>
      </c>
      <c r="AZ91" t="b">
        <v>0</v>
      </c>
      <c r="BA91" t="b">
        <v>0</v>
      </c>
      <c r="BB91" t="b">
        <v>0</v>
      </c>
      <c r="BC91" t="b">
        <v>0</v>
      </c>
      <c r="BD91" t="b">
        <v>0</v>
      </c>
      <c r="BE91" t="b">
        <v>0</v>
      </c>
      <c r="BF91" t="b">
        <v>0</v>
      </c>
      <c r="BG91" t="b">
        <v>0</v>
      </c>
      <c r="BH91" t="b">
        <v>0</v>
      </c>
      <c r="BI91" t="b">
        <v>0</v>
      </c>
      <c r="BJ91" t="b">
        <v>0</v>
      </c>
      <c r="BK91" t="b">
        <v>0</v>
      </c>
      <c r="BL91" t="b">
        <v>0</v>
      </c>
      <c r="BN91" t="b">
        <v>1</v>
      </c>
    </row>
    <row r="92" spans="1:66">
      <c r="A92" s="6">
        <v>976</v>
      </c>
      <c r="B92" t="s">
        <v>1691</v>
      </c>
      <c r="C92" t="s">
        <v>2226</v>
      </c>
      <c r="D92" t="s">
        <v>1077</v>
      </c>
      <c r="F92" t="s">
        <v>1836</v>
      </c>
      <c r="G92" t="s">
        <v>1837</v>
      </c>
      <c r="H92" t="s">
        <v>17</v>
      </c>
      <c r="I92" t="s">
        <v>1838</v>
      </c>
      <c r="K92" t="s">
        <v>1692</v>
      </c>
      <c r="L92" t="s">
        <v>1693</v>
      </c>
      <c r="M92" t="s">
        <v>1839</v>
      </c>
      <c r="N92" s="1">
        <v>14741</v>
      </c>
      <c r="O92" t="s">
        <v>1464</v>
      </c>
      <c r="Q92" t="b">
        <v>0</v>
      </c>
      <c r="R92" s="1">
        <v>43809</v>
      </c>
      <c r="S92" t="b">
        <v>0</v>
      </c>
      <c r="U92" t="b">
        <v>0</v>
      </c>
      <c r="Y92" s="1">
        <v>44597</v>
      </c>
      <c r="AB92">
        <v>83</v>
      </c>
      <c r="AC92" t="b">
        <v>0</v>
      </c>
      <c r="AD92" t="b">
        <v>1</v>
      </c>
      <c r="AF92" t="s">
        <v>1650</v>
      </c>
      <c r="AI92" t="b">
        <v>0</v>
      </c>
      <c r="AJ92" t="b">
        <v>0</v>
      </c>
      <c r="AK92" t="b">
        <v>0</v>
      </c>
      <c r="AL92" t="b">
        <v>0</v>
      </c>
      <c r="AM92" t="b">
        <v>0</v>
      </c>
      <c r="AN92" t="b">
        <v>1</v>
      </c>
      <c r="AO92" t="b">
        <v>0</v>
      </c>
      <c r="AP92" t="b">
        <v>0</v>
      </c>
      <c r="AQ92" t="b">
        <v>0</v>
      </c>
      <c r="AR92" t="b">
        <v>0</v>
      </c>
      <c r="AS92" t="b">
        <v>0</v>
      </c>
      <c r="AT92" t="b">
        <v>0</v>
      </c>
      <c r="AU92" t="b">
        <v>0</v>
      </c>
      <c r="AV92" t="b">
        <v>0</v>
      </c>
      <c r="AW92" t="b">
        <v>0</v>
      </c>
      <c r="AX92" t="b">
        <v>0</v>
      </c>
      <c r="AY92" t="b">
        <v>0</v>
      </c>
      <c r="AZ92" t="b">
        <v>0</v>
      </c>
      <c r="BA92" t="b">
        <v>0</v>
      </c>
      <c r="BB92" t="b">
        <v>0</v>
      </c>
      <c r="BC92" t="b">
        <v>0</v>
      </c>
      <c r="BD92" t="b">
        <v>0</v>
      </c>
      <c r="BE92" t="b">
        <v>0</v>
      </c>
      <c r="BF92" t="b">
        <v>0</v>
      </c>
      <c r="BG92" t="b">
        <v>0</v>
      </c>
      <c r="BH92" t="b">
        <v>0</v>
      </c>
      <c r="BI92" t="b">
        <v>0</v>
      </c>
      <c r="BJ92" t="b">
        <v>0</v>
      </c>
      <c r="BK92" t="b">
        <v>0</v>
      </c>
      <c r="BL92" t="b">
        <v>0</v>
      </c>
      <c r="BN92" t="b">
        <v>1</v>
      </c>
    </row>
    <row r="93" spans="1:66">
      <c r="A93" s="6">
        <v>920</v>
      </c>
      <c r="B93" t="s">
        <v>361</v>
      </c>
      <c r="C93" t="s">
        <v>362</v>
      </c>
      <c r="D93" t="s">
        <v>1163</v>
      </c>
      <c r="E93" t="s">
        <v>85</v>
      </c>
      <c r="F93" t="s">
        <v>363</v>
      </c>
      <c r="G93" t="s">
        <v>16</v>
      </c>
      <c r="H93" t="s">
        <v>17</v>
      </c>
      <c r="I93" t="s">
        <v>1752</v>
      </c>
      <c r="J93" t="s">
        <v>364</v>
      </c>
      <c r="L93" t="s">
        <v>365</v>
      </c>
      <c r="N93" s="1">
        <v>13169</v>
      </c>
      <c r="Q93" t="b">
        <v>0</v>
      </c>
      <c r="R93" s="1">
        <v>43200</v>
      </c>
      <c r="S93" t="b">
        <v>0</v>
      </c>
      <c r="U93" t="b">
        <v>0</v>
      </c>
      <c r="AB93">
        <v>87</v>
      </c>
      <c r="AC93" t="b">
        <v>0</v>
      </c>
      <c r="AD93" t="b">
        <v>1</v>
      </c>
      <c r="AI93" t="b">
        <v>0</v>
      </c>
      <c r="AJ93" t="b">
        <v>0</v>
      </c>
      <c r="AK93" t="b">
        <v>0</v>
      </c>
      <c r="AL93" t="b">
        <v>0</v>
      </c>
      <c r="AM93" t="b">
        <v>0</v>
      </c>
      <c r="AN93" t="b">
        <v>0</v>
      </c>
      <c r="AO93" t="b">
        <v>0</v>
      </c>
      <c r="AP93" t="b">
        <v>0</v>
      </c>
      <c r="AQ93" t="b">
        <v>0</v>
      </c>
      <c r="AR93" t="b">
        <v>0</v>
      </c>
      <c r="AS93" t="b">
        <v>0</v>
      </c>
      <c r="AT93" t="b">
        <v>0</v>
      </c>
      <c r="AU93" t="b">
        <v>1</v>
      </c>
      <c r="AV93" t="b">
        <v>0</v>
      </c>
      <c r="AW93" t="b">
        <v>0</v>
      </c>
      <c r="AX93" t="b">
        <v>0</v>
      </c>
      <c r="AY93" t="b">
        <v>0</v>
      </c>
      <c r="AZ93" t="b">
        <v>0</v>
      </c>
      <c r="BA93" t="b">
        <v>0</v>
      </c>
      <c r="BB93" t="b">
        <v>0</v>
      </c>
      <c r="BC93" t="b">
        <v>0</v>
      </c>
      <c r="BD93" t="b">
        <v>0</v>
      </c>
      <c r="BE93" t="b">
        <v>0</v>
      </c>
      <c r="BF93" t="b">
        <v>0</v>
      </c>
      <c r="BG93" t="b">
        <v>0</v>
      </c>
      <c r="BH93" t="b">
        <v>0</v>
      </c>
      <c r="BI93" t="b">
        <v>0</v>
      </c>
      <c r="BJ93" t="b">
        <v>0</v>
      </c>
      <c r="BK93" t="b">
        <v>0</v>
      </c>
      <c r="BL93" t="b">
        <v>0</v>
      </c>
      <c r="BN93" t="b">
        <v>1</v>
      </c>
    </row>
    <row r="94" spans="1:66">
      <c r="A94" s="73">
        <v>979</v>
      </c>
      <c r="B94" s="75" t="s">
        <v>1371</v>
      </c>
      <c r="C94" s="75" t="s">
        <v>707</v>
      </c>
      <c r="D94" t="s">
        <v>1105</v>
      </c>
      <c r="E94" t="s">
        <v>30</v>
      </c>
      <c r="F94" t="s">
        <v>1372</v>
      </c>
      <c r="G94" t="s">
        <v>16</v>
      </c>
      <c r="H94" t="s">
        <v>17</v>
      </c>
      <c r="I94" t="s">
        <v>1752</v>
      </c>
      <c r="J94" t="s">
        <v>1373</v>
      </c>
      <c r="L94" t="s">
        <v>2232</v>
      </c>
      <c r="N94" s="1">
        <v>15592</v>
      </c>
      <c r="O94" t="s">
        <v>1374</v>
      </c>
      <c r="Q94" t="b">
        <v>0</v>
      </c>
      <c r="R94" s="1">
        <v>43809</v>
      </c>
      <c r="S94" t="b">
        <v>0</v>
      </c>
      <c r="U94" t="b">
        <v>0</v>
      </c>
      <c r="W94" t="s">
        <v>2567</v>
      </c>
      <c r="AB94">
        <v>81</v>
      </c>
      <c r="AC94" t="b">
        <v>0</v>
      </c>
      <c r="AD94" t="b">
        <v>1</v>
      </c>
      <c r="AI94" t="b">
        <v>0</v>
      </c>
      <c r="AJ94" t="b">
        <v>0</v>
      </c>
      <c r="AK94" t="b">
        <v>0</v>
      </c>
      <c r="AL94" t="b">
        <v>0</v>
      </c>
      <c r="AM94" t="b">
        <v>0</v>
      </c>
      <c r="AN94" t="b">
        <v>0</v>
      </c>
      <c r="AO94" t="b">
        <v>0</v>
      </c>
      <c r="AP94" t="b">
        <v>0</v>
      </c>
      <c r="AQ94" t="b">
        <v>0</v>
      </c>
      <c r="AR94" t="b">
        <v>1</v>
      </c>
      <c r="AS94" t="b">
        <v>0</v>
      </c>
      <c r="AT94" t="b">
        <v>0</v>
      </c>
      <c r="AU94" t="b">
        <v>0</v>
      </c>
      <c r="AV94" t="b">
        <v>0</v>
      </c>
      <c r="AW94" t="b">
        <v>0</v>
      </c>
      <c r="AX94" t="b">
        <v>1</v>
      </c>
      <c r="AY94" t="b">
        <v>0</v>
      </c>
      <c r="AZ94" t="b">
        <v>0</v>
      </c>
      <c r="BA94" t="b">
        <v>0</v>
      </c>
      <c r="BB94" t="b">
        <v>0</v>
      </c>
      <c r="BC94" t="b">
        <v>0</v>
      </c>
      <c r="BD94" t="b">
        <v>0</v>
      </c>
      <c r="BE94" t="b">
        <v>0</v>
      </c>
      <c r="BF94" t="b">
        <v>0</v>
      </c>
      <c r="BG94" t="b">
        <v>0</v>
      </c>
      <c r="BH94" t="b">
        <v>0</v>
      </c>
      <c r="BI94" t="b">
        <v>0</v>
      </c>
      <c r="BJ94" t="b">
        <v>0</v>
      </c>
      <c r="BK94" t="b">
        <v>0</v>
      </c>
      <c r="BL94" t="b">
        <v>0</v>
      </c>
      <c r="BN94" t="b">
        <v>1</v>
      </c>
    </row>
    <row r="95" spans="1:66">
      <c r="A95" s="99">
        <v>119</v>
      </c>
      <c r="B95" s="110" t="s">
        <v>366</v>
      </c>
      <c r="C95" s="110" t="s">
        <v>13</v>
      </c>
      <c r="D95" s="110" t="s">
        <v>1101</v>
      </c>
      <c r="E95" s="110" t="s">
        <v>51</v>
      </c>
      <c r="F95" s="110" t="s">
        <v>367</v>
      </c>
      <c r="G95" s="110" t="s">
        <v>309</v>
      </c>
      <c r="H95" s="110" t="s">
        <v>17</v>
      </c>
      <c r="I95" s="110" t="s">
        <v>1840</v>
      </c>
      <c r="J95" t="s">
        <v>368</v>
      </c>
      <c r="N95" s="1">
        <v>11415</v>
      </c>
      <c r="P95" t="s">
        <v>1841</v>
      </c>
      <c r="Q95" t="b">
        <v>0</v>
      </c>
      <c r="R95" s="1">
        <v>39022</v>
      </c>
      <c r="S95" t="b">
        <v>0</v>
      </c>
      <c r="U95" t="b">
        <v>0</v>
      </c>
      <c r="AB95">
        <v>92</v>
      </c>
      <c r="AC95" t="b">
        <v>0</v>
      </c>
      <c r="AD95" t="b">
        <v>0</v>
      </c>
      <c r="AF95" t="s">
        <v>2521</v>
      </c>
      <c r="AI95" t="b">
        <v>0</v>
      </c>
      <c r="AJ95" t="b">
        <v>0</v>
      </c>
      <c r="AK95" t="b">
        <v>0</v>
      </c>
      <c r="AL95" t="b">
        <v>0</v>
      </c>
      <c r="AM95" t="b">
        <v>0</v>
      </c>
      <c r="AN95" t="b">
        <v>0</v>
      </c>
      <c r="AO95" t="b">
        <v>0</v>
      </c>
      <c r="AP95" t="b">
        <v>0</v>
      </c>
      <c r="AQ95" t="b">
        <v>0</v>
      </c>
      <c r="AR95" t="b">
        <v>0</v>
      </c>
      <c r="AS95" t="b">
        <v>0</v>
      </c>
      <c r="AT95" t="b">
        <v>0</v>
      </c>
      <c r="AU95" t="b">
        <v>0</v>
      </c>
      <c r="AV95" t="b">
        <v>0</v>
      </c>
      <c r="AW95" t="b">
        <v>0</v>
      </c>
      <c r="AX95" t="b">
        <v>0</v>
      </c>
      <c r="AY95" t="b">
        <v>0</v>
      </c>
      <c r="AZ95" t="b">
        <v>0</v>
      </c>
      <c r="BA95" t="b">
        <v>0</v>
      </c>
      <c r="BB95" t="b">
        <v>0</v>
      </c>
      <c r="BC95" t="b">
        <v>0</v>
      </c>
      <c r="BD95" t="b">
        <v>0</v>
      </c>
      <c r="BE95" t="b">
        <v>0</v>
      </c>
      <c r="BF95" t="b">
        <v>0</v>
      </c>
      <c r="BG95" t="b">
        <v>0</v>
      </c>
      <c r="BH95" t="b">
        <v>0</v>
      </c>
      <c r="BI95" t="b">
        <v>0</v>
      </c>
      <c r="BJ95" t="b">
        <v>0</v>
      </c>
      <c r="BK95" t="b">
        <v>0</v>
      </c>
      <c r="BL95" t="b">
        <v>0</v>
      </c>
      <c r="BN95" t="b">
        <v>1</v>
      </c>
    </row>
    <row r="96" spans="1:66">
      <c r="A96" s="73">
        <v>1082</v>
      </c>
      <c r="B96" s="75" t="s">
        <v>2039</v>
      </c>
      <c r="C96" s="75" t="s">
        <v>64</v>
      </c>
      <c r="D96" t="s">
        <v>1530</v>
      </c>
      <c r="E96" t="s">
        <v>2134</v>
      </c>
      <c r="F96" t="s">
        <v>2135</v>
      </c>
      <c r="G96" t="s">
        <v>25</v>
      </c>
      <c r="H96" t="s">
        <v>17</v>
      </c>
      <c r="I96" t="s">
        <v>1755</v>
      </c>
      <c r="J96" t="s">
        <v>2136</v>
      </c>
      <c r="K96" t="s">
        <v>2137</v>
      </c>
      <c r="L96" t="s">
        <v>2138</v>
      </c>
      <c r="M96" t="s">
        <v>2139</v>
      </c>
      <c r="N96" s="1">
        <v>18547</v>
      </c>
      <c r="Q96" t="b">
        <v>0</v>
      </c>
      <c r="R96" s="1">
        <v>44846</v>
      </c>
      <c r="S96" t="b">
        <v>0</v>
      </c>
      <c r="U96" t="b">
        <v>0</v>
      </c>
      <c r="AB96">
        <v>73</v>
      </c>
      <c r="AC96" t="b">
        <v>0</v>
      </c>
      <c r="AD96" t="b">
        <v>1</v>
      </c>
      <c r="AF96" t="s">
        <v>2568</v>
      </c>
      <c r="AI96" t="b">
        <v>0</v>
      </c>
      <c r="AJ96" t="b">
        <v>0</v>
      </c>
      <c r="AK96" t="b">
        <v>0</v>
      </c>
      <c r="AL96" t="b">
        <v>0</v>
      </c>
      <c r="AM96" t="b">
        <v>0</v>
      </c>
      <c r="AN96" t="b">
        <v>1</v>
      </c>
      <c r="AO96" t="b">
        <v>1</v>
      </c>
      <c r="AP96" t="b">
        <v>1</v>
      </c>
      <c r="AQ96" t="b">
        <v>0</v>
      </c>
      <c r="AR96" t="b">
        <v>0</v>
      </c>
      <c r="AS96" t="b">
        <v>1</v>
      </c>
      <c r="AT96" t="b">
        <v>0</v>
      </c>
      <c r="AU96" t="b">
        <v>1</v>
      </c>
      <c r="AV96" t="b">
        <v>1</v>
      </c>
      <c r="AW96" t="b">
        <v>1</v>
      </c>
      <c r="AX96" t="b">
        <v>0</v>
      </c>
      <c r="AY96" t="b">
        <v>0</v>
      </c>
      <c r="AZ96" t="b">
        <v>0</v>
      </c>
      <c r="BA96" t="b">
        <v>0</v>
      </c>
      <c r="BB96" t="b">
        <v>0</v>
      </c>
      <c r="BC96" t="b">
        <v>0</v>
      </c>
      <c r="BD96" t="b">
        <v>1</v>
      </c>
      <c r="BE96" t="b">
        <v>1</v>
      </c>
      <c r="BF96" t="b">
        <v>0</v>
      </c>
      <c r="BG96" t="b">
        <v>0</v>
      </c>
      <c r="BH96" t="b">
        <v>0</v>
      </c>
      <c r="BI96" t="b">
        <v>0</v>
      </c>
      <c r="BJ96" t="b">
        <v>0</v>
      </c>
      <c r="BK96" t="b">
        <v>0</v>
      </c>
      <c r="BL96" t="b">
        <v>0</v>
      </c>
      <c r="BN96" t="b">
        <v>1</v>
      </c>
    </row>
    <row r="97" spans="1:66">
      <c r="A97" s="73">
        <v>120</v>
      </c>
      <c r="B97" s="75" t="s">
        <v>369</v>
      </c>
      <c r="C97" s="75" t="s">
        <v>56</v>
      </c>
      <c r="D97" t="s">
        <v>1105</v>
      </c>
      <c r="E97" t="s">
        <v>51</v>
      </c>
      <c r="F97" t="s">
        <v>370</v>
      </c>
      <c r="G97" t="s">
        <v>25</v>
      </c>
      <c r="H97" t="s">
        <v>17</v>
      </c>
      <c r="I97" t="s">
        <v>1755</v>
      </c>
      <c r="J97" t="s">
        <v>371</v>
      </c>
      <c r="L97" t="s">
        <v>372</v>
      </c>
      <c r="N97" s="1">
        <v>15843</v>
      </c>
      <c r="Q97" t="b">
        <v>0</v>
      </c>
      <c r="R97" s="1">
        <v>36892</v>
      </c>
      <c r="S97" t="b">
        <v>0</v>
      </c>
      <c r="U97" t="b">
        <v>0</v>
      </c>
      <c r="AB97">
        <v>80</v>
      </c>
      <c r="AC97" t="b">
        <v>0</v>
      </c>
      <c r="AD97" t="b">
        <v>1</v>
      </c>
      <c r="AF97" t="s">
        <v>2568</v>
      </c>
      <c r="AI97" t="b">
        <v>0</v>
      </c>
      <c r="AJ97" t="b">
        <v>0</v>
      </c>
      <c r="AK97" t="b">
        <v>0</v>
      </c>
      <c r="AL97" t="b">
        <v>0</v>
      </c>
      <c r="AM97" t="b">
        <v>0</v>
      </c>
      <c r="AN97" t="b">
        <v>1</v>
      </c>
      <c r="AO97" t="b">
        <v>0</v>
      </c>
      <c r="AP97" t="b">
        <v>0</v>
      </c>
      <c r="AQ97" t="b">
        <v>0</v>
      </c>
      <c r="AR97" t="b">
        <v>0</v>
      </c>
      <c r="AS97" t="b">
        <v>1</v>
      </c>
      <c r="AT97" t="b">
        <v>0</v>
      </c>
      <c r="AU97" t="b">
        <v>0</v>
      </c>
      <c r="AV97" t="b">
        <v>0</v>
      </c>
      <c r="AW97" t="b">
        <v>0</v>
      </c>
      <c r="AX97" t="b">
        <v>0</v>
      </c>
      <c r="AY97" t="b">
        <v>0</v>
      </c>
      <c r="AZ97" t="b">
        <v>0</v>
      </c>
      <c r="BA97" t="b">
        <v>0</v>
      </c>
      <c r="BB97" t="b">
        <v>0</v>
      </c>
      <c r="BC97" t="b">
        <v>0</v>
      </c>
      <c r="BD97" t="b">
        <v>0</v>
      </c>
      <c r="BE97" t="b">
        <v>0</v>
      </c>
      <c r="BF97" t="b">
        <v>0</v>
      </c>
      <c r="BG97" t="b">
        <v>0</v>
      </c>
      <c r="BH97" t="b">
        <v>0</v>
      </c>
      <c r="BI97" t="b">
        <v>0</v>
      </c>
      <c r="BJ97" t="b">
        <v>0</v>
      </c>
      <c r="BK97" t="b">
        <v>0</v>
      </c>
      <c r="BL97" t="b">
        <v>0</v>
      </c>
      <c r="BN97" t="b">
        <v>1</v>
      </c>
    </row>
    <row r="98" spans="1:66">
      <c r="A98" s="6">
        <v>1102</v>
      </c>
      <c r="B98" t="s">
        <v>2290</v>
      </c>
      <c r="C98" t="s">
        <v>502</v>
      </c>
      <c r="D98" t="s">
        <v>1082</v>
      </c>
      <c r="E98" t="s">
        <v>51</v>
      </c>
      <c r="F98" t="s">
        <v>2340</v>
      </c>
      <c r="G98" t="s">
        <v>357</v>
      </c>
      <c r="H98" t="s">
        <v>17</v>
      </c>
      <c r="I98" t="s">
        <v>1834</v>
      </c>
      <c r="J98" t="s">
        <v>2339</v>
      </c>
      <c r="K98" t="s">
        <v>2339</v>
      </c>
      <c r="L98" t="s">
        <v>2338</v>
      </c>
      <c r="M98" t="s">
        <v>2337</v>
      </c>
      <c r="N98" s="1">
        <v>18561</v>
      </c>
      <c r="O98" t="s">
        <v>2336</v>
      </c>
      <c r="Q98" t="b">
        <v>0</v>
      </c>
      <c r="R98" s="1">
        <v>45096</v>
      </c>
      <c r="S98" t="b">
        <v>0</v>
      </c>
      <c r="U98" t="b">
        <v>0</v>
      </c>
      <c r="Y98" s="1">
        <v>45097.291030092594</v>
      </c>
      <c r="AB98">
        <v>73</v>
      </c>
      <c r="AC98" t="b">
        <v>0</v>
      </c>
      <c r="AD98" t="b">
        <v>0</v>
      </c>
      <c r="AF98" t="s">
        <v>2569</v>
      </c>
      <c r="AI98" t="b">
        <v>0</v>
      </c>
      <c r="AJ98" t="b">
        <v>0</v>
      </c>
      <c r="AK98" t="b">
        <v>0</v>
      </c>
      <c r="AL98" t="b">
        <v>0</v>
      </c>
      <c r="AM98" t="b">
        <v>0</v>
      </c>
      <c r="AN98" t="b">
        <v>1</v>
      </c>
      <c r="AO98" t="b">
        <v>1</v>
      </c>
      <c r="AP98" t="b">
        <v>0</v>
      </c>
      <c r="AQ98" t="b">
        <v>0</v>
      </c>
      <c r="AR98" t="b">
        <v>0</v>
      </c>
      <c r="AS98" t="b">
        <v>0</v>
      </c>
      <c r="AT98" t="b">
        <v>0</v>
      </c>
      <c r="AU98" t="b">
        <v>1</v>
      </c>
      <c r="AV98" t="b">
        <v>0</v>
      </c>
      <c r="AW98" t="b">
        <v>1</v>
      </c>
      <c r="AX98" t="b">
        <v>0</v>
      </c>
      <c r="AY98" t="b">
        <v>0</v>
      </c>
      <c r="AZ98" t="b">
        <v>0</v>
      </c>
      <c r="BA98" t="b">
        <v>1</v>
      </c>
      <c r="BB98" t="b">
        <v>0</v>
      </c>
      <c r="BC98" t="b">
        <v>0</v>
      </c>
      <c r="BD98" t="b">
        <v>0</v>
      </c>
      <c r="BE98" t="b">
        <v>0</v>
      </c>
      <c r="BF98" t="b">
        <v>0</v>
      </c>
      <c r="BG98" t="b">
        <v>0</v>
      </c>
      <c r="BH98" t="b">
        <v>0</v>
      </c>
      <c r="BI98" t="b">
        <v>0</v>
      </c>
      <c r="BJ98" t="b">
        <v>1</v>
      </c>
      <c r="BK98" t="b">
        <v>0</v>
      </c>
      <c r="BL98" t="b">
        <v>0</v>
      </c>
      <c r="BN98" t="b">
        <v>1</v>
      </c>
    </row>
    <row r="99" spans="1:66">
      <c r="A99" s="99">
        <v>127</v>
      </c>
      <c r="B99" s="110" t="s">
        <v>373</v>
      </c>
      <c r="C99" s="110" t="s">
        <v>98</v>
      </c>
      <c r="D99" s="110" t="s">
        <v>1142</v>
      </c>
      <c r="E99" s="110" t="s">
        <v>51</v>
      </c>
      <c r="F99" s="110" t="s">
        <v>375</v>
      </c>
      <c r="G99" s="110" t="s">
        <v>25</v>
      </c>
      <c r="H99" s="110" t="s">
        <v>17</v>
      </c>
      <c r="I99" s="110" t="s">
        <v>1755</v>
      </c>
      <c r="J99" t="s">
        <v>1143</v>
      </c>
      <c r="K99" t="s">
        <v>1143</v>
      </c>
      <c r="L99" t="s">
        <v>376</v>
      </c>
      <c r="N99" s="1">
        <v>12310</v>
      </c>
      <c r="Q99" t="b">
        <v>0</v>
      </c>
      <c r="R99" s="1">
        <v>35855</v>
      </c>
      <c r="S99" t="b">
        <v>0</v>
      </c>
      <c r="U99" t="b">
        <v>0</v>
      </c>
      <c r="Y99" s="1">
        <v>44160</v>
      </c>
      <c r="AB99">
        <v>90</v>
      </c>
      <c r="AC99" t="b">
        <v>0</v>
      </c>
      <c r="AD99" t="b">
        <v>1</v>
      </c>
      <c r="AF99" t="s">
        <v>2534</v>
      </c>
      <c r="AI99" t="b">
        <v>0</v>
      </c>
      <c r="AJ99" t="b">
        <v>0</v>
      </c>
      <c r="AK99" t="b">
        <v>0</v>
      </c>
      <c r="AL99" t="b">
        <v>0</v>
      </c>
      <c r="AM99" t="b">
        <v>0</v>
      </c>
      <c r="AN99" t="b">
        <v>0</v>
      </c>
      <c r="AO99" t="b">
        <v>0</v>
      </c>
      <c r="AP99" t="b">
        <v>0</v>
      </c>
      <c r="AQ99" t="b">
        <v>0</v>
      </c>
      <c r="AR99" t="b">
        <v>0</v>
      </c>
      <c r="AS99" t="b">
        <v>0</v>
      </c>
      <c r="AT99" t="b">
        <v>0</v>
      </c>
      <c r="AU99" t="b">
        <v>0</v>
      </c>
      <c r="AV99" t="b">
        <v>0</v>
      </c>
      <c r="AW99" t="b">
        <v>0</v>
      </c>
      <c r="AX99" t="b">
        <v>0</v>
      </c>
      <c r="AY99" t="b">
        <v>0</v>
      </c>
      <c r="AZ99" t="b">
        <v>0</v>
      </c>
      <c r="BA99" t="b">
        <v>0</v>
      </c>
      <c r="BB99" t="b">
        <v>0</v>
      </c>
      <c r="BC99" t="b">
        <v>0</v>
      </c>
      <c r="BD99" t="b">
        <v>1</v>
      </c>
      <c r="BE99" t="b">
        <v>0</v>
      </c>
      <c r="BF99" t="b">
        <v>0</v>
      </c>
      <c r="BG99" t="b">
        <v>0</v>
      </c>
      <c r="BH99" t="b">
        <v>0</v>
      </c>
      <c r="BI99" t="b">
        <v>0</v>
      </c>
      <c r="BJ99" t="b">
        <v>0</v>
      </c>
      <c r="BK99" t="b">
        <v>0</v>
      </c>
      <c r="BL99" t="b">
        <v>0</v>
      </c>
      <c r="BN99" t="b">
        <v>1</v>
      </c>
    </row>
    <row r="100" spans="1:66">
      <c r="A100" s="99">
        <v>131</v>
      </c>
      <c r="B100" s="110" t="s">
        <v>377</v>
      </c>
      <c r="C100" s="110" t="s">
        <v>91</v>
      </c>
      <c r="D100" s="110"/>
      <c r="E100" s="110" t="s">
        <v>153</v>
      </c>
      <c r="F100" s="110" t="s">
        <v>378</v>
      </c>
      <c r="G100" s="110" t="s">
        <v>25</v>
      </c>
      <c r="H100" s="110" t="s">
        <v>17</v>
      </c>
      <c r="I100" s="110" t="s">
        <v>1755</v>
      </c>
      <c r="J100" t="s">
        <v>379</v>
      </c>
      <c r="K100" t="s">
        <v>1133</v>
      </c>
      <c r="L100" t="s">
        <v>380</v>
      </c>
      <c r="N100" s="1">
        <v>12087</v>
      </c>
      <c r="Q100" t="b">
        <v>0</v>
      </c>
      <c r="R100" s="1">
        <v>36008</v>
      </c>
      <c r="S100" t="b">
        <v>0</v>
      </c>
      <c r="U100" t="b">
        <v>0</v>
      </c>
      <c r="Y100" s="1">
        <v>44160</v>
      </c>
      <c r="AB100">
        <v>90</v>
      </c>
      <c r="AC100" t="b">
        <v>0</v>
      </c>
      <c r="AD100" t="b">
        <v>1</v>
      </c>
      <c r="AI100" t="b">
        <v>0</v>
      </c>
      <c r="AJ100" t="b">
        <v>0</v>
      </c>
      <c r="AK100" t="b">
        <v>0</v>
      </c>
      <c r="AL100" t="b">
        <v>0</v>
      </c>
      <c r="AM100" t="b">
        <v>0</v>
      </c>
      <c r="AN100" t="b">
        <v>0</v>
      </c>
      <c r="AO100" t="b">
        <v>0</v>
      </c>
      <c r="AP100" t="b">
        <v>1</v>
      </c>
      <c r="AQ100" t="b">
        <v>0</v>
      </c>
      <c r="AR100" t="b">
        <v>0</v>
      </c>
      <c r="AS100" t="b">
        <v>0</v>
      </c>
      <c r="AT100" t="b">
        <v>0</v>
      </c>
      <c r="AU100" t="b">
        <v>1</v>
      </c>
      <c r="AV100" t="b">
        <v>1</v>
      </c>
      <c r="AW100" t="b">
        <v>0</v>
      </c>
      <c r="AX100" t="b">
        <v>0</v>
      </c>
      <c r="AY100" t="b">
        <v>0</v>
      </c>
      <c r="AZ100" t="b">
        <v>0</v>
      </c>
      <c r="BA100" t="b">
        <v>0</v>
      </c>
      <c r="BB100" t="b">
        <v>0</v>
      </c>
      <c r="BC100" t="b">
        <v>0</v>
      </c>
      <c r="BD100" t="b">
        <v>1</v>
      </c>
      <c r="BE100" t="b">
        <v>0</v>
      </c>
      <c r="BF100" t="b">
        <v>0</v>
      </c>
      <c r="BG100" t="b">
        <v>0</v>
      </c>
      <c r="BH100" t="b">
        <v>0</v>
      </c>
      <c r="BI100" t="b">
        <v>0</v>
      </c>
      <c r="BJ100" t="b">
        <v>0</v>
      </c>
      <c r="BK100" t="b">
        <v>0</v>
      </c>
      <c r="BL100" t="b">
        <v>0</v>
      </c>
      <c r="BN100" t="b">
        <v>1</v>
      </c>
    </row>
    <row r="101" spans="1:66">
      <c r="A101" s="6">
        <v>1098</v>
      </c>
      <c r="B101" t="s">
        <v>2248</v>
      </c>
      <c r="C101" t="s">
        <v>2249</v>
      </c>
      <c r="D101" t="s">
        <v>2268</v>
      </c>
      <c r="E101" t="s">
        <v>2269</v>
      </c>
      <c r="F101" t="s">
        <v>2270</v>
      </c>
      <c r="G101" t="s">
        <v>83</v>
      </c>
      <c r="H101" t="s">
        <v>17</v>
      </c>
      <c r="I101" t="s">
        <v>1772</v>
      </c>
      <c r="J101" t="s">
        <v>2271</v>
      </c>
      <c r="K101" t="s">
        <v>2272</v>
      </c>
      <c r="L101" t="s">
        <v>2273</v>
      </c>
      <c r="M101" t="s">
        <v>2274</v>
      </c>
      <c r="N101" s="1">
        <v>20513</v>
      </c>
      <c r="Q101" t="b">
        <v>0</v>
      </c>
      <c r="R101" s="1">
        <v>45043</v>
      </c>
      <c r="S101" t="b">
        <v>0</v>
      </c>
      <c r="U101" t="b">
        <v>0</v>
      </c>
      <c r="Y101" s="1">
        <v>45044.468101851853</v>
      </c>
      <c r="AB101">
        <v>67</v>
      </c>
      <c r="AC101" t="b">
        <v>0</v>
      </c>
      <c r="AD101" t="b">
        <v>0</v>
      </c>
      <c r="AF101" t="s">
        <v>2570</v>
      </c>
      <c r="AI101" t="b">
        <v>0</v>
      </c>
      <c r="AJ101" t="b">
        <v>0</v>
      </c>
      <c r="AK101" t="b">
        <v>0</v>
      </c>
      <c r="AL101" t="b">
        <v>0</v>
      </c>
      <c r="AM101" t="b">
        <v>0</v>
      </c>
      <c r="AN101" t="b">
        <v>0</v>
      </c>
      <c r="AO101" t="b">
        <v>0</v>
      </c>
      <c r="AP101" t="b">
        <v>0</v>
      </c>
      <c r="AQ101" t="b">
        <v>1</v>
      </c>
      <c r="AR101" t="b">
        <v>0</v>
      </c>
      <c r="AS101" t="b">
        <v>0</v>
      </c>
      <c r="AT101" t="b">
        <v>0</v>
      </c>
      <c r="AU101" t="b">
        <v>0</v>
      </c>
      <c r="AV101" t="b">
        <v>0</v>
      </c>
      <c r="AW101" t="b">
        <v>0</v>
      </c>
      <c r="AX101" t="b">
        <v>0</v>
      </c>
      <c r="AY101" t="b">
        <v>0</v>
      </c>
      <c r="AZ101" t="b">
        <v>0</v>
      </c>
      <c r="BA101" t="b">
        <v>0</v>
      </c>
      <c r="BB101" t="b">
        <v>0</v>
      </c>
      <c r="BC101" t="b">
        <v>0</v>
      </c>
      <c r="BD101" t="b">
        <v>0</v>
      </c>
      <c r="BE101" t="b">
        <v>0</v>
      </c>
      <c r="BF101" t="b">
        <v>0</v>
      </c>
      <c r="BG101" t="b">
        <v>0</v>
      </c>
      <c r="BH101" t="b">
        <v>0</v>
      </c>
      <c r="BI101" t="b">
        <v>0</v>
      </c>
      <c r="BJ101" t="b">
        <v>0</v>
      </c>
      <c r="BK101" t="b">
        <v>0</v>
      </c>
      <c r="BL101" t="b">
        <v>0</v>
      </c>
      <c r="BN101" t="b">
        <v>1</v>
      </c>
    </row>
    <row r="102" spans="1:66">
      <c r="A102" s="6">
        <v>820</v>
      </c>
      <c r="B102" t="s">
        <v>381</v>
      </c>
      <c r="C102" t="s">
        <v>382</v>
      </c>
      <c r="D102" t="s">
        <v>1452</v>
      </c>
      <c r="E102" t="s">
        <v>82</v>
      </c>
      <c r="F102" t="s">
        <v>383</v>
      </c>
      <c r="G102" t="s">
        <v>42</v>
      </c>
      <c r="H102" t="s">
        <v>17</v>
      </c>
      <c r="I102" t="s">
        <v>1758</v>
      </c>
      <c r="J102" t="s">
        <v>384</v>
      </c>
      <c r="L102" t="s">
        <v>385</v>
      </c>
      <c r="N102" s="1">
        <v>16653</v>
      </c>
      <c r="Q102" t="b">
        <v>0</v>
      </c>
      <c r="R102" s="1">
        <v>42629</v>
      </c>
      <c r="S102" t="b">
        <v>0</v>
      </c>
      <c r="U102" t="b">
        <v>0</v>
      </c>
      <c r="AB102">
        <v>78</v>
      </c>
      <c r="AC102" t="b">
        <v>0</v>
      </c>
      <c r="AD102" t="b">
        <v>1</v>
      </c>
      <c r="AI102" t="b">
        <v>1</v>
      </c>
      <c r="AJ102" t="b">
        <v>0</v>
      </c>
      <c r="AK102" t="b">
        <v>0</v>
      </c>
      <c r="AL102" t="b">
        <v>0</v>
      </c>
      <c r="AM102" t="b">
        <v>0</v>
      </c>
      <c r="AN102" t="b">
        <v>0</v>
      </c>
      <c r="AO102" t="b">
        <v>0</v>
      </c>
      <c r="AP102" t="b">
        <v>0</v>
      </c>
      <c r="AQ102" t="b">
        <v>0</v>
      </c>
      <c r="AR102" t="b">
        <v>0</v>
      </c>
      <c r="AS102" t="b">
        <v>0</v>
      </c>
      <c r="AT102" t="b">
        <v>0</v>
      </c>
      <c r="AU102" t="b">
        <v>0</v>
      </c>
      <c r="AV102" t="b">
        <v>0</v>
      </c>
      <c r="AW102" t="b">
        <v>0</v>
      </c>
      <c r="AX102" t="b">
        <v>0</v>
      </c>
      <c r="AY102" t="b">
        <v>0</v>
      </c>
      <c r="AZ102" t="b">
        <v>0</v>
      </c>
      <c r="BA102" t="b">
        <v>0</v>
      </c>
      <c r="BB102" t="b">
        <v>0</v>
      </c>
      <c r="BC102" t="b">
        <v>0</v>
      </c>
      <c r="BD102" t="b">
        <v>0</v>
      </c>
      <c r="BE102" t="b">
        <v>0</v>
      </c>
      <c r="BF102" t="b">
        <v>0</v>
      </c>
      <c r="BG102" t="b">
        <v>0</v>
      </c>
      <c r="BH102" t="b">
        <v>0</v>
      </c>
      <c r="BI102" t="b">
        <v>0</v>
      </c>
      <c r="BJ102" t="b">
        <v>0</v>
      </c>
      <c r="BK102" t="b">
        <v>0</v>
      </c>
      <c r="BL102" t="b">
        <v>0</v>
      </c>
      <c r="BN102" t="b">
        <v>1</v>
      </c>
    </row>
    <row r="103" spans="1:66">
      <c r="A103" s="6">
        <v>983</v>
      </c>
      <c r="B103" t="s">
        <v>1309</v>
      </c>
      <c r="C103" t="s">
        <v>56</v>
      </c>
      <c r="D103" t="s">
        <v>1310</v>
      </c>
      <c r="E103" t="s">
        <v>510</v>
      </c>
      <c r="F103" t="s">
        <v>1842</v>
      </c>
      <c r="G103" t="s">
        <v>1311</v>
      </c>
      <c r="H103" t="s">
        <v>17</v>
      </c>
      <c r="I103" t="s">
        <v>1843</v>
      </c>
      <c r="J103" t="s">
        <v>1312</v>
      </c>
      <c r="L103" t="s">
        <v>1313</v>
      </c>
      <c r="N103" s="1">
        <v>14968</v>
      </c>
      <c r="O103" t="s">
        <v>1083</v>
      </c>
      <c r="Q103" t="b">
        <v>0</v>
      </c>
      <c r="R103" s="1">
        <v>43844</v>
      </c>
      <c r="S103" t="b">
        <v>0</v>
      </c>
      <c r="U103" t="b">
        <v>0</v>
      </c>
      <c r="Y103" s="1">
        <v>43844</v>
      </c>
      <c r="AB103">
        <v>83</v>
      </c>
      <c r="AC103" t="b">
        <v>0</v>
      </c>
      <c r="AD103" t="b">
        <v>1</v>
      </c>
      <c r="AF103" t="s">
        <v>2571</v>
      </c>
      <c r="AI103" t="b">
        <v>0</v>
      </c>
      <c r="AJ103" t="b">
        <v>0</v>
      </c>
      <c r="AK103" t="b">
        <v>0</v>
      </c>
      <c r="AL103" t="b">
        <v>0</v>
      </c>
      <c r="AM103" t="b">
        <v>0</v>
      </c>
      <c r="AN103" t="b">
        <v>0</v>
      </c>
      <c r="AO103" t="b">
        <v>0</v>
      </c>
      <c r="AP103" t="b">
        <v>0</v>
      </c>
      <c r="AQ103" t="b">
        <v>0</v>
      </c>
      <c r="AR103" t="b">
        <v>0</v>
      </c>
      <c r="AS103" t="b">
        <v>0</v>
      </c>
      <c r="AT103" t="b">
        <v>0</v>
      </c>
      <c r="AU103" t="b">
        <v>0</v>
      </c>
      <c r="AV103" t="b">
        <v>0</v>
      </c>
      <c r="AW103" t="b">
        <v>0</v>
      </c>
      <c r="AX103" t="b">
        <v>0</v>
      </c>
      <c r="AY103" t="b">
        <v>0</v>
      </c>
      <c r="AZ103" t="b">
        <v>0</v>
      </c>
      <c r="BA103" t="b">
        <v>0</v>
      </c>
      <c r="BB103" t="b">
        <v>0</v>
      </c>
      <c r="BC103" t="b">
        <v>0</v>
      </c>
      <c r="BD103" t="b">
        <v>0</v>
      </c>
      <c r="BE103" t="b">
        <v>0</v>
      </c>
      <c r="BF103" t="b">
        <v>0</v>
      </c>
      <c r="BG103" t="b">
        <v>0</v>
      </c>
      <c r="BH103" t="b">
        <v>0</v>
      </c>
      <c r="BI103" t="b">
        <v>0</v>
      </c>
      <c r="BJ103" t="b">
        <v>0</v>
      </c>
      <c r="BK103" t="b">
        <v>0</v>
      </c>
      <c r="BL103" t="b">
        <v>0</v>
      </c>
      <c r="BN103" t="b">
        <v>1</v>
      </c>
    </row>
    <row r="104" spans="1:66">
      <c r="A104" s="73">
        <v>538</v>
      </c>
      <c r="B104" s="75" t="s">
        <v>386</v>
      </c>
      <c r="C104" s="75" t="s">
        <v>56</v>
      </c>
      <c r="D104" t="s">
        <v>1447</v>
      </c>
      <c r="E104" t="s">
        <v>40</v>
      </c>
      <c r="F104" t="s">
        <v>387</v>
      </c>
      <c r="G104" t="s">
        <v>32</v>
      </c>
      <c r="H104" t="s">
        <v>17</v>
      </c>
      <c r="I104" t="s">
        <v>1756</v>
      </c>
      <c r="J104" t="s">
        <v>388</v>
      </c>
      <c r="L104" t="s">
        <v>389</v>
      </c>
      <c r="N104" s="1">
        <v>16606</v>
      </c>
      <c r="O104" t="s">
        <v>1270</v>
      </c>
      <c r="P104" t="s">
        <v>1844</v>
      </c>
      <c r="Q104" t="b">
        <v>0</v>
      </c>
      <c r="R104" s="1">
        <v>41395</v>
      </c>
      <c r="S104" t="b">
        <v>0</v>
      </c>
      <c r="U104" t="b">
        <v>0</v>
      </c>
      <c r="AB104">
        <v>78</v>
      </c>
      <c r="AC104" t="b">
        <v>0</v>
      </c>
      <c r="AD104" t="b">
        <v>1</v>
      </c>
      <c r="AI104" t="b">
        <v>0</v>
      </c>
      <c r="AJ104" t="b">
        <v>0</v>
      </c>
      <c r="AK104" t="b">
        <v>0</v>
      </c>
      <c r="AL104" t="b">
        <v>0</v>
      </c>
      <c r="AM104" t="b">
        <v>0</v>
      </c>
      <c r="AN104" t="b">
        <v>0</v>
      </c>
      <c r="AO104" t="b">
        <v>0</v>
      </c>
      <c r="AP104" t="b">
        <v>0</v>
      </c>
      <c r="AQ104" t="b">
        <v>0</v>
      </c>
      <c r="AR104" t="b">
        <v>0</v>
      </c>
      <c r="AS104" t="b">
        <v>0</v>
      </c>
      <c r="AT104" t="b">
        <v>0</v>
      </c>
      <c r="AU104" t="b">
        <v>1</v>
      </c>
      <c r="AV104" t="b">
        <v>0</v>
      </c>
      <c r="AW104" t="b">
        <v>0</v>
      </c>
      <c r="AX104" t="b">
        <v>0</v>
      </c>
      <c r="AY104" t="b">
        <v>0</v>
      </c>
      <c r="AZ104" t="b">
        <v>1</v>
      </c>
      <c r="BA104" t="b">
        <v>0</v>
      </c>
      <c r="BB104" t="b">
        <v>0</v>
      </c>
      <c r="BC104" t="b">
        <v>0</v>
      </c>
      <c r="BD104" t="b">
        <v>0</v>
      </c>
      <c r="BE104" t="b">
        <v>0</v>
      </c>
      <c r="BF104" t="b">
        <v>0</v>
      </c>
      <c r="BG104" t="b">
        <v>0</v>
      </c>
      <c r="BH104" t="b">
        <v>0</v>
      </c>
      <c r="BI104" t="b">
        <v>0</v>
      </c>
      <c r="BJ104" t="b">
        <v>0</v>
      </c>
      <c r="BK104" t="b">
        <v>0</v>
      </c>
      <c r="BL104" t="b">
        <v>0</v>
      </c>
      <c r="BN104" t="b">
        <v>1</v>
      </c>
    </row>
    <row r="105" spans="1:66">
      <c r="A105" s="6">
        <v>1071</v>
      </c>
      <c r="B105" t="s">
        <v>1749</v>
      </c>
      <c r="C105" t="s">
        <v>56</v>
      </c>
      <c r="D105" t="s">
        <v>1109</v>
      </c>
      <c r="E105" t="s">
        <v>124</v>
      </c>
      <c r="F105" t="s">
        <v>1845</v>
      </c>
      <c r="G105" t="s">
        <v>16</v>
      </c>
      <c r="H105" t="s">
        <v>17</v>
      </c>
      <c r="I105" t="s">
        <v>1752</v>
      </c>
      <c r="J105" t="s">
        <v>1846</v>
      </c>
      <c r="K105" t="s">
        <v>1847</v>
      </c>
      <c r="L105" t="s">
        <v>1848</v>
      </c>
      <c r="M105" t="s">
        <v>1849</v>
      </c>
      <c r="N105" s="1">
        <v>15566</v>
      </c>
      <c r="O105" t="s">
        <v>1293</v>
      </c>
      <c r="Q105" t="b">
        <v>0</v>
      </c>
      <c r="R105" s="1">
        <v>44701</v>
      </c>
      <c r="S105" t="b">
        <v>0</v>
      </c>
      <c r="U105" t="b">
        <v>0</v>
      </c>
      <c r="AB105">
        <v>81</v>
      </c>
      <c r="AC105" t="b">
        <v>0</v>
      </c>
      <c r="AD105" t="b">
        <v>0</v>
      </c>
      <c r="AF105" t="s">
        <v>2521</v>
      </c>
      <c r="AI105" t="b">
        <v>0</v>
      </c>
      <c r="AJ105" t="b">
        <v>0</v>
      </c>
      <c r="AK105" t="b">
        <v>0</v>
      </c>
      <c r="AL105" t="b">
        <v>0</v>
      </c>
      <c r="AM105" t="b">
        <v>0</v>
      </c>
      <c r="AN105" t="b">
        <v>0</v>
      </c>
      <c r="AO105" t="b">
        <v>0</v>
      </c>
      <c r="AP105" t="b">
        <v>0</v>
      </c>
      <c r="AQ105" t="b">
        <v>0</v>
      </c>
      <c r="AR105" t="b">
        <v>0</v>
      </c>
      <c r="AS105" t="b">
        <v>0</v>
      </c>
      <c r="AT105" t="b">
        <v>0</v>
      </c>
      <c r="AU105" t="b">
        <v>0</v>
      </c>
      <c r="AV105" t="b">
        <v>0</v>
      </c>
      <c r="AW105" t="b">
        <v>1</v>
      </c>
      <c r="AX105" t="b">
        <v>0</v>
      </c>
      <c r="AY105" t="b">
        <v>0</v>
      </c>
      <c r="AZ105" t="b">
        <v>0</v>
      </c>
      <c r="BA105" t="b">
        <v>0</v>
      </c>
      <c r="BB105" t="b">
        <v>0</v>
      </c>
      <c r="BC105" t="b">
        <v>0</v>
      </c>
      <c r="BD105" t="b">
        <v>0</v>
      </c>
      <c r="BE105" t="b">
        <v>0</v>
      </c>
      <c r="BF105" t="b">
        <v>0</v>
      </c>
      <c r="BG105" t="b">
        <v>0</v>
      </c>
      <c r="BH105" t="b">
        <v>0</v>
      </c>
      <c r="BI105" t="b">
        <v>0</v>
      </c>
      <c r="BJ105" t="b">
        <v>0</v>
      </c>
      <c r="BK105" t="b">
        <v>0</v>
      </c>
      <c r="BL105" t="b">
        <v>0</v>
      </c>
      <c r="BN105" t="b">
        <v>1</v>
      </c>
    </row>
    <row r="106" spans="1:66">
      <c r="A106" s="6">
        <v>997</v>
      </c>
      <c r="B106" t="s">
        <v>1569</v>
      </c>
      <c r="C106" t="s">
        <v>146</v>
      </c>
      <c r="D106" t="s">
        <v>1570</v>
      </c>
      <c r="E106" t="s">
        <v>582</v>
      </c>
      <c r="F106" t="s">
        <v>1571</v>
      </c>
      <c r="G106" t="s">
        <v>42</v>
      </c>
      <c r="H106" t="s">
        <v>17</v>
      </c>
      <c r="I106" t="s">
        <v>1758</v>
      </c>
      <c r="J106" t="s">
        <v>1572</v>
      </c>
      <c r="K106" t="s">
        <v>1573</v>
      </c>
      <c r="L106" t="s">
        <v>1574</v>
      </c>
      <c r="N106" s="1">
        <v>19055</v>
      </c>
      <c r="Q106" t="b">
        <v>0</v>
      </c>
      <c r="R106" s="1">
        <v>44331</v>
      </c>
      <c r="S106" t="b">
        <v>0</v>
      </c>
      <c r="U106" t="b">
        <v>0</v>
      </c>
      <c r="Y106" s="1">
        <v>44331</v>
      </c>
      <c r="AB106">
        <v>71</v>
      </c>
      <c r="AC106" t="b">
        <v>0</v>
      </c>
      <c r="AD106" t="b">
        <v>1</v>
      </c>
      <c r="AI106" t="b">
        <v>0</v>
      </c>
      <c r="AJ106" t="b">
        <v>0</v>
      </c>
      <c r="AK106" t="b">
        <v>0</v>
      </c>
      <c r="AL106" t="b">
        <v>0</v>
      </c>
      <c r="AM106" t="b">
        <v>0</v>
      </c>
      <c r="AN106" t="b">
        <v>0</v>
      </c>
      <c r="AO106" t="b">
        <v>0</v>
      </c>
      <c r="AP106" t="b">
        <v>0</v>
      </c>
      <c r="AQ106" t="b">
        <v>0</v>
      </c>
      <c r="AR106" t="b">
        <v>0</v>
      </c>
      <c r="AS106" t="b">
        <v>0</v>
      </c>
      <c r="AT106" t="b">
        <v>0</v>
      </c>
      <c r="AU106" t="b">
        <v>0</v>
      </c>
      <c r="AV106" t="b">
        <v>0</v>
      </c>
      <c r="AW106" t="b">
        <v>0</v>
      </c>
      <c r="AX106" t="b">
        <v>0</v>
      </c>
      <c r="AY106" t="b">
        <v>0</v>
      </c>
      <c r="AZ106" t="b">
        <v>0</v>
      </c>
      <c r="BA106" t="b">
        <v>0</v>
      </c>
      <c r="BB106" t="b">
        <v>0</v>
      </c>
      <c r="BC106" t="b">
        <v>0</v>
      </c>
      <c r="BD106" t="b">
        <v>0</v>
      </c>
      <c r="BE106" t="b">
        <v>0</v>
      </c>
      <c r="BF106" t="b">
        <v>0</v>
      </c>
      <c r="BG106" t="b">
        <v>0</v>
      </c>
      <c r="BH106" t="b">
        <v>0</v>
      </c>
      <c r="BI106" t="b">
        <v>0</v>
      </c>
      <c r="BJ106" t="b">
        <v>0</v>
      </c>
      <c r="BK106" t="b">
        <v>0</v>
      </c>
      <c r="BL106" t="b">
        <v>0</v>
      </c>
      <c r="BN106" t="b">
        <v>1</v>
      </c>
    </row>
    <row r="107" spans="1:66">
      <c r="A107" s="73">
        <v>137</v>
      </c>
      <c r="B107" s="75" t="s">
        <v>390</v>
      </c>
      <c r="C107" s="75" t="s">
        <v>45</v>
      </c>
      <c r="E107" t="s">
        <v>51</v>
      </c>
      <c r="F107" t="s">
        <v>1850</v>
      </c>
      <c r="G107" t="s">
        <v>83</v>
      </c>
      <c r="H107" t="s">
        <v>17</v>
      </c>
      <c r="I107" t="s">
        <v>1772</v>
      </c>
      <c r="J107" t="s">
        <v>391</v>
      </c>
      <c r="L107" t="s">
        <v>392</v>
      </c>
      <c r="N107" s="1">
        <v>15483</v>
      </c>
      <c r="O107" t="s">
        <v>1365</v>
      </c>
      <c r="Q107" t="b">
        <v>0</v>
      </c>
      <c r="R107" s="1">
        <v>39508</v>
      </c>
      <c r="S107" t="b">
        <v>0</v>
      </c>
      <c r="U107" t="b">
        <v>0</v>
      </c>
      <c r="Y107" s="1">
        <v>44160</v>
      </c>
      <c r="AB107">
        <v>81</v>
      </c>
      <c r="AC107" t="b">
        <v>0</v>
      </c>
      <c r="AD107" t="b">
        <v>1</v>
      </c>
      <c r="AF107" t="s">
        <v>2568</v>
      </c>
      <c r="AI107" t="b">
        <v>0</v>
      </c>
      <c r="AJ107" t="b">
        <v>0</v>
      </c>
      <c r="AK107" t="b">
        <v>0</v>
      </c>
      <c r="AL107" t="b">
        <v>0</v>
      </c>
      <c r="AM107" t="b">
        <v>0</v>
      </c>
      <c r="AN107" t="b">
        <v>0</v>
      </c>
      <c r="AO107" t="b">
        <v>0</v>
      </c>
      <c r="AP107" t="b">
        <v>0</v>
      </c>
      <c r="AQ107" t="b">
        <v>0</v>
      </c>
      <c r="AR107" t="b">
        <v>0</v>
      </c>
      <c r="AS107" t="b">
        <v>0</v>
      </c>
      <c r="AT107" t="b">
        <v>0</v>
      </c>
      <c r="AU107" t="b">
        <v>0</v>
      </c>
      <c r="AV107" t="b">
        <v>0</v>
      </c>
      <c r="AW107" t="b">
        <v>0</v>
      </c>
      <c r="AX107" t="b">
        <v>0</v>
      </c>
      <c r="AY107" t="b">
        <v>0</v>
      </c>
      <c r="AZ107" t="b">
        <v>0</v>
      </c>
      <c r="BA107" t="b">
        <v>0</v>
      </c>
      <c r="BB107" t="b">
        <v>0</v>
      </c>
      <c r="BC107" t="b">
        <v>0</v>
      </c>
      <c r="BD107" t="b">
        <v>0</v>
      </c>
      <c r="BE107" t="b">
        <v>0</v>
      </c>
      <c r="BF107" t="b">
        <v>0</v>
      </c>
      <c r="BG107" t="b">
        <v>0</v>
      </c>
      <c r="BH107" t="b">
        <v>0</v>
      </c>
      <c r="BI107" t="b">
        <v>0</v>
      </c>
      <c r="BJ107" t="b">
        <v>0</v>
      </c>
      <c r="BK107" t="b">
        <v>0</v>
      </c>
      <c r="BL107" t="b">
        <v>0</v>
      </c>
      <c r="BN107" t="b">
        <v>1</v>
      </c>
    </row>
    <row r="108" spans="1:66">
      <c r="A108" s="99">
        <v>139</v>
      </c>
      <c r="B108" s="110" t="s">
        <v>393</v>
      </c>
      <c r="C108" s="110" t="s">
        <v>45</v>
      </c>
      <c r="D108" s="110"/>
      <c r="E108" s="110" t="s">
        <v>1135</v>
      </c>
      <c r="F108" s="110" t="s">
        <v>394</v>
      </c>
      <c r="G108" s="110" t="s">
        <v>32</v>
      </c>
      <c r="H108" s="110" t="s">
        <v>17</v>
      </c>
      <c r="I108" s="110" t="s">
        <v>1756</v>
      </c>
      <c r="J108" t="s">
        <v>395</v>
      </c>
      <c r="L108" t="s">
        <v>1136</v>
      </c>
      <c r="N108" s="1">
        <v>12208</v>
      </c>
      <c r="Q108" t="b">
        <v>0</v>
      </c>
      <c r="R108" s="1">
        <v>34973</v>
      </c>
      <c r="S108" t="b">
        <v>0</v>
      </c>
      <c r="U108" t="b">
        <v>0</v>
      </c>
      <c r="Y108" s="1">
        <v>44160</v>
      </c>
      <c r="AB108">
        <v>90</v>
      </c>
      <c r="AC108" t="b">
        <v>0</v>
      </c>
      <c r="AD108" t="b">
        <v>1</v>
      </c>
      <c r="AI108" t="b">
        <v>0</v>
      </c>
      <c r="AJ108" t="b">
        <v>0</v>
      </c>
      <c r="AK108" t="b">
        <v>0</v>
      </c>
      <c r="AL108" t="b">
        <v>0</v>
      </c>
      <c r="AM108" t="b">
        <v>0</v>
      </c>
      <c r="AN108" t="b">
        <v>0</v>
      </c>
      <c r="AO108" t="b">
        <v>0</v>
      </c>
      <c r="AP108" t="b">
        <v>0</v>
      </c>
      <c r="AQ108" t="b">
        <v>0</v>
      </c>
      <c r="AR108" t="b">
        <v>0</v>
      </c>
      <c r="AS108" t="b">
        <v>0</v>
      </c>
      <c r="AT108" t="b">
        <v>0</v>
      </c>
      <c r="AU108" t="b">
        <v>0</v>
      </c>
      <c r="AV108" t="b">
        <v>0</v>
      </c>
      <c r="AW108" t="b">
        <v>0</v>
      </c>
      <c r="AX108" t="b">
        <v>0</v>
      </c>
      <c r="AY108" t="b">
        <v>0</v>
      </c>
      <c r="AZ108" t="b">
        <v>0</v>
      </c>
      <c r="BA108" t="b">
        <v>0</v>
      </c>
      <c r="BB108" t="b">
        <v>0</v>
      </c>
      <c r="BC108" t="b">
        <v>0</v>
      </c>
      <c r="BD108" t="b">
        <v>0</v>
      </c>
      <c r="BE108" t="b">
        <v>0</v>
      </c>
      <c r="BF108" t="b">
        <v>0</v>
      </c>
      <c r="BG108" t="b">
        <v>1</v>
      </c>
      <c r="BH108" t="b">
        <v>0</v>
      </c>
      <c r="BI108" t="b">
        <v>0</v>
      </c>
      <c r="BJ108" t="b">
        <v>0</v>
      </c>
      <c r="BK108" t="b">
        <v>0</v>
      </c>
      <c r="BL108" t="b">
        <v>0</v>
      </c>
      <c r="BN108" t="b">
        <v>1</v>
      </c>
    </row>
    <row r="109" spans="1:66">
      <c r="A109" s="6">
        <v>1042</v>
      </c>
      <c r="B109" t="s">
        <v>396</v>
      </c>
      <c r="C109" t="s">
        <v>598</v>
      </c>
      <c r="D109" t="s">
        <v>1211</v>
      </c>
      <c r="E109" t="s">
        <v>457</v>
      </c>
      <c r="F109" t="s">
        <v>1851</v>
      </c>
      <c r="G109" t="s">
        <v>16</v>
      </c>
      <c r="H109" t="s">
        <v>17</v>
      </c>
      <c r="I109" t="s">
        <v>1752</v>
      </c>
      <c r="J109" t="s">
        <v>1694</v>
      </c>
      <c r="L109" t="s">
        <v>1695</v>
      </c>
      <c r="N109" s="1">
        <v>17442</v>
      </c>
      <c r="O109" t="s">
        <v>1852</v>
      </c>
      <c r="Q109" t="b">
        <v>0</v>
      </c>
      <c r="R109" s="1">
        <v>44509</v>
      </c>
      <c r="S109" t="b">
        <v>0</v>
      </c>
      <c r="U109" t="b">
        <v>0</v>
      </c>
      <c r="Y109" s="1">
        <v>44509</v>
      </c>
      <c r="AB109">
        <v>76</v>
      </c>
      <c r="AC109" t="b">
        <v>0</v>
      </c>
      <c r="AD109" t="b">
        <v>1</v>
      </c>
      <c r="AI109" t="b">
        <v>0</v>
      </c>
      <c r="AJ109" t="b">
        <v>0</v>
      </c>
      <c r="AK109" t="b">
        <v>0</v>
      </c>
      <c r="AL109" t="b">
        <v>0</v>
      </c>
      <c r="AM109" t="b">
        <v>0</v>
      </c>
      <c r="AN109" t="b">
        <v>0</v>
      </c>
      <c r="AO109" t="b">
        <v>0</v>
      </c>
      <c r="AP109" t="b">
        <v>0</v>
      </c>
      <c r="AQ109" t="b">
        <v>0</v>
      </c>
      <c r="AR109" t="b">
        <v>0</v>
      </c>
      <c r="AS109" t="b">
        <v>0</v>
      </c>
      <c r="AT109" t="b">
        <v>0</v>
      </c>
      <c r="AU109" t="b">
        <v>0</v>
      </c>
      <c r="AV109" t="b">
        <v>0</v>
      </c>
      <c r="AW109" t="b">
        <v>0</v>
      </c>
      <c r="AX109" t="b">
        <v>0</v>
      </c>
      <c r="AY109" t="b">
        <v>0</v>
      </c>
      <c r="AZ109" t="b">
        <v>0</v>
      </c>
      <c r="BA109" t="b">
        <v>0</v>
      </c>
      <c r="BB109" t="b">
        <v>0</v>
      </c>
      <c r="BC109" t="b">
        <v>0</v>
      </c>
      <c r="BD109" t="b">
        <v>0</v>
      </c>
      <c r="BE109" t="b">
        <v>0</v>
      </c>
      <c r="BF109" t="b">
        <v>0</v>
      </c>
      <c r="BG109" t="b">
        <v>0</v>
      </c>
      <c r="BH109" t="b">
        <v>0</v>
      </c>
      <c r="BI109" t="b">
        <v>0</v>
      </c>
      <c r="BJ109" t="b">
        <v>0</v>
      </c>
      <c r="BK109" t="b">
        <v>0</v>
      </c>
      <c r="BL109" t="b">
        <v>0</v>
      </c>
      <c r="BN109" t="b">
        <v>1</v>
      </c>
    </row>
    <row r="110" spans="1:66">
      <c r="A110" s="6">
        <v>648</v>
      </c>
      <c r="B110" t="s">
        <v>397</v>
      </c>
      <c r="C110" t="s">
        <v>756</v>
      </c>
      <c r="D110" t="s">
        <v>1346</v>
      </c>
      <c r="E110" t="s">
        <v>398</v>
      </c>
      <c r="F110" t="s">
        <v>399</v>
      </c>
      <c r="G110" t="s">
        <v>120</v>
      </c>
      <c r="H110" t="s">
        <v>17</v>
      </c>
      <c r="I110" t="s">
        <v>1782</v>
      </c>
      <c r="J110" t="s">
        <v>400</v>
      </c>
      <c r="K110" t="s">
        <v>401</v>
      </c>
      <c r="L110" t="s">
        <v>402</v>
      </c>
      <c r="M110" t="s">
        <v>1347</v>
      </c>
      <c r="N110" s="1">
        <v>15239</v>
      </c>
      <c r="O110" t="s">
        <v>1348</v>
      </c>
      <c r="P110" t="s">
        <v>1853</v>
      </c>
      <c r="Q110" t="b">
        <v>0</v>
      </c>
      <c r="R110" s="1">
        <v>42044</v>
      </c>
      <c r="S110" t="b">
        <v>0</v>
      </c>
      <c r="U110" t="b">
        <v>0</v>
      </c>
      <c r="AB110">
        <v>82</v>
      </c>
      <c r="AC110" t="b">
        <v>0</v>
      </c>
      <c r="AD110" t="b">
        <v>1</v>
      </c>
      <c r="AF110" t="s">
        <v>2568</v>
      </c>
      <c r="AI110" t="b">
        <v>0</v>
      </c>
      <c r="AJ110" t="b">
        <v>0</v>
      </c>
      <c r="AK110" t="b">
        <v>0</v>
      </c>
      <c r="AL110" t="b">
        <v>1</v>
      </c>
      <c r="AM110" t="b">
        <v>0</v>
      </c>
      <c r="AN110" t="b">
        <v>0</v>
      </c>
      <c r="AO110" t="b">
        <v>0</v>
      </c>
      <c r="AP110" t="b">
        <v>0</v>
      </c>
      <c r="AQ110" t="b">
        <v>0</v>
      </c>
      <c r="AR110" t="b">
        <v>0</v>
      </c>
      <c r="AS110" t="b">
        <v>0</v>
      </c>
      <c r="AT110" t="b">
        <v>0</v>
      </c>
      <c r="AU110" t="b">
        <v>0</v>
      </c>
      <c r="AV110" t="b">
        <v>0</v>
      </c>
      <c r="AW110" t="b">
        <v>0</v>
      </c>
      <c r="AX110" t="b">
        <v>0</v>
      </c>
      <c r="AY110" t="b">
        <v>0</v>
      </c>
      <c r="AZ110" t="b">
        <v>0</v>
      </c>
      <c r="BA110" t="b">
        <v>0</v>
      </c>
      <c r="BB110" t="b">
        <v>0</v>
      </c>
      <c r="BC110" t="b">
        <v>0</v>
      </c>
      <c r="BD110" t="b">
        <v>0</v>
      </c>
      <c r="BE110" t="b">
        <v>0</v>
      </c>
      <c r="BF110" t="b">
        <v>0</v>
      </c>
      <c r="BG110" t="b">
        <v>0</v>
      </c>
      <c r="BH110" t="b">
        <v>0</v>
      </c>
      <c r="BI110" t="b">
        <v>0</v>
      </c>
      <c r="BJ110" t="b">
        <v>0</v>
      </c>
      <c r="BK110" t="b">
        <v>0</v>
      </c>
      <c r="BL110" t="b">
        <v>0</v>
      </c>
      <c r="BN110" t="b">
        <v>1</v>
      </c>
    </row>
    <row r="111" spans="1:66">
      <c r="A111" s="99">
        <v>142</v>
      </c>
      <c r="B111" s="110" t="s">
        <v>403</v>
      </c>
      <c r="C111" s="110" t="s">
        <v>45</v>
      </c>
      <c r="D111" s="110" t="s">
        <v>1082</v>
      </c>
      <c r="E111" s="110" t="s">
        <v>51</v>
      </c>
      <c r="F111" s="110" t="s">
        <v>405</v>
      </c>
      <c r="G111" s="110" t="s">
        <v>67</v>
      </c>
      <c r="H111" s="110" t="s">
        <v>17</v>
      </c>
      <c r="I111" s="110" t="s">
        <v>1776</v>
      </c>
      <c r="J111" t="s">
        <v>406</v>
      </c>
      <c r="L111" t="s">
        <v>407</v>
      </c>
      <c r="M111" t="s">
        <v>1106</v>
      </c>
      <c r="N111" s="1">
        <v>11220</v>
      </c>
      <c r="Q111" t="b">
        <v>0</v>
      </c>
      <c r="R111" s="1">
        <v>38231</v>
      </c>
      <c r="S111" t="b">
        <v>0</v>
      </c>
      <c r="U111" t="b">
        <v>0</v>
      </c>
      <c r="X111" t="s">
        <v>2572</v>
      </c>
      <c r="AB111">
        <v>93</v>
      </c>
      <c r="AC111" t="b">
        <v>0</v>
      </c>
      <c r="AD111" t="b">
        <v>1</v>
      </c>
      <c r="AF111" t="s">
        <v>2541</v>
      </c>
      <c r="AI111" t="b">
        <v>0</v>
      </c>
      <c r="AJ111" t="b">
        <v>0</v>
      </c>
      <c r="AK111" t="b">
        <v>0</v>
      </c>
      <c r="AL111" t="b">
        <v>0</v>
      </c>
      <c r="AM111" t="b">
        <v>0</v>
      </c>
      <c r="AN111" t="b">
        <v>0</v>
      </c>
      <c r="AO111" t="b">
        <v>0</v>
      </c>
      <c r="AP111" t="b">
        <v>0</v>
      </c>
      <c r="AQ111" t="b">
        <v>0</v>
      </c>
      <c r="AR111" t="b">
        <v>0</v>
      </c>
      <c r="AS111" t="b">
        <v>0</v>
      </c>
      <c r="AT111" t="b">
        <v>0</v>
      </c>
      <c r="AU111" t="b">
        <v>0</v>
      </c>
      <c r="AV111" t="b">
        <v>0</v>
      </c>
      <c r="AW111" t="b">
        <v>0</v>
      </c>
      <c r="AX111" t="b">
        <v>0</v>
      </c>
      <c r="AY111" t="b">
        <v>0</v>
      </c>
      <c r="AZ111" t="b">
        <v>0</v>
      </c>
      <c r="BA111" t="b">
        <v>0</v>
      </c>
      <c r="BB111" t="b">
        <v>0</v>
      </c>
      <c r="BC111" t="b">
        <v>1</v>
      </c>
      <c r="BD111" t="b">
        <v>0</v>
      </c>
      <c r="BE111" t="b">
        <v>0</v>
      </c>
      <c r="BF111" t="b">
        <v>0</v>
      </c>
      <c r="BG111" t="b">
        <v>0</v>
      </c>
      <c r="BH111" t="b">
        <v>0</v>
      </c>
      <c r="BI111" t="b">
        <v>0</v>
      </c>
      <c r="BJ111" t="b">
        <v>0</v>
      </c>
      <c r="BK111" t="b">
        <v>0</v>
      </c>
      <c r="BL111" t="b">
        <v>0</v>
      </c>
      <c r="BN111" t="b">
        <v>1</v>
      </c>
    </row>
    <row r="112" spans="1:66">
      <c r="A112" s="6">
        <v>964</v>
      </c>
      <c r="B112" t="s">
        <v>408</v>
      </c>
      <c r="C112" t="s">
        <v>64</v>
      </c>
      <c r="D112" t="s">
        <v>1314</v>
      </c>
      <c r="E112" t="s">
        <v>129</v>
      </c>
      <c r="F112" t="s">
        <v>409</v>
      </c>
      <c r="G112" t="s">
        <v>1878</v>
      </c>
      <c r="H112" t="s">
        <v>17</v>
      </c>
      <c r="I112" t="s">
        <v>1854</v>
      </c>
      <c r="J112" t="s">
        <v>410</v>
      </c>
      <c r="L112" t="s">
        <v>1855</v>
      </c>
      <c r="N112" s="1">
        <v>14979</v>
      </c>
      <c r="O112" t="s">
        <v>1315</v>
      </c>
      <c r="Q112" t="b">
        <v>0</v>
      </c>
      <c r="R112" s="1">
        <v>43662</v>
      </c>
      <c r="S112" t="b">
        <v>0</v>
      </c>
      <c r="U112" t="b">
        <v>0</v>
      </c>
      <c r="AB112">
        <v>82</v>
      </c>
      <c r="AC112" t="b">
        <v>0</v>
      </c>
      <c r="AD112" t="b">
        <v>0</v>
      </c>
      <c r="AI112" t="b">
        <v>0</v>
      </c>
      <c r="AJ112" t="b">
        <v>0</v>
      </c>
      <c r="AK112" t="b">
        <v>0</v>
      </c>
      <c r="AL112" t="b">
        <v>0</v>
      </c>
      <c r="AM112" t="b">
        <v>0</v>
      </c>
      <c r="AN112" t="b">
        <v>0</v>
      </c>
      <c r="AO112" t="b">
        <v>0</v>
      </c>
      <c r="AP112" t="b">
        <v>0</v>
      </c>
      <c r="AQ112" t="b">
        <v>0</v>
      </c>
      <c r="AR112" t="b">
        <v>0</v>
      </c>
      <c r="AS112" t="b">
        <v>0</v>
      </c>
      <c r="AT112" t="b">
        <v>0</v>
      </c>
      <c r="AU112" t="b">
        <v>1</v>
      </c>
      <c r="AV112" t="b">
        <v>0</v>
      </c>
      <c r="AW112" t="b">
        <v>0</v>
      </c>
      <c r="AX112" t="b">
        <v>0</v>
      </c>
      <c r="AY112" t="b">
        <v>0</v>
      </c>
      <c r="AZ112" t="b">
        <v>0</v>
      </c>
      <c r="BA112" t="b">
        <v>0</v>
      </c>
      <c r="BB112" t="b">
        <v>0</v>
      </c>
      <c r="BC112" t="b">
        <v>0</v>
      </c>
      <c r="BD112" t="b">
        <v>0</v>
      </c>
      <c r="BE112" t="b">
        <v>1</v>
      </c>
      <c r="BF112" t="b">
        <v>0</v>
      </c>
      <c r="BG112" t="b">
        <v>0</v>
      </c>
      <c r="BH112" t="b">
        <v>0</v>
      </c>
      <c r="BI112" t="b">
        <v>0</v>
      </c>
      <c r="BJ112" t="b">
        <v>0</v>
      </c>
      <c r="BK112" t="b">
        <v>0</v>
      </c>
      <c r="BL112" t="b">
        <v>0</v>
      </c>
      <c r="BN112" t="b">
        <v>1</v>
      </c>
    </row>
    <row r="113" spans="1:66">
      <c r="A113" s="99">
        <v>146</v>
      </c>
      <c r="B113" s="110" t="s">
        <v>413</v>
      </c>
      <c r="C113" s="110" t="s">
        <v>144</v>
      </c>
      <c r="D113" s="110" t="s">
        <v>1099</v>
      </c>
      <c r="E113" s="110" t="s">
        <v>124</v>
      </c>
      <c r="F113" s="110" t="s">
        <v>414</v>
      </c>
      <c r="G113" s="110" t="s">
        <v>25</v>
      </c>
      <c r="H113" s="110" t="s">
        <v>17</v>
      </c>
      <c r="I113" s="110" t="s">
        <v>1755</v>
      </c>
      <c r="J113" t="s">
        <v>415</v>
      </c>
      <c r="L113" t="s">
        <v>416</v>
      </c>
      <c r="N113" s="1">
        <v>10716</v>
      </c>
      <c r="P113" t="s">
        <v>2275</v>
      </c>
      <c r="Q113" t="b">
        <v>0</v>
      </c>
      <c r="R113" s="1">
        <v>34425</v>
      </c>
      <c r="S113" t="b">
        <v>0</v>
      </c>
      <c r="U113" t="b">
        <v>0</v>
      </c>
      <c r="X113" t="s">
        <v>2573</v>
      </c>
      <c r="AB113">
        <v>94</v>
      </c>
      <c r="AC113" t="b">
        <v>0</v>
      </c>
      <c r="AD113" t="b">
        <v>1</v>
      </c>
      <c r="AI113" t="b">
        <v>0</v>
      </c>
      <c r="AJ113" t="b">
        <v>0</v>
      </c>
      <c r="AK113" t="b">
        <v>0</v>
      </c>
      <c r="AL113" t="b">
        <v>1</v>
      </c>
      <c r="AM113" t="b">
        <v>0</v>
      </c>
      <c r="AN113" t="b">
        <v>0</v>
      </c>
      <c r="AO113" t="b">
        <v>0</v>
      </c>
      <c r="AP113" t="b">
        <v>0</v>
      </c>
      <c r="AQ113" t="b">
        <v>0</v>
      </c>
      <c r="AR113" t="b">
        <v>0</v>
      </c>
      <c r="AS113" t="b">
        <v>0</v>
      </c>
      <c r="AT113" t="b">
        <v>0</v>
      </c>
      <c r="AU113" t="b">
        <v>0</v>
      </c>
      <c r="AV113" t="b">
        <v>0</v>
      </c>
      <c r="AW113" t="b">
        <v>0</v>
      </c>
      <c r="AX113" t="b">
        <v>0</v>
      </c>
      <c r="AY113" t="b">
        <v>0</v>
      </c>
      <c r="AZ113" t="b">
        <v>0</v>
      </c>
      <c r="BA113" t="b">
        <v>0</v>
      </c>
      <c r="BB113" t="b">
        <v>0</v>
      </c>
      <c r="BC113" t="b">
        <v>0</v>
      </c>
      <c r="BD113" t="b">
        <v>0</v>
      </c>
      <c r="BE113" t="b">
        <v>0</v>
      </c>
      <c r="BF113" t="b">
        <v>0</v>
      </c>
      <c r="BG113" t="b">
        <v>0</v>
      </c>
      <c r="BH113" t="b">
        <v>0</v>
      </c>
      <c r="BI113" t="b">
        <v>0</v>
      </c>
      <c r="BJ113" t="b">
        <v>0</v>
      </c>
      <c r="BK113" t="b">
        <v>0</v>
      </c>
      <c r="BL113" t="b">
        <v>0</v>
      </c>
      <c r="BN113" t="b">
        <v>1</v>
      </c>
    </row>
    <row r="114" spans="1:66">
      <c r="A114" s="73">
        <v>1003</v>
      </c>
      <c r="B114" s="75" t="s">
        <v>1549</v>
      </c>
      <c r="C114" s="75" t="s">
        <v>144</v>
      </c>
      <c r="E114" t="s">
        <v>1550</v>
      </c>
      <c r="F114" t="s">
        <v>1551</v>
      </c>
      <c r="G114" t="s">
        <v>789</v>
      </c>
      <c r="H114" t="s">
        <v>17</v>
      </c>
      <c r="I114" t="s">
        <v>1798</v>
      </c>
      <c r="J114" t="s">
        <v>1552</v>
      </c>
      <c r="K114" t="s">
        <v>1553</v>
      </c>
      <c r="L114" t="s">
        <v>1554</v>
      </c>
      <c r="N114" s="1">
        <v>18301</v>
      </c>
      <c r="O114" t="s">
        <v>1555</v>
      </c>
      <c r="Q114" t="b">
        <v>0</v>
      </c>
      <c r="R114" s="1">
        <v>44350</v>
      </c>
      <c r="S114" t="b">
        <v>0</v>
      </c>
      <c r="U114" t="b">
        <v>0</v>
      </c>
      <c r="Y114" s="1">
        <v>44350</v>
      </c>
      <c r="AB114">
        <v>73</v>
      </c>
      <c r="AC114" t="b">
        <v>0</v>
      </c>
      <c r="AD114" t="b">
        <v>1</v>
      </c>
      <c r="AF114" t="s">
        <v>2571</v>
      </c>
      <c r="AI114" t="b">
        <v>0</v>
      </c>
      <c r="AJ114" t="b">
        <v>0</v>
      </c>
      <c r="AK114" t="b">
        <v>0</v>
      </c>
      <c r="AL114" t="b">
        <v>0</v>
      </c>
      <c r="AM114" t="b">
        <v>0</v>
      </c>
      <c r="AN114" t="b">
        <v>0</v>
      </c>
      <c r="AO114" t="b">
        <v>0</v>
      </c>
      <c r="AP114" t="b">
        <v>1</v>
      </c>
      <c r="AQ114" t="b">
        <v>0</v>
      </c>
      <c r="AR114" t="b">
        <v>0</v>
      </c>
      <c r="AS114" t="b">
        <v>0</v>
      </c>
      <c r="AT114" t="b">
        <v>0</v>
      </c>
      <c r="AU114" t="b">
        <v>1</v>
      </c>
      <c r="AV114" t="b">
        <v>0</v>
      </c>
      <c r="AW114" t="b">
        <v>1</v>
      </c>
      <c r="AX114" t="b">
        <v>0</v>
      </c>
      <c r="AY114" t="b">
        <v>0</v>
      </c>
      <c r="AZ114" t="b">
        <v>0</v>
      </c>
      <c r="BA114" t="b">
        <v>0</v>
      </c>
      <c r="BB114" t="b">
        <v>0</v>
      </c>
      <c r="BC114" t="b">
        <v>0</v>
      </c>
      <c r="BD114" t="b">
        <v>1</v>
      </c>
      <c r="BE114" t="b">
        <v>1</v>
      </c>
      <c r="BF114" t="b">
        <v>1</v>
      </c>
      <c r="BG114" t="b">
        <v>0</v>
      </c>
      <c r="BH114" t="b">
        <v>0</v>
      </c>
      <c r="BI114" t="b">
        <v>0</v>
      </c>
      <c r="BJ114" t="b">
        <v>0</v>
      </c>
      <c r="BK114" t="b">
        <v>0</v>
      </c>
      <c r="BL114" t="b">
        <v>0</v>
      </c>
      <c r="BN114" t="b">
        <v>1</v>
      </c>
    </row>
    <row r="115" spans="1:66">
      <c r="A115" s="6">
        <v>1072</v>
      </c>
      <c r="B115" t="s">
        <v>2018</v>
      </c>
      <c r="C115" t="s">
        <v>2019</v>
      </c>
      <c r="D115" t="s">
        <v>2051</v>
      </c>
      <c r="E115" t="s">
        <v>1220</v>
      </c>
      <c r="F115" t="s">
        <v>2052</v>
      </c>
      <c r="G115" t="s">
        <v>81</v>
      </c>
      <c r="H115" t="s">
        <v>17</v>
      </c>
      <c r="I115" t="s">
        <v>1779</v>
      </c>
      <c r="J115" t="s">
        <v>2053</v>
      </c>
      <c r="K115" t="s">
        <v>2053</v>
      </c>
      <c r="L115" t="s">
        <v>2054</v>
      </c>
      <c r="M115" t="s">
        <v>2055</v>
      </c>
      <c r="N115" s="1">
        <v>19303</v>
      </c>
      <c r="O115" t="s">
        <v>2056</v>
      </c>
      <c r="Q115" t="b">
        <v>0</v>
      </c>
      <c r="R115" s="1">
        <v>44713</v>
      </c>
      <c r="S115" t="b">
        <v>0</v>
      </c>
      <c r="U115" t="b">
        <v>0</v>
      </c>
      <c r="AB115">
        <v>71</v>
      </c>
      <c r="AC115" t="b">
        <v>0</v>
      </c>
      <c r="AD115" t="b">
        <v>1</v>
      </c>
      <c r="AI115" t="b">
        <v>0</v>
      </c>
      <c r="AJ115" t="b">
        <v>0</v>
      </c>
      <c r="AK115" t="b">
        <v>0</v>
      </c>
      <c r="AL115" t="b">
        <v>0</v>
      </c>
      <c r="AM115" t="b">
        <v>0</v>
      </c>
      <c r="AN115" t="b">
        <v>0</v>
      </c>
      <c r="AO115" t="b">
        <v>0</v>
      </c>
      <c r="AP115" t="b">
        <v>0</v>
      </c>
      <c r="AQ115" t="b">
        <v>0</v>
      </c>
      <c r="AR115" t="b">
        <v>1</v>
      </c>
      <c r="AS115" t="b">
        <v>1</v>
      </c>
      <c r="AT115" t="b">
        <v>0</v>
      </c>
      <c r="AU115" t="b">
        <v>0</v>
      </c>
      <c r="AV115" t="b">
        <v>1</v>
      </c>
      <c r="AW115" t="b">
        <v>0</v>
      </c>
      <c r="AX115" t="b">
        <v>0</v>
      </c>
      <c r="AY115" t="b">
        <v>0</v>
      </c>
      <c r="AZ115" t="b">
        <v>0</v>
      </c>
      <c r="BA115" t="b">
        <v>0</v>
      </c>
      <c r="BB115" t="b">
        <v>0</v>
      </c>
      <c r="BC115" t="b">
        <v>0</v>
      </c>
      <c r="BD115" t="b">
        <v>0</v>
      </c>
      <c r="BE115" t="b">
        <v>0</v>
      </c>
      <c r="BF115" t="b">
        <v>0</v>
      </c>
      <c r="BG115" t="b">
        <v>0</v>
      </c>
      <c r="BH115" t="b">
        <v>0</v>
      </c>
      <c r="BI115" t="b">
        <v>0</v>
      </c>
      <c r="BJ115" t="b">
        <v>0</v>
      </c>
      <c r="BK115" t="b">
        <v>0</v>
      </c>
      <c r="BL115" t="b">
        <v>0</v>
      </c>
      <c r="BN115" t="b">
        <v>1</v>
      </c>
    </row>
    <row r="116" spans="1:66">
      <c r="A116" s="6">
        <v>886</v>
      </c>
      <c r="B116" t="s">
        <v>417</v>
      </c>
      <c r="C116" t="s">
        <v>418</v>
      </c>
      <c r="D116" t="s">
        <v>1159</v>
      </c>
      <c r="E116" t="s">
        <v>419</v>
      </c>
      <c r="F116" t="s">
        <v>420</v>
      </c>
      <c r="G116" t="s">
        <v>421</v>
      </c>
      <c r="H116" t="s">
        <v>422</v>
      </c>
      <c r="I116" t="s">
        <v>1856</v>
      </c>
      <c r="J116" t="s">
        <v>423</v>
      </c>
      <c r="K116" t="s">
        <v>424</v>
      </c>
      <c r="L116" t="s">
        <v>425</v>
      </c>
      <c r="N116" s="1">
        <v>12905</v>
      </c>
      <c r="Q116" t="b">
        <v>0</v>
      </c>
      <c r="R116" s="1">
        <v>42864</v>
      </c>
      <c r="S116" t="b">
        <v>0</v>
      </c>
      <c r="U116" t="b">
        <v>0</v>
      </c>
      <c r="AB116">
        <v>88</v>
      </c>
      <c r="AC116" t="b">
        <v>0</v>
      </c>
      <c r="AD116" t="b">
        <v>1</v>
      </c>
      <c r="AI116" t="b">
        <v>0</v>
      </c>
      <c r="AJ116" t="b">
        <v>0</v>
      </c>
      <c r="AK116" t="b">
        <v>0</v>
      </c>
      <c r="AL116" t="b">
        <v>0</v>
      </c>
      <c r="AM116" t="b">
        <v>0</v>
      </c>
      <c r="AN116" t="b">
        <v>0</v>
      </c>
      <c r="AO116" t="b">
        <v>0</v>
      </c>
      <c r="AP116" t="b">
        <v>0</v>
      </c>
      <c r="AQ116" t="b">
        <v>0</v>
      </c>
      <c r="AR116" t="b">
        <v>0</v>
      </c>
      <c r="AS116" t="b">
        <v>0</v>
      </c>
      <c r="AT116" t="b">
        <v>0</v>
      </c>
      <c r="AU116" t="b">
        <v>1</v>
      </c>
      <c r="AV116" t="b">
        <v>0</v>
      </c>
      <c r="AW116" t="b">
        <v>0</v>
      </c>
      <c r="AX116" t="b">
        <v>0</v>
      </c>
      <c r="AY116" t="b">
        <v>0</v>
      </c>
      <c r="AZ116" t="b">
        <v>0</v>
      </c>
      <c r="BA116" t="b">
        <v>0</v>
      </c>
      <c r="BB116" t="b">
        <v>0</v>
      </c>
      <c r="BC116" t="b">
        <v>0</v>
      </c>
      <c r="BD116" t="b">
        <v>1</v>
      </c>
      <c r="BE116" t="b">
        <v>0</v>
      </c>
      <c r="BF116" t="b">
        <v>0</v>
      </c>
      <c r="BG116" t="b">
        <v>0</v>
      </c>
      <c r="BH116" t="b">
        <v>0</v>
      </c>
      <c r="BI116" t="b">
        <v>0</v>
      </c>
      <c r="BJ116" t="b">
        <v>0</v>
      </c>
      <c r="BK116" t="b">
        <v>0</v>
      </c>
      <c r="BL116" t="b">
        <v>0</v>
      </c>
      <c r="BN116" t="b">
        <v>1</v>
      </c>
    </row>
    <row r="117" spans="1:66">
      <c r="A117" s="6">
        <v>463</v>
      </c>
      <c r="B117" t="s">
        <v>426</v>
      </c>
      <c r="C117" t="s">
        <v>1650</v>
      </c>
      <c r="D117" t="s">
        <v>1517</v>
      </c>
      <c r="E117" t="s">
        <v>124</v>
      </c>
      <c r="F117" t="s">
        <v>1857</v>
      </c>
      <c r="G117" t="s">
        <v>16</v>
      </c>
      <c r="H117" t="s">
        <v>17</v>
      </c>
      <c r="I117" t="s">
        <v>1752</v>
      </c>
      <c r="J117" t="s">
        <v>427</v>
      </c>
      <c r="K117" t="s">
        <v>428</v>
      </c>
      <c r="L117" t="s">
        <v>429</v>
      </c>
      <c r="N117" s="1">
        <v>17596</v>
      </c>
      <c r="O117" t="s">
        <v>1270</v>
      </c>
      <c r="Q117" t="b">
        <v>0</v>
      </c>
      <c r="R117" s="1">
        <v>40645</v>
      </c>
      <c r="S117" t="b">
        <v>0</v>
      </c>
      <c r="U117" t="b">
        <v>0</v>
      </c>
      <c r="X117" t="s">
        <v>2574</v>
      </c>
      <c r="Y117" s="1">
        <v>44641</v>
      </c>
      <c r="AB117">
        <v>75</v>
      </c>
      <c r="AC117" t="b">
        <v>0</v>
      </c>
      <c r="AD117" t="b">
        <v>1</v>
      </c>
      <c r="AF117" t="s">
        <v>2571</v>
      </c>
      <c r="AI117" t="b">
        <v>0</v>
      </c>
      <c r="AJ117" t="b">
        <v>0</v>
      </c>
      <c r="AK117" t="b">
        <v>0</v>
      </c>
      <c r="AL117" t="b">
        <v>0</v>
      </c>
      <c r="AM117" t="b">
        <v>0</v>
      </c>
      <c r="AN117" t="b">
        <v>0</v>
      </c>
      <c r="AO117" t="b">
        <v>0</v>
      </c>
      <c r="AP117" t="b">
        <v>0</v>
      </c>
      <c r="AQ117" t="b">
        <v>0</v>
      </c>
      <c r="AR117" t="b">
        <v>0</v>
      </c>
      <c r="AS117" t="b">
        <v>1</v>
      </c>
      <c r="AT117" t="b">
        <v>0</v>
      </c>
      <c r="AU117" t="b">
        <v>1</v>
      </c>
      <c r="AV117" t="b">
        <v>1</v>
      </c>
      <c r="AW117" t="b">
        <v>1</v>
      </c>
      <c r="AX117" t="b">
        <v>0</v>
      </c>
      <c r="AY117" t="b">
        <v>0</v>
      </c>
      <c r="AZ117" t="b">
        <v>0</v>
      </c>
      <c r="BA117" t="b">
        <v>0</v>
      </c>
      <c r="BB117" t="b">
        <v>1</v>
      </c>
      <c r="BC117" t="b">
        <v>0</v>
      </c>
      <c r="BD117" t="b">
        <v>1</v>
      </c>
      <c r="BE117" t="b">
        <v>0</v>
      </c>
      <c r="BF117" t="b">
        <v>1</v>
      </c>
      <c r="BG117" t="b">
        <v>0</v>
      </c>
      <c r="BH117" t="b">
        <v>0</v>
      </c>
      <c r="BI117" t="b">
        <v>0</v>
      </c>
      <c r="BJ117" t="b">
        <v>0</v>
      </c>
      <c r="BK117" t="b">
        <v>1</v>
      </c>
      <c r="BL117" t="b">
        <v>0</v>
      </c>
      <c r="BN117" t="b">
        <v>1</v>
      </c>
    </row>
    <row r="118" spans="1:66">
      <c r="A118" s="73">
        <v>1013</v>
      </c>
      <c r="B118" s="75" t="s">
        <v>1241</v>
      </c>
      <c r="C118" s="75" t="s">
        <v>2043</v>
      </c>
      <c r="D118" t="s">
        <v>1115</v>
      </c>
      <c r="E118" t="s">
        <v>77</v>
      </c>
      <c r="F118" t="s">
        <v>1242</v>
      </c>
      <c r="G118" t="s">
        <v>1878</v>
      </c>
      <c r="H118" t="s">
        <v>17</v>
      </c>
      <c r="I118" t="s">
        <v>1854</v>
      </c>
      <c r="J118" t="s">
        <v>1243</v>
      </c>
      <c r="K118" t="s">
        <v>1244</v>
      </c>
      <c r="L118" t="s">
        <v>1245</v>
      </c>
      <c r="N118" s="1">
        <v>14099</v>
      </c>
      <c r="O118" t="s">
        <v>1246</v>
      </c>
      <c r="Q118" t="b">
        <v>0</v>
      </c>
      <c r="R118" s="1">
        <v>44375</v>
      </c>
      <c r="S118" t="b">
        <v>0</v>
      </c>
      <c r="U118" t="b">
        <v>0</v>
      </c>
      <c r="Y118" s="1">
        <v>44375</v>
      </c>
      <c r="AB118">
        <v>85</v>
      </c>
      <c r="AC118" t="b">
        <v>0</v>
      </c>
      <c r="AD118" t="b">
        <v>1</v>
      </c>
      <c r="AF118" t="s">
        <v>2521</v>
      </c>
      <c r="AI118" t="b">
        <v>0</v>
      </c>
      <c r="AJ118" t="b">
        <v>1</v>
      </c>
      <c r="AK118" t="b">
        <v>0</v>
      </c>
      <c r="AL118" t="b">
        <v>0</v>
      </c>
      <c r="AM118" t="b">
        <v>0</v>
      </c>
      <c r="AN118" t="b">
        <v>0</v>
      </c>
      <c r="AO118" t="b">
        <v>0</v>
      </c>
      <c r="AP118" t="b">
        <v>1</v>
      </c>
      <c r="AQ118" t="b">
        <v>0</v>
      </c>
      <c r="AR118" t="b">
        <v>0</v>
      </c>
      <c r="AS118" t="b">
        <v>0</v>
      </c>
      <c r="AT118" t="b">
        <v>0</v>
      </c>
      <c r="AU118" t="b">
        <v>1</v>
      </c>
      <c r="AV118" t="b">
        <v>0</v>
      </c>
      <c r="AW118" t="b">
        <v>0</v>
      </c>
      <c r="AX118" t="b">
        <v>0</v>
      </c>
      <c r="AY118" t="b">
        <v>0</v>
      </c>
      <c r="AZ118" t="b">
        <v>0</v>
      </c>
      <c r="BA118" t="b">
        <v>0</v>
      </c>
      <c r="BB118" t="b">
        <v>0</v>
      </c>
      <c r="BC118" t="b">
        <v>0</v>
      </c>
      <c r="BD118" t="b">
        <v>0</v>
      </c>
      <c r="BE118" t="b">
        <v>0</v>
      </c>
      <c r="BF118" t="b">
        <v>0</v>
      </c>
      <c r="BG118" t="b">
        <v>0</v>
      </c>
      <c r="BH118" t="b">
        <v>0</v>
      </c>
      <c r="BI118" t="b">
        <v>1</v>
      </c>
      <c r="BJ118" t="b">
        <v>1</v>
      </c>
      <c r="BK118" t="b">
        <v>0</v>
      </c>
      <c r="BL118" t="b">
        <v>0</v>
      </c>
      <c r="BN118" t="b">
        <v>1</v>
      </c>
    </row>
    <row r="119" spans="1:66">
      <c r="A119" s="6">
        <v>930</v>
      </c>
      <c r="B119" t="s">
        <v>430</v>
      </c>
      <c r="C119" t="s">
        <v>431</v>
      </c>
      <c r="D119" t="s">
        <v>1479</v>
      </c>
      <c r="E119" t="s">
        <v>30</v>
      </c>
      <c r="F119" t="s">
        <v>1858</v>
      </c>
      <c r="G119" t="s">
        <v>432</v>
      </c>
      <c r="H119" t="s">
        <v>17</v>
      </c>
      <c r="I119" t="s">
        <v>1859</v>
      </c>
      <c r="K119" t="s">
        <v>433</v>
      </c>
      <c r="L119" t="s">
        <v>434</v>
      </c>
      <c r="N119" s="1">
        <v>17138</v>
      </c>
      <c r="P119" t="s">
        <v>1860</v>
      </c>
      <c r="Q119" t="b">
        <v>0</v>
      </c>
      <c r="R119" s="1">
        <v>43417</v>
      </c>
      <c r="S119" t="b">
        <v>0</v>
      </c>
      <c r="U119" t="b">
        <v>0</v>
      </c>
      <c r="AB119">
        <v>77</v>
      </c>
      <c r="AC119" t="b">
        <v>0</v>
      </c>
      <c r="AD119" t="b">
        <v>1</v>
      </c>
      <c r="AI119" t="b">
        <v>0</v>
      </c>
      <c r="AJ119" t="b">
        <v>0</v>
      </c>
      <c r="AK119" t="b">
        <v>0</v>
      </c>
      <c r="AL119" t="b">
        <v>0</v>
      </c>
      <c r="AM119" t="b">
        <v>0</v>
      </c>
      <c r="AN119" t="b">
        <v>1</v>
      </c>
      <c r="AO119" t="b">
        <v>0</v>
      </c>
      <c r="AP119" t="b">
        <v>0</v>
      </c>
      <c r="AQ119" t="b">
        <v>1</v>
      </c>
      <c r="AR119" t="b">
        <v>0</v>
      </c>
      <c r="AS119" t="b">
        <v>1</v>
      </c>
      <c r="AT119" t="b">
        <v>0</v>
      </c>
      <c r="AU119" t="b">
        <v>0</v>
      </c>
      <c r="AV119" t="b">
        <v>0</v>
      </c>
      <c r="AW119" t="b">
        <v>0</v>
      </c>
      <c r="AX119" t="b">
        <v>0</v>
      </c>
      <c r="AY119" t="b">
        <v>0</v>
      </c>
      <c r="AZ119" t="b">
        <v>0</v>
      </c>
      <c r="BA119" t="b">
        <v>0</v>
      </c>
      <c r="BB119" t="b">
        <v>0</v>
      </c>
      <c r="BC119" t="b">
        <v>0</v>
      </c>
      <c r="BD119" t="b">
        <v>0</v>
      </c>
      <c r="BE119" t="b">
        <v>0</v>
      </c>
      <c r="BF119" t="b">
        <v>0</v>
      </c>
      <c r="BG119" t="b">
        <v>0</v>
      </c>
      <c r="BH119" t="b">
        <v>0</v>
      </c>
      <c r="BI119" t="b">
        <v>0</v>
      </c>
      <c r="BJ119" t="b">
        <v>0</v>
      </c>
      <c r="BK119" t="b">
        <v>0</v>
      </c>
      <c r="BL119" t="b">
        <v>0</v>
      </c>
      <c r="BN119" t="b">
        <v>1</v>
      </c>
    </row>
    <row r="120" spans="1:66">
      <c r="A120" s="6">
        <v>1104</v>
      </c>
      <c r="B120" t="s">
        <v>571</v>
      </c>
      <c r="C120" t="s">
        <v>2335</v>
      </c>
      <c r="D120" t="s">
        <v>1163</v>
      </c>
      <c r="E120" t="s">
        <v>2334</v>
      </c>
      <c r="F120" t="s">
        <v>2333</v>
      </c>
      <c r="G120" t="s">
        <v>32</v>
      </c>
      <c r="H120" t="s">
        <v>17</v>
      </c>
      <c r="I120" t="s">
        <v>1756</v>
      </c>
      <c r="J120" t="s">
        <v>2332</v>
      </c>
      <c r="K120" t="s">
        <v>2332</v>
      </c>
      <c r="L120" t="s">
        <v>2331</v>
      </c>
      <c r="M120" t="s">
        <v>2330</v>
      </c>
      <c r="N120" s="1">
        <v>54718</v>
      </c>
      <c r="O120" t="s">
        <v>2329</v>
      </c>
      <c r="Q120" t="b">
        <v>0</v>
      </c>
      <c r="R120" s="1">
        <v>45117</v>
      </c>
      <c r="S120" t="b">
        <v>0</v>
      </c>
      <c r="U120" t="b">
        <v>0</v>
      </c>
      <c r="Y120" s="1">
        <v>45120.505925925929</v>
      </c>
      <c r="AB120">
        <v>-26</v>
      </c>
      <c r="AC120" t="b">
        <v>0</v>
      </c>
      <c r="AD120" t="b">
        <v>1</v>
      </c>
      <c r="AF120" t="s">
        <v>2529</v>
      </c>
      <c r="AI120" t="b">
        <v>1</v>
      </c>
      <c r="AJ120" t="b">
        <v>0</v>
      </c>
      <c r="AK120" t="b">
        <v>0</v>
      </c>
      <c r="AL120" t="b">
        <v>0</v>
      </c>
      <c r="AM120" t="b">
        <v>0</v>
      </c>
      <c r="AN120" t="b">
        <v>0</v>
      </c>
      <c r="AO120" t="b">
        <v>0</v>
      </c>
      <c r="AP120" t="b">
        <v>0</v>
      </c>
      <c r="AQ120" t="b">
        <v>0</v>
      </c>
      <c r="AR120" t="b">
        <v>0</v>
      </c>
      <c r="AS120" t="b">
        <v>0</v>
      </c>
      <c r="AT120" t="b">
        <v>0</v>
      </c>
      <c r="AU120" t="b">
        <v>0</v>
      </c>
      <c r="AV120" t="b">
        <v>0</v>
      </c>
      <c r="AW120" t="b">
        <v>1</v>
      </c>
      <c r="AX120" t="b">
        <v>0</v>
      </c>
      <c r="AY120" t="b">
        <v>0</v>
      </c>
      <c r="AZ120" t="b">
        <v>0</v>
      </c>
      <c r="BA120" t="b">
        <v>0</v>
      </c>
      <c r="BB120" t="b">
        <v>0</v>
      </c>
      <c r="BC120" t="b">
        <v>0</v>
      </c>
      <c r="BD120" t="b">
        <v>1</v>
      </c>
      <c r="BE120" t="b">
        <v>0</v>
      </c>
      <c r="BF120" t="b">
        <v>0</v>
      </c>
      <c r="BG120" t="b">
        <v>0</v>
      </c>
      <c r="BH120" t="b">
        <v>0</v>
      </c>
      <c r="BI120" t="b">
        <v>0</v>
      </c>
      <c r="BJ120" t="b">
        <v>0</v>
      </c>
      <c r="BK120" t="b">
        <v>0</v>
      </c>
      <c r="BL120" t="b">
        <v>0</v>
      </c>
      <c r="BN120" t="b">
        <v>1</v>
      </c>
    </row>
    <row r="121" spans="1:66">
      <c r="A121" s="6">
        <v>1075</v>
      </c>
      <c r="B121" t="s">
        <v>2016</v>
      </c>
      <c r="C121" t="s">
        <v>1649</v>
      </c>
      <c r="D121" t="s">
        <v>2057</v>
      </c>
      <c r="E121" t="s">
        <v>23</v>
      </c>
      <c r="F121" t="s">
        <v>2058</v>
      </c>
      <c r="G121" t="s">
        <v>81</v>
      </c>
      <c r="H121" t="s">
        <v>17</v>
      </c>
      <c r="I121" t="s">
        <v>1779</v>
      </c>
      <c r="J121" t="s">
        <v>2059</v>
      </c>
      <c r="K121" t="s">
        <v>2060</v>
      </c>
      <c r="L121" t="s">
        <v>2061</v>
      </c>
      <c r="N121" s="1">
        <v>16937</v>
      </c>
      <c r="O121" t="s">
        <v>1083</v>
      </c>
      <c r="Q121" t="b">
        <v>0</v>
      </c>
      <c r="R121" s="1">
        <v>44721</v>
      </c>
      <c r="S121" t="b">
        <v>0</v>
      </c>
      <c r="U121" t="b">
        <v>0</v>
      </c>
      <c r="AB121">
        <v>77</v>
      </c>
      <c r="AC121" t="b">
        <v>0</v>
      </c>
      <c r="AD121" t="b">
        <v>1</v>
      </c>
      <c r="AI121" t="b">
        <v>0</v>
      </c>
      <c r="AJ121" t="b">
        <v>0</v>
      </c>
      <c r="AK121" t="b">
        <v>0</v>
      </c>
      <c r="AL121" t="b">
        <v>1</v>
      </c>
      <c r="AM121" t="b">
        <v>0</v>
      </c>
      <c r="AN121" t="b">
        <v>0</v>
      </c>
      <c r="AO121" t="b">
        <v>0</v>
      </c>
      <c r="AP121" t="b">
        <v>0</v>
      </c>
      <c r="AQ121" t="b">
        <v>0</v>
      </c>
      <c r="AR121" t="b">
        <v>0</v>
      </c>
      <c r="AS121" t="b">
        <v>0</v>
      </c>
      <c r="AT121" t="b">
        <v>0</v>
      </c>
      <c r="AU121" t="b">
        <v>0</v>
      </c>
      <c r="AV121" t="b">
        <v>0</v>
      </c>
      <c r="AW121" t="b">
        <v>0</v>
      </c>
      <c r="AX121" t="b">
        <v>0</v>
      </c>
      <c r="AY121" t="b">
        <v>0</v>
      </c>
      <c r="AZ121" t="b">
        <v>0</v>
      </c>
      <c r="BA121" t="b">
        <v>0</v>
      </c>
      <c r="BB121" t="b">
        <v>0</v>
      </c>
      <c r="BC121" t="b">
        <v>0</v>
      </c>
      <c r="BD121" t="b">
        <v>0</v>
      </c>
      <c r="BE121" t="b">
        <v>0</v>
      </c>
      <c r="BF121" t="b">
        <v>0</v>
      </c>
      <c r="BG121" t="b">
        <v>0</v>
      </c>
      <c r="BH121" t="b">
        <v>0</v>
      </c>
      <c r="BI121" t="b">
        <v>0</v>
      </c>
      <c r="BJ121" t="b">
        <v>0</v>
      </c>
      <c r="BK121" t="b">
        <v>0</v>
      </c>
      <c r="BL121" t="b">
        <v>0</v>
      </c>
      <c r="BN121" t="b">
        <v>1</v>
      </c>
    </row>
    <row r="122" spans="1:66">
      <c r="A122" s="6">
        <v>151</v>
      </c>
      <c r="B122" t="s">
        <v>436</v>
      </c>
      <c r="C122" t="s">
        <v>202</v>
      </c>
      <c r="D122" t="s">
        <v>1283</v>
      </c>
      <c r="E122" t="s">
        <v>85</v>
      </c>
      <c r="F122" t="s">
        <v>437</v>
      </c>
      <c r="G122" t="s">
        <v>16</v>
      </c>
      <c r="H122" t="s">
        <v>17</v>
      </c>
      <c r="I122" t="s">
        <v>1752</v>
      </c>
      <c r="J122" t="s">
        <v>438</v>
      </c>
      <c r="L122" t="s">
        <v>439</v>
      </c>
      <c r="N122" s="1">
        <v>14636</v>
      </c>
      <c r="Q122" t="b">
        <v>0</v>
      </c>
      <c r="R122" s="1">
        <v>37642</v>
      </c>
      <c r="S122" t="b">
        <v>0</v>
      </c>
      <c r="U122" t="b">
        <v>0</v>
      </c>
      <c r="AB122">
        <v>83</v>
      </c>
      <c r="AC122" t="b">
        <v>0</v>
      </c>
      <c r="AD122" t="b">
        <v>1</v>
      </c>
      <c r="AF122" t="s">
        <v>2525</v>
      </c>
      <c r="AI122" t="b">
        <v>0</v>
      </c>
      <c r="AJ122" t="b">
        <v>0</v>
      </c>
      <c r="AK122" t="b">
        <v>0</v>
      </c>
      <c r="AL122" t="b">
        <v>0</v>
      </c>
      <c r="AM122" t="b">
        <v>0</v>
      </c>
      <c r="AN122" t="b">
        <v>0</v>
      </c>
      <c r="AO122" t="b">
        <v>1</v>
      </c>
      <c r="AP122" t="b">
        <v>0</v>
      </c>
      <c r="AQ122" t="b">
        <v>0</v>
      </c>
      <c r="AR122" t="b">
        <v>0</v>
      </c>
      <c r="AS122" t="b">
        <v>0</v>
      </c>
      <c r="AT122" t="b">
        <v>0</v>
      </c>
      <c r="AU122" t="b">
        <v>1</v>
      </c>
      <c r="AV122" t="b">
        <v>0</v>
      </c>
      <c r="AW122" t="b">
        <v>0</v>
      </c>
      <c r="AX122" t="b">
        <v>0</v>
      </c>
      <c r="AY122" t="b">
        <v>0</v>
      </c>
      <c r="AZ122" t="b">
        <v>0</v>
      </c>
      <c r="BA122" t="b">
        <v>0</v>
      </c>
      <c r="BB122" t="b">
        <v>0</v>
      </c>
      <c r="BC122" t="b">
        <v>0</v>
      </c>
      <c r="BD122" t="b">
        <v>0</v>
      </c>
      <c r="BE122" t="b">
        <v>0</v>
      </c>
      <c r="BF122" t="b">
        <v>0</v>
      </c>
      <c r="BG122" t="b">
        <v>0</v>
      </c>
      <c r="BH122" t="b">
        <v>0</v>
      </c>
      <c r="BI122" t="b">
        <v>0</v>
      </c>
      <c r="BJ122" t="b">
        <v>0</v>
      </c>
      <c r="BK122" t="b">
        <v>0</v>
      </c>
      <c r="BL122" t="b">
        <v>0</v>
      </c>
      <c r="BN122" t="b">
        <v>1</v>
      </c>
    </row>
    <row r="123" spans="1:66">
      <c r="A123" s="99">
        <v>153</v>
      </c>
      <c r="B123" s="110" t="s">
        <v>440</v>
      </c>
      <c r="C123" s="110" t="s">
        <v>13</v>
      </c>
      <c r="D123" s="110"/>
      <c r="E123" s="110" t="s">
        <v>51</v>
      </c>
      <c r="F123" s="110" t="s">
        <v>1861</v>
      </c>
      <c r="G123" s="110" t="s">
        <v>25</v>
      </c>
      <c r="H123" s="110" t="s">
        <v>17</v>
      </c>
      <c r="I123" s="110" t="s">
        <v>1755</v>
      </c>
      <c r="J123" t="s">
        <v>441</v>
      </c>
      <c r="L123" t="s">
        <v>1862</v>
      </c>
      <c r="N123" s="1">
        <v>10574</v>
      </c>
      <c r="P123" t="s">
        <v>1853</v>
      </c>
      <c r="Q123" t="b">
        <v>0</v>
      </c>
      <c r="R123" s="1">
        <v>34669</v>
      </c>
      <c r="S123" t="b">
        <v>0</v>
      </c>
      <c r="U123" t="b">
        <v>0</v>
      </c>
      <c r="AB123">
        <v>95</v>
      </c>
      <c r="AC123" t="b">
        <v>0</v>
      </c>
      <c r="AD123" t="b">
        <v>1</v>
      </c>
      <c r="AI123" t="b">
        <v>0</v>
      </c>
      <c r="AJ123" t="b">
        <v>0</v>
      </c>
      <c r="AK123" t="b">
        <v>0</v>
      </c>
      <c r="AL123" t="b">
        <v>1</v>
      </c>
      <c r="AM123" t="b">
        <v>0</v>
      </c>
      <c r="AN123" t="b">
        <v>0</v>
      </c>
      <c r="AO123" t="b">
        <v>0</v>
      </c>
      <c r="AP123" t="b">
        <v>0</v>
      </c>
      <c r="AQ123" t="b">
        <v>0</v>
      </c>
      <c r="AR123" t="b">
        <v>0</v>
      </c>
      <c r="AS123" t="b">
        <v>0</v>
      </c>
      <c r="AT123" t="b">
        <v>0</v>
      </c>
      <c r="AU123" t="b">
        <v>0</v>
      </c>
      <c r="AV123" t="b">
        <v>0</v>
      </c>
      <c r="AW123" t="b">
        <v>0</v>
      </c>
      <c r="AX123" t="b">
        <v>0</v>
      </c>
      <c r="AY123" t="b">
        <v>0</v>
      </c>
      <c r="AZ123" t="b">
        <v>0</v>
      </c>
      <c r="BA123" t="b">
        <v>0</v>
      </c>
      <c r="BB123" t="b">
        <v>0</v>
      </c>
      <c r="BC123" t="b">
        <v>0</v>
      </c>
      <c r="BD123" t="b">
        <v>0</v>
      </c>
      <c r="BE123" t="b">
        <v>0</v>
      </c>
      <c r="BF123" t="b">
        <v>0</v>
      </c>
      <c r="BG123" t="b">
        <v>0</v>
      </c>
      <c r="BH123" t="b">
        <v>0</v>
      </c>
      <c r="BI123" t="b">
        <v>0</v>
      </c>
      <c r="BJ123" t="b">
        <v>0</v>
      </c>
      <c r="BK123" t="b">
        <v>0</v>
      </c>
      <c r="BL123" t="b">
        <v>0</v>
      </c>
      <c r="BN123" t="b">
        <v>1</v>
      </c>
    </row>
    <row r="124" spans="1:66">
      <c r="A124" s="6">
        <v>154</v>
      </c>
      <c r="B124" t="s">
        <v>442</v>
      </c>
      <c r="C124" t="s">
        <v>529</v>
      </c>
      <c r="D124" t="s">
        <v>1125</v>
      </c>
      <c r="E124" t="s">
        <v>412</v>
      </c>
      <c r="F124" t="s">
        <v>443</v>
      </c>
      <c r="G124" t="s">
        <v>213</v>
      </c>
      <c r="H124" t="s">
        <v>17</v>
      </c>
      <c r="I124" t="s">
        <v>1804</v>
      </c>
      <c r="J124" t="s">
        <v>444</v>
      </c>
      <c r="L124" t="s">
        <v>445</v>
      </c>
      <c r="N124" s="1">
        <v>13351</v>
      </c>
      <c r="Q124" t="b">
        <v>0</v>
      </c>
      <c r="R124" s="1">
        <v>39356</v>
      </c>
      <c r="S124" t="b">
        <v>0</v>
      </c>
      <c r="U124" t="b">
        <v>0</v>
      </c>
      <c r="AB124">
        <v>87</v>
      </c>
      <c r="AC124" t="b">
        <v>0</v>
      </c>
      <c r="AD124" t="b">
        <v>1</v>
      </c>
      <c r="AF124" t="s">
        <v>2571</v>
      </c>
      <c r="AI124" t="b">
        <v>0</v>
      </c>
      <c r="AJ124" t="b">
        <v>0</v>
      </c>
      <c r="AK124" t="b">
        <v>0</v>
      </c>
      <c r="AL124" t="b">
        <v>0</v>
      </c>
      <c r="AM124" t="b">
        <v>0</v>
      </c>
      <c r="AN124" t="b">
        <v>0</v>
      </c>
      <c r="AO124" t="b">
        <v>0</v>
      </c>
      <c r="AP124" t="b">
        <v>0</v>
      </c>
      <c r="AQ124" t="b">
        <v>0</v>
      </c>
      <c r="AR124" t="b">
        <v>0</v>
      </c>
      <c r="AS124" t="b">
        <v>0</v>
      </c>
      <c r="AT124" t="b">
        <v>0</v>
      </c>
      <c r="AU124" t="b">
        <v>1</v>
      </c>
      <c r="AV124" t="b">
        <v>0</v>
      </c>
      <c r="AW124" t="b">
        <v>0</v>
      </c>
      <c r="AX124" t="b">
        <v>0</v>
      </c>
      <c r="AY124" t="b">
        <v>0</v>
      </c>
      <c r="AZ124" t="b">
        <v>0</v>
      </c>
      <c r="BA124" t="b">
        <v>0</v>
      </c>
      <c r="BB124" t="b">
        <v>0</v>
      </c>
      <c r="BC124" t="b">
        <v>0</v>
      </c>
      <c r="BD124" t="b">
        <v>1</v>
      </c>
      <c r="BE124" t="b">
        <v>0</v>
      </c>
      <c r="BF124" t="b">
        <v>0</v>
      </c>
      <c r="BG124" t="b">
        <v>1</v>
      </c>
      <c r="BH124" t="b">
        <v>0</v>
      </c>
      <c r="BI124" t="b">
        <v>0</v>
      </c>
      <c r="BJ124" t="b">
        <v>0</v>
      </c>
      <c r="BK124" t="b">
        <v>0</v>
      </c>
      <c r="BL124" t="b">
        <v>0</v>
      </c>
      <c r="BN124" t="b">
        <v>1</v>
      </c>
    </row>
    <row r="125" spans="1:66">
      <c r="A125" s="6">
        <v>938</v>
      </c>
      <c r="B125" t="s">
        <v>446</v>
      </c>
      <c r="C125" t="s">
        <v>56</v>
      </c>
      <c r="D125" t="s">
        <v>1403</v>
      </c>
      <c r="E125" t="s">
        <v>1404</v>
      </c>
      <c r="F125" t="s">
        <v>447</v>
      </c>
      <c r="G125" t="s">
        <v>25</v>
      </c>
      <c r="H125" t="s">
        <v>17</v>
      </c>
      <c r="I125" t="s">
        <v>1755</v>
      </c>
      <c r="J125" t="s">
        <v>1405</v>
      </c>
      <c r="K125" t="s">
        <v>448</v>
      </c>
      <c r="L125" t="s">
        <v>449</v>
      </c>
      <c r="M125" t="s">
        <v>1406</v>
      </c>
      <c r="N125" s="1">
        <v>16056</v>
      </c>
      <c r="O125" t="s">
        <v>1270</v>
      </c>
      <c r="Q125" t="b">
        <v>0</v>
      </c>
      <c r="R125" s="1">
        <v>43473</v>
      </c>
      <c r="S125" t="b">
        <v>0</v>
      </c>
      <c r="U125" t="b">
        <v>0</v>
      </c>
      <c r="Y125" s="1">
        <v>44160</v>
      </c>
      <c r="AB125">
        <v>80</v>
      </c>
      <c r="AC125" t="b">
        <v>0</v>
      </c>
      <c r="AD125" t="b">
        <v>1</v>
      </c>
      <c r="AI125" t="b">
        <v>0</v>
      </c>
      <c r="AJ125" t="b">
        <v>1</v>
      </c>
      <c r="AK125" t="b">
        <v>0</v>
      </c>
      <c r="AL125" t="b">
        <v>0</v>
      </c>
      <c r="AM125" t="b">
        <v>0</v>
      </c>
      <c r="AN125" t="b">
        <v>0</v>
      </c>
      <c r="AO125" t="b">
        <v>0</v>
      </c>
      <c r="AP125" t="b">
        <v>0</v>
      </c>
      <c r="AQ125" t="b">
        <v>0</v>
      </c>
      <c r="AR125" t="b">
        <v>0</v>
      </c>
      <c r="AS125" t="b">
        <v>0</v>
      </c>
      <c r="AT125" t="b">
        <v>0</v>
      </c>
      <c r="AU125" t="b">
        <v>0</v>
      </c>
      <c r="AV125" t="b">
        <v>0</v>
      </c>
      <c r="AW125" t="b">
        <v>0</v>
      </c>
      <c r="AX125" t="b">
        <v>0</v>
      </c>
      <c r="AY125" t="b">
        <v>0</v>
      </c>
      <c r="AZ125" t="b">
        <v>0</v>
      </c>
      <c r="BA125" t="b">
        <v>0</v>
      </c>
      <c r="BB125" t="b">
        <v>0</v>
      </c>
      <c r="BC125" t="b">
        <v>0</v>
      </c>
      <c r="BD125" t="b">
        <v>1</v>
      </c>
      <c r="BE125" t="b">
        <v>0</v>
      </c>
      <c r="BF125" t="b">
        <v>0</v>
      </c>
      <c r="BG125" t="b">
        <v>0</v>
      </c>
      <c r="BH125" t="b">
        <v>0</v>
      </c>
      <c r="BI125" t="b">
        <v>0</v>
      </c>
      <c r="BJ125" t="b">
        <v>0</v>
      </c>
      <c r="BK125" t="b">
        <v>0</v>
      </c>
      <c r="BL125" t="b">
        <v>0</v>
      </c>
      <c r="BN125" t="b">
        <v>1</v>
      </c>
    </row>
    <row r="126" spans="1:66">
      <c r="A126" s="6">
        <v>677</v>
      </c>
      <c r="B126" t="s">
        <v>450</v>
      </c>
      <c r="C126" t="s">
        <v>451</v>
      </c>
      <c r="D126" t="s">
        <v>1518</v>
      </c>
      <c r="F126" t="s">
        <v>452</v>
      </c>
      <c r="G126" t="s">
        <v>16</v>
      </c>
      <c r="H126" t="s">
        <v>17</v>
      </c>
      <c r="I126" t="s">
        <v>1752</v>
      </c>
      <c r="J126" t="s">
        <v>453</v>
      </c>
      <c r="K126" t="s">
        <v>454</v>
      </c>
      <c r="L126" t="s">
        <v>455</v>
      </c>
      <c r="M126" t="s">
        <v>1519</v>
      </c>
      <c r="N126" s="1">
        <v>17628</v>
      </c>
      <c r="O126" t="s">
        <v>1520</v>
      </c>
      <c r="Q126" t="b">
        <v>0</v>
      </c>
      <c r="R126" s="1">
        <v>42108</v>
      </c>
      <c r="S126" t="b">
        <v>0</v>
      </c>
      <c r="U126" t="b">
        <v>0</v>
      </c>
      <c r="AB126">
        <v>75</v>
      </c>
      <c r="AC126" t="b">
        <v>0</v>
      </c>
      <c r="AD126" t="b">
        <v>1</v>
      </c>
      <c r="AI126" t="b">
        <v>1</v>
      </c>
      <c r="AJ126" t="b">
        <v>0</v>
      </c>
      <c r="AK126" t="b">
        <v>0</v>
      </c>
      <c r="AL126" t="b">
        <v>0</v>
      </c>
      <c r="AM126" t="b">
        <v>0</v>
      </c>
      <c r="AN126" t="b">
        <v>0</v>
      </c>
      <c r="AO126" t="b">
        <v>0</v>
      </c>
      <c r="AP126" t="b">
        <v>0</v>
      </c>
      <c r="AQ126" t="b">
        <v>1</v>
      </c>
      <c r="AR126" t="b">
        <v>0</v>
      </c>
      <c r="AS126" t="b">
        <v>0</v>
      </c>
      <c r="AT126" t="b">
        <v>0</v>
      </c>
      <c r="AU126" t="b">
        <v>1</v>
      </c>
      <c r="AV126" t="b">
        <v>0</v>
      </c>
      <c r="AW126" t="b">
        <v>0</v>
      </c>
      <c r="AX126" t="b">
        <v>0</v>
      </c>
      <c r="AY126" t="b">
        <v>0</v>
      </c>
      <c r="AZ126" t="b">
        <v>1</v>
      </c>
      <c r="BA126" t="b">
        <v>0</v>
      </c>
      <c r="BB126" t="b">
        <v>0</v>
      </c>
      <c r="BC126" t="b">
        <v>0</v>
      </c>
      <c r="BD126" t="b">
        <v>1</v>
      </c>
      <c r="BE126" t="b">
        <v>0</v>
      </c>
      <c r="BF126" t="b">
        <v>0</v>
      </c>
      <c r="BG126" t="b">
        <v>0</v>
      </c>
      <c r="BH126" t="b">
        <v>0</v>
      </c>
      <c r="BI126" t="b">
        <v>0</v>
      </c>
      <c r="BJ126" t="b">
        <v>0</v>
      </c>
      <c r="BK126" t="b">
        <v>0</v>
      </c>
      <c r="BL126" t="b">
        <v>0</v>
      </c>
      <c r="BN126" t="b">
        <v>1</v>
      </c>
    </row>
    <row r="127" spans="1:66">
      <c r="A127" s="6">
        <v>947</v>
      </c>
      <c r="B127" t="s">
        <v>456</v>
      </c>
      <c r="C127" t="s">
        <v>179</v>
      </c>
      <c r="D127" t="s">
        <v>1476</v>
      </c>
      <c r="E127" t="s">
        <v>457</v>
      </c>
      <c r="F127" t="s">
        <v>458</v>
      </c>
      <c r="G127" t="s">
        <v>25</v>
      </c>
      <c r="H127" t="s">
        <v>17</v>
      </c>
      <c r="I127" t="s">
        <v>1755</v>
      </c>
      <c r="J127" t="s">
        <v>459</v>
      </c>
      <c r="L127" t="s">
        <v>460</v>
      </c>
      <c r="N127" s="1">
        <v>20968</v>
      </c>
      <c r="Q127" t="b">
        <v>0</v>
      </c>
      <c r="R127" s="1">
        <v>43171</v>
      </c>
      <c r="S127" t="b">
        <v>0</v>
      </c>
      <c r="U127" t="b">
        <v>0</v>
      </c>
      <c r="AB127">
        <v>66</v>
      </c>
      <c r="AC127" t="b">
        <v>0</v>
      </c>
      <c r="AD127" t="b">
        <v>1</v>
      </c>
      <c r="AI127" t="b">
        <v>0</v>
      </c>
      <c r="AJ127" t="b">
        <v>0</v>
      </c>
      <c r="AK127" t="b">
        <v>0</v>
      </c>
      <c r="AL127" t="b">
        <v>0</v>
      </c>
      <c r="AM127" t="b">
        <v>0</v>
      </c>
      <c r="AN127" t="b">
        <v>0</v>
      </c>
      <c r="AO127" t="b">
        <v>0</v>
      </c>
      <c r="AP127" t="b">
        <v>0</v>
      </c>
      <c r="AQ127" t="b">
        <v>0</v>
      </c>
      <c r="AR127" t="b">
        <v>0</v>
      </c>
      <c r="AS127" t="b">
        <v>0</v>
      </c>
      <c r="AT127" t="b">
        <v>0</v>
      </c>
      <c r="AU127" t="b">
        <v>1</v>
      </c>
      <c r="AV127" t="b">
        <v>0</v>
      </c>
      <c r="AW127" t="b">
        <v>0</v>
      </c>
      <c r="AX127" t="b">
        <v>0</v>
      </c>
      <c r="AY127" t="b">
        <v>0</v>
      </c>
      <c r="AZ127" t="b">
        <v>0</v>
      </c>
      <c r="BA127" t="b">
        <v>0</v>
      </c>
      <c r="BB127" t="b">
        <v>0</v>
      </c>
      <c r="BC127" t="b">
        <v>0</v>
      </c>
      <c r="BD127" t="b">
        <v>1</v>
      </c>
      <c r="BE127" t="b">
        <v>0</v>
      </c>
      <c r="BF127" t="b">
        <v>0</v>
      </c>
      <c r="BG127" t="b">
        <v>1</v>
      </c>
      <c r="BH127" t="b">
        <v>0</v>
      </c>
      <c r="BI127" t="b">
        <v>0</v>
      </c>
      <c r="BJ127" t="b">
        <v>0</v>
      </c>
      <c r="BK127" t="b">
        <v>0</v>
      </c>
      <c r="BL127" t="b">
        <v>0</v>
      </c>
      <c r="BN127" t="b">
        <v>1</v>
      </c>
    </row>
    <row r="128" spans="1:66">
      <c r="A128" s="6">
        <v>795</v>
      </c>
      <c r="B128" t="s">
        <v>461</v>
      </c>
      <c r="C128" t="s">
        <v>2095</v>
      </c>
      <c r="D128" t="s">
        <v>1381</v>
      </c>
      <c r="E128" t="s">
        <v>462</v>
      </c>
      <c r="F128" t="s">
        <v>463</v>
      </c>
      <c r="G128" t="s">
        <v>16</v>
      </c>
      <c r="H128" t="s">
        <v>17</v>
      </c>
      <c r="I128" t="s">
        <v>1752</v>
      </c>
      <c r="J128" t="s">
        <v>464</v>
      </c>
      <c r="K128" t="s">
        <v>465</v>
      </c>
      <c r="L128" t="s">
        <v>466</v>
      </c>
      <c r="N128" s="1">
        <v>15739</v>
      </c>
      <c r="O128" t="s">
        <v>1382</v>
      </c>
      <c r="Q128" t="b">
        <v>0</v>
      </c>
      <c r="R128" s="1">
        <v>42535</v>
      </c>
      <c r="S128" t="b">
        <v>0</v>
      </c>
      <c r="U128" t="b">
        <v>0</v>
      </c>
      <c r="AB128">
        <v>80</v>
      </c>
      <c r="AC128" t="b">
        <v>0</v>
      </c>
      <c r="AD128" t="b">
        <v>1</v>
      </c>
      <c r="AF128" t="s">
        <v>2575</v>
      </c>
      <c r="AI128" t="b">
        <v>0</v>
      </c>
      <c r="AJ128" t="b">
        <v>0</v>
      </c>
      <c r="AK128" t="b">
        <v>0</v>
      </c>
      <c r="AL128" t="b">
        <v>0</v>
      </c>
      <c r="AM128" t="b">
        <v>0</v>
      </c>
      <c r="AN128" t="b">
        <v>1</v>
      </c>
      <c r="AO128" t="b">
        <v>0</v>
      </c>
      <c r="AP128" t="b">
        <v>1</v>
      </c>
      <c r="AQ128" t="b">
        <v>1</v>
      </c>
      <c r="AR128" t="b">
        <v>0</v>
      </c>
      <c r="AS128" t="b">
        <v>0</v>
      </c>
      <c r="AT128" t="b">
        <v>0</v>
      </c>
      <c r="AU128" t="b">
        <v>1</v>
      </c>
      <c r="AV128" t="b">
        <v>0</v>
      </c>
      <c r="AW128" t="b">
        <v>0</v>
      </c>
      <c r="AX128" t="b">
        <v>0</v>
      </c>
      <c r="AY128" t="b">
        <v>0</v>
      </c>
      <c r="AZ128" t="b">
        <v>0</v>
      </c>
      <c r="BA128" t="b">
        <v>0</v>
      </c>
      <c r="BB128" t="b">
        <v>0</v>
      </c>
      <c r="BC128" t="b">
        <v>0</v>
      </c>
      <c r="BD128" t="b">
        <v>1</v>
      </c>
      <c r="BE128" t="b">
        <v>0</v>
      </c>
      <c r="BF128" t="b">
        <v>0</v>
      </c>
      <c r="BG128" t="b">
        <v>1</v>
      </c>
      <c r="BH128" t="b">
        <v>0</v>
      </c>
      <c r="BI128" t="b">
        <v>0</v>
      </c>
      <c r="BJ128" t="b">
        <v>0</v>
      </c>
      <c r="BK128" t="b">
        <v>0</v>
      </c>
      <c r="BL128" t="b">
        <v>0</v>
      </c>
      <c r="BN128" t="b">
        <v>1</v>
      </c>
    </row>
    <row r="129" spans="1:66">
      <c r="A129" s="6">
        <v>156</v>
      </c>
      <c r="B129" t="s">
        <v>467</v>
      </c>
      <c r="C129" t="s">
        <v>13</v>
      </c>
      <c r="D129" t="s">
        <v>1299</v>
      </c>
      <c r="E129" t="s">
        <v>51</v>
      </c>
      <c r="F129" t="s">
        <v>468</v>
      </c>
      <c r="G129" t="s">
        <v>120</v>
      </c>
      <c r="H129" t="s">
        <v>17</v>
      </c>
      <c r="I129" t="s">
        <v>1782</v>
      </c>
      <c r="J129" t="s">
        <v>469</v>
      </c>
      <c r="L129" t="s">
        <v>1300</v>
      </c>
      <c r="N129" s="1">
        <v>14801</v>
      </c>
      <c r="Q129" t="b">
        <v>0</v>
      </c>
      <c r="R129" s="1">
        <v>38808</v>
      </c>
      <c r="S129" t="b">
        <v>0</v>
      </c>
      <c r="U129" t="b">
        <v>0</v>
      </c>
      <c r="AB129">
        <v>83</v>
      </c>
      <c r="AC129" t="b">
        <v>0</v>
      </c>
      <c r="AD129" t="b">
        <v>0</v>
      </c>
      <c r="AF129" t="s">
        <v>2576</v>
      </c>
      <c r="AI129" t="b">
        <v>0</v>
      </c>
      <c r="AJ129" t="b">
        <v>0</v>
      </c>
      <c r="AK129" t="b">
        <v>0</v>
      </c>
      <c r="AL129" t="b">
        <v>0</v>
      </c>
      <c r="AM129" t="b">
        <v>0</v>
      </c>
      <c r="AN129" t="b">
        <v>0</v>
      </c>
      <c r="AO129" t="b">
        <v>0</v>
      </c>
      <c r="AP129" t="b">
        <v>0</v>
      </c>
      <c r="AQ129" t="b">
        <v>0</v>
      </c>
      <c r="AR129" t="b">
        <v>1</v>
      </c>
      <c r="AS129" t="b">
        <v>0</v>
      </c>
      <c r="AT129" t="b">
        <v>0</v>
      </c>
      <c r="AU129" t="b">
        <v>0</v>
      </c>
      <c r="AV129" t="b">
        <v>0</v>
      </c>
      <c r="AW129" t="b">
        <v>0</v>
      </c>
      <c r="AX129" t="b">
        <v>0</v>
      </c>
      <c r="AY129" t="b">
        <v>0</v>
      </c>
      <c r="AZ129" t="b">
        <v>0</v>
      </c>
      <c r="BA129" t="b">
        <v>0</v>
      </c>
      <c r="BB129" t="b">
        <v>0</v>
      </c>
      <c r="BC129" t="b">
        <v>0</v>
      </c>
      <c r="BD129" t="b">
        <v>0</v>
      </c>
      <c r="BE129" t="b">
        <v>0</v>
      </c>
      <c r="BF129" t="b">
        <v>0</v>
      </c>
      <c r="BG129" t="b">
        <v>0</v>
      </c>
      <c r="BH129" t="b">
        <v>0</v>
      </c>
      <c r="BI129" t="b">
        <v>0</v>
      </c>
      <c r="BJ129" t="b">
        <v>0</v>
      </c>
      <c r="BK129" t="b">
        <v>0</v>
      </c>
      <c r="BL129" t="b">
        <v>0</v>
      </c>
      <c r="BN129" t="b">
        <v>1</v>
      </c>
    </row>
    <row r="130" spans="1:66">
      <c r="A130" s="6">
        <v>157</v>
      </c>
      <c r="B130" t="s">
        <v>470</v>
      </c>
      <c r="C130" t="s">
        <v>471</v>
      </c>
      <c r="D130" t="s">
        <v>1178</v>
      </c>
      <c r="E130" t="s">
        <v>1206</v>
      </c>
      <c r="F130" t="s">
        <v>472</v>
      </c>
      <c r="G130" t="s">
        <v>96</v>
      </c>
      <c r="H130" t="s">
        <v>17</v>
      </c>
      <c r="I130" t="s">
        <v>1822</v>
      </c>
      <c r="J130" t="s">
        <v>473</v>
      </c>
      <c r="L130" t="s">
        <v>474</v>
      </c>
      <c r="M130" t="s">
        <v>474</v>
      </c>
      <c r="N130" s="1">
        <v>13607</v>
      </c>
      <c r="P130" t="s">
        <v>2303</v>
      </c>
      <c r="Q130" t="b">
        <v>0</v>
      </c>
      <c r="R130" s="1">
        <v>35370</v>
      </c>
      <c r="S130" t="b">
        <v>0</v>
      </c>
      <c r="U130" t="b">
        <v>0</v>
      </c>
      <c r="Y130" s="1">
        <v>44597</v>
      </c>
      <c r="AB130">
        <v>86</v>
      </c>
      <c r="AC130" t="b">
        <v>0</v>
      </c>
      <c r="AD130" t="b">
        <v>1</v>
      </c>
      <c r="AI130" t="b">
        <v>0</v>
      </c>
      <c r="AJ130" t="b">
        <v>0</v>
      </c>
      <c r="AK130" t="b">
        <v>0</v>
      </c>
      <c r="AL130" t="b">
        <v>0</v>
      </c>
      <c r="AM130" t="b">
        <v>0</v>
      </c>
      <c r="AN130" t="b">
        <v>0</v>
      </c>
      <c r="AO130" t="b">
        <v>0</v>
      </c>
      <c r="AP130" t="b">
        <v>0</v>
      </c>
      <c r="AQ130" t="b">
        <v>0</v>
      </c>
      <c r="AR130" t="b">
        <v>0</v>
      </c>
      <c r="AS130" t="b">
        <v>0</v>
      </c>
      <c r="AT130" t="b">
        <v>0</v>
      </c>
      <c r="AU130" t="b">
        <v>0</v>
      </c>
      <c r="AV130" t="b">
        <v>0</v>
      </c>
      <c r="AW130" t="b">
        <v>0</v>
      </c>
      <c r="AX130" t="b">
        <v>0</v>
      </c>
      <c r="AY130" t="b">
        <v>0</v>
      </c>
      <c r="AZ130" t="b">
        <v>0</v>
      </c>
      <c r="BA130" t="b">
        <v>0</v>
      </c>
      <c r="BB130" t="b">
        <v>0</v>
      </c>
      <c r="BC130" t="b">
        <v>0</v>
      </c>
      <c r="BD130" t="b">
        <v>0</v>
      </c>
      <c r="BE130" t="b">
        <v>0</v>
      </c>
      <c r="BF130" t="b">
        <v>0</v>
      </c>
      <c r="BG130" t="b">
        <v>0</v>
      </c>
      <c r="BH130" t="b">
        <v>0</v>
      </c>
      <c r="BI130" t="b">
        <v>0</v>
      </c>
      <c r="BJ130" t="b">
        <v>0</v>
      </c>
      <c r="BK130" t="b">
        <v>0</v>
      </c>
      <c r="BL130" t="b">
        <v>0</v>
      </c>
      <c r="BN130" t="b">
        <v>1</v>
      </c>
    </row>
    <row r="131" spans="1:66">
      <c r="A131" s="6">
        <v>469</v>
      </c>
      <c r="B131" t="s">
        <v>475</v>
      </c>
      <c r="C131" t="s">
        <v>19</v>
      </c>
      <c r="D131" t="s">
        <v>1110</v>
      </c>
      <c r="E131" t="s">
        <v>51</v>
      </c>
      <c r="F131" t="s">
        <v>476</v>
      </c>
      <c r="G131" t="s">
        <v>120</v>
      </c>
      <c r="H131" t="s">
        <v>17</v>
      </c>
      <c r="I131" t="s">
        <v>1782</v>
      </c>
      <c r="J131" t="s">
        <v>477</v>
      </c>
      <c r="L131" t="s">
        <v>478</v>
      </c>
      <c r="N131" s="1">
        <v>11548</v>
      </c>
      <c r="O131" t="s">
        <v>1111</v>
      </c>
      <c r="Q131" t="b">
        <v>0</v>
      </c>
      <c r="R131" s="1">
        <v>40664</v>
      </c>
      <c r="S131" t="b">
        <v>0</v>
      </c>
      <c r="U131" t="b">
        <v>0</v>
      </c>
      <c r="AB131">
        <v>92</v>
      </c>
      <c r="AC131" t="b">
        <v>0</v>
      </c>
      <c r="AD131" t="b">
        <v>1</v>
      </c>
      <c r="AF131" t="s">
        <v>2534</v>
      </c>
      <c r="AI131" t="b">
        <v>0</v>
      </c>
      <c r="AJ131" t="b">
        <v>0</v>
      </c>
      <c r="AK131" t="b">
        <v>0</v>
      </c>
      <c r="AL131" t="b">
        <v>0</v>
      </c>
      <c r="AM131" t="b">
        <v>0</v>
      </c>
      <c r="AN131" t="b">
        <v>0</v>
      </c>
      <c r="AO131" t="b">
        <v>0</v>
      </c>
      <c r="AP131" t="b">
        <v>0</v>
      </c>
      <c r="AQ131" t="b">
        <v>0</v>
      </c>
      <c r="AR131" t="b">
        <v>0</v>
      </c>
      <c r="AS131" t="b">
        <v>0</v>
      </c>
      <c r="AT131" t="b">
        <v>0</v>
      </c>
      <c r="AU131" t="b">
        <v>1</v>
      </c>
      <c r="AV131" t="b">
        <v>0</v>
      </c>
      <c r="AW131" t="b">
        <v>0</v>
      </c>
      <c r="AX131" t="b">
        <v>0</v>
      </c>
      <c r="AY131" t="b">
        <v>0</v>
      </c>
      <c r="AZ131" t="b">
        <v>0</v>
      </c>
      <c r="BA131" t="b">
        <v>0</v>
      </c>
      <c r="BB131" t="b">
        <v>0</v>
      </c>
      <c r="BC131" t="b">
        <v>0</v>
      </c>
      <c r="BD131" t="b">
        <v>0</v>
      </c>
      <c r="BE131" t="b">
        <v>0</v>
      </c>
      <c r="BF131" t="b">
        <v>0</v>
      </c>
      <c r="BG131" t="b">
        <v>0</v>
      </c>
      <c r="BH131" t="b">
        <v>0</v>
      </c>
      <c r="BI131" t="b">
        <v>0</v>
      </c>
      <c r="BJ131" t="b">
        <v>0</v>
      </c>
      <c r="BK131" t="b">
        <v>0</v>
      </c>
      <c r="BL131" t="b">
        <v>0</v>
      </c>
      <c r="BN131" t="b">
        <v>1</v>
      </c>
    </row>
    <row r="132" spans="1:66">
      <c r="A132" s="6">
        <v>1010</v>
      </c>
      <c r="B132" t="s">
        <v>1289</v>
      </c>
      <c r="C132" t="s">
        <v>56</v>
      </c>
      <c r="E132" t="s">
        <v>760</v>
      </c>
      <c r="F132" t="s">
        <v>1863</v>
      </c>
      <c r="G132" t="s">
        <v>32</v>
      </c>
      <c r="H132" t="s">
        <v>17</v>
      </c>
      <c r="I132" t="s">
        <v>1756</v>
      </c>
      <c r="K132" t="s">
        <v>1290</v>
      </c>
      <c r="L132" t="s">
        <v>1291</v>
      </c>
      <c r="N132" s="1">
        <v>14759</v>
      </c>
      <c r="O132" t="s">
        <v>1083</v>
      </c>
      <c r="Q132" t="b">
        <v>0</v>
      </c>
      <c r="R132" s="1">
        <v>44373</v>
      </c>
      <c r="S132" t="b">
        <v>0</v>
      </c>
      <c r="U132" t="b">
        <v>0</v>
      </c>
      <c r="Y132" s="1">
        <v>44373</v>
      </c>
      <c r="AB132">
        <v>83</v>
      </c>
      <c r="AC132" t="b">
        <v>0</v>
      </c>
      <c r="AD132" t="b">
        <v>1</v>
      </c>
      <c r="AF132" t="s">
        <v>2577</v>
      </c>
      <c r="AI132" t="b">
        <v>0</v>
      </c>
      <c r="AJ132" t="b">
        <v>0</v>
      </c>
      <c r="AK132" t="b">
        <v>0</v>
      </c>
      <c r="AL132" t="b">
        <v>0</v>
      </c>
      <c r="AM132" t="b">
        <v>0</v>
      </c>
      <c r="AN132" t="b">
        <v>0</v>
      </c>
      <c r="AO132" t="b">
        <v>0</v>
      </c>
      <c r="AP132" t="b">
        <v>0</v>
      </c>
      <c r="AQ132" t="b">
        <v>0</v>
      </c>
      <c r="AR132" t="b">
        <v>0</v>
      </c>
      <c r="AS132" t="b">
        <v>0</v>
      </c>
      <c r="AT132" t="b">
        <v>0</v>
      </c>
      <c r="AU132" t="b">
        <v>0</v>
      </c>
      <c r="AV132" t="b">
        <v>0</v>
      </c>
      <c r="AW132" t="b">
        <v>0</v>
      </c>
      <c r="AX132" t="b">
        <v>0</v>
      </c>
      <c r="AY132" t="b">
        <v>0</v>
      </c>
      <c r="AZ132" t="b">
        <v>0</v>
      </c>
      <c r="BA132" t="b">
        <v>0</v>
      </c>
      <c r="BB132" t="b">
        <v>0</v>
      </c>
      <c r="BC132" t="b">
        <v>0</v>
      </c>
      <c r="BD132" t="b">
        <v>0</v>
      </c>
      <c r="BE132" t="b">
        <v>0</v>
      </c>
      <c r="BF132" t="b">
        <v>0</v>
      </c>
      <c r="BG132" t="b">
        <v>0</v>
      </c>
      <c r="BH132" t="b">
        <v>0</v>
      </c>
      <c r="BI132" t="b">
        <v>0</v>
      </c>
      <c r="BJ132" t="b">
        <v>0</v>
      </c>
      <c r="BK132" t="b">
        <v>0</v>
      </c>
      <c r="BL132" t="b">
        <v>0</v>
      </c>
      <c r="BN132" t="b">
        <v>1</v>
      </c>
    </row>
    <row r="133" spans="1:66">
      <c r="A133" s="6">
        <v>854</v>
      </c>
      <c r="B133" t="s">
        <v>479</v>
      </c>
      <c r="C133" t="s">
        <v>56</v>
      </c>
      <c r="F133" t="s">
        <v>1864</v>
      </c>
      <c r="G133" t="s">
        <v>480</v>
      </c>
      <c r="H133" t="s">
        <v>17</v>
      </c>
      <c r="I133" t="s">
        <v>1865</v>
      </c>
      <c r="J133" t="s">
        <v>481</v>
      </c>
      <c r="L133" t="s">
        <v>1866</v>
      </c>
      <c r="N133" s="1">
        <v>14790</v>
      </c>
      <c r="Q133" t="b">
        <v>0</v>
      </c>
      <c r="R133" s="1">
        <v>42808</v>
      </c>
      <c r="S133" t="b">
        <v>0</v>
      </c>
      <c r="U133" t="b">
        <v>0</v>
      </c>
      <c r="AB133">
        <v>83</v>
      </c>
      <c r="AC133" t="b">
        <v>0</v>
      </c>
      <c r="AD133" t="b">
        <v>0</v>
      </c>
      <c r="AF133" t="s">
        <v>2568</v>
      </c>
      <c r="AI133" t="b">
        <v>0</v>
      </c>
      <c r="AJ133" t="b">
        <v>0</v>
      </c>
      <c r="AK133" t="b">
        <v>0</v>
      </c>
      <c r="AL133" t="b">
        <v>1</v>
      </c>
      <c r="AM133" t="b">
        <v>0</v>
      </c>
      <c r="AN133" t="b">
        <v>0</v>
      </c>
      <c r="AO133" t="b">
        <v>0</v>
      </c>
      <c r="AP133" t="b">
        <v>0</v>
      </c>
      <c r="AQ133" t="b">
        <v>0</v>
      </c>
      <c r="AR133" t="b">
        <v>1</v>
      </c>
      <c r="AS133" t="b">
        <v>0</v>
      </c>
      <c r="AT133" t="b">
        <v>0</v>
      </c>
      <c r="AU133" t="b">
        <v>0</v>
      </c>
      <c r="AV133" t="b">
        <v>0</v>
      </c>
      <c r="AW133" t="b">
        <v>0</v>
      </c>
      <c r="AX133" t="b">
        <v>0</v>
      </c>
      <c r="AY133" t="b">
        <v>0</v>
      </c>
      <c r="AZ133" t="b">
        <v>0</v>
      </c>
      <c r="BA133" t="b">
        <v>0</v>
      </c>
      <c r="BB133" t="b">
        <v>0</v>
      </c>
      <c r="BC133" t="b">
        <v>0</v>
      </c>
      <c r="BD133" t="b">
        <v>0</v>
      </c>
      <c r="BE133" t="b">
        <v>0</v>
      </c>
      <c r="BF133" t="b">
        <v>0</v>
      </c>
      <c r="BG133" t="b">
        <v>0</v>
      </c>
      <c r="BH133" t="b">
        <v>0</v>
      </c>
      <c r="BI133" t="b">
        <v>0</v>
      </c>
      <c r="BJ133" t="b">
        <v>0</v>
      </c>
      <c r="BK133" t="b">
        <v>0</v>
      </c>
      <c r="BL133" t="b">
        <v>0</v>
      </c>
      <c r="BN133" t="b">
        <v>1</v>
      </c>
    </row>
    <row r="134" spans="1:66">
      <c r="A134" s="6">
        <v>166</v>
      </c>
      <c r="B134" t="s">
        <v>482</v>
      </c>
      <c r="C134" t="s">
        <v>771</v>
      </c>
      <c r="D134" t="s">
        <v>1105</v>
      </c>
      <c r="E134" t="s">
        <v>51</v>
      </c>
      <c r="F134" t="s">
        <v>2140</v>
      </c>
      <c r="G134" t="s">
        <v>32</v>
      </c>
      <c r="H134" t="s">
        <v>17</v>
      </c>
      <c r="I134" t="s">
        <v>1756</v>
      </c>
      <c r="J134" t="s">
        <v>483</v>
      </c>
      <c r="L134" t="s">
        <v>484</v>
      </c>
      <c r="N134" s="1">
        <v>15368</v>
      </c>
      <c r="Q134" t="b">
        <v>0</v>
      </c>
      <c r="R134" s="1">
        <v>39052</v>
      </c>
      <c r="S134" t="b">
        <v>0</v>
      </c>
      <c r="U134" t="b">
        <v>0</v>
      </c>
      <c r="Y134" s="1">
        <v>44277</v>
      </c>
      <c r="AA134" t="s">
        <v>2578</v>
      </c>
      <c r="AB134">
        <v>81</v>
      </c>
      <c r="AC134" t="b">
        <v>0</v>
      </c>
      <c r="AD134" t="b">
        <v>1</v>
      </c>
      <c r="AF134" t="s">
        <v>2521</v>
      </c>
      <c r="AI134" t="b">
        <v>0</v>
      </c>
      <c r="AJ134" t="b">
        <v>0</v>
      </c>
      <c r="AK134" t="b">
        <v>0</v>
      </c>
      <c r="AL134" t="b">
        <v>0</v>
      </c>
      <c r="AM134" t="b">
        <v>0</v>
      </c>
      <c r="AN134" t="b">
        <v>0</v>
      </c>
      <c r="AO134" t="b">
        <v>0</v>
      </c>
      <c r="AP134" t="b">
        <v>1</v>
      </c>
      <c r="AQ134" t="b">
        <v>1</v>
      </c>
      <c r="AR134" t="b">
        <v>0</v>
      </c>
      <c r="AS134" t="b">
        <v>0</v>
      </c>
      <c r="AT134" t="b">
        <v>0</v>
      </c>
      <c r="AU134" t="b">
        <v>1</v>
      </c>
      <c r="AV134" t="b">
        <v>0</v>
      </c>
      <c r="AW134" t="b">
        <v>0</v>
      </c>
      <c r="AX134" t="b">
        <v>0</v>
      </c>
      <c r="AY134" t="b">
        <v>0</v>
      </c>
      <c r="AZ134" t="b">
        <v>1</v>
      </c>
      <c r="BA134" t="b">
        <v>0</v>
      </c>
      <c r="BB134" t="b">
        <v>0</v>
      </c>
      <c r="BC134" t="b">
        <v>0</v>
      </c>
      <c r="BD134" t="b">
        <v>1</v>
      </c>
      <c r="BE134" t="b">
        <v>0</v>
      </c>
      <c r="BF134" t="b">
        <v>0</v>
      </c>
      <c r="BG134" t="b">
        <v>0</v>
      </c>
      <c r="BH134" t="b">
        <v>0</v>
      </c>
      <c r="BI134" t="b">
        <v>1</v>
      </c>
      <c r="BJ134" t="b">
        <v>0</v>
      </c>
      <c r="BK134" t="b">
        <v>0</v>
      </c>
      <c r="BL134" t="b">
        <v>0</v>
      </c>
      <c r="BN134" t="b">
        <v>1</v>
      </c>
    </row>
    <row r="135" spans="1:66">
      <c r="A135" s="73">
        <v>1047</v>
      </c>
      <c r="B135" s="75" t="s">
        <v>1639</v>
      </c>
      <c r="C135" s="75" t="s">
        <v>19</v>
      </c>
      <c r="E135" t="s">
        <v>92</v>
      </c>
      <c r="F135" t="s">
        <v>1867</v>
      </c>
      <c r="G135" t="s">
        <v>25</v>
      </c>
      <c r="H135" t="s">
        <v>17</v>
      </c>
      <c r="I135" t="s">
        <v>1755</v>
      </c>
      <c r="J135" t="s">
        <v>1696</v>
      </c>
      <c r="K135" t="s">
        <v>1696</v>
      </c>
      <c r="L135" t="s">
        <v>1697</v>
      </c>
      <c r="N135" s="1">
        <v>15168</v>
      </c>
      <c r="Q135" t="b">
        <v>0</v>
      </c>
      <c r="R135" s="1">
        <v>44515</v>
      </c>
      <c r="S135" t="b">
        <v>0</v>
      </c>
      <c r="U135" t="b">
        <v>0</v>
      </c>
      <c r="Y135" s="1">
        <v>44515</v>
      </c>
      <c r="AB135">
        <v>82</v>
      </c>
      <c r="AC135" t="b">
        <v>0</v>
      </c>
      <c r="AD135" t="b">
        <v>1</v>
      </c>
      <c r="AF135" t="s">
        <v>2258</v>
      </c>
      <c r="AI135" t="b">
        <v>0</v>
      </c>
      <c r="AJ135" t="b">
        <v>0</v>
      </c>
      <c r="AK135" t="b">
        <v>0</v>
      </c>
      <c r="AL135" t="b">
        <v>0</v>
      </c>
      <c r="AM135" t="b">
        <v>0</v>
      </c>
      <c r="AN135" t="b">
        <v>0</v>
      </c>
      <c r="AO135" t="b">
        <v>0</v>
      </c>
      <c r="AP135" t="b">
        <v>0</v>
      </c>
      <c r="AQ135" t="b">
        <v>0</v>
      </c>
      <c r="AR135" t="b">
        <v>0</v>
      </c>
      <c r="AS135" t="b">
        <v>1</v>
      </c>
      <c r="AT135" t="b">
        <v>0</v>
      </c>
      <c r="AU135" t="b">
        <v>1</v>
      </c>
      <c r="AV135" t="b">
        <v>0</v>
      </c>
      <c r="AW135" t="b">
        <v>0</v>
      </c>
      <c r="AX135" t="b">
        <v>0</v>
      </c>
      <c r="AY135" t="b">
        <v>0</v>
      </c>
      <c r="AZ135" t="b">
        <v>0</v>
      </c>
      <c r="BA135" t="b">
        <v>0</v>
      </c>
      <c r="BB135" t="b">
        <v>0</v>
      </c>
      <c r="BC135" t="b">
        <v>0</v>
      </c>
      <c r="BD135" t="b">
        <v>1</v>
      </c>
      <c r="BE135" t="b">
        <v>0</v>
      </c>
      <c r="BF135" t="b">
        <v>0</v>
      </c>
      <c r="BG135" t="b">
        <v>0</v>
      </c>
      <c r="BH135" t="b">
        <v>0</v>
      </c>
      <c r="BI135" t="b">
        <v>0</v>
      </c>
      <c r="BJ135" t="b">
        <v>0</v>
      </c>
      <c r="BK135" t="b">
        <v>0</v>
      </c>
      <c r="BL135" t="b">
        <v>0</v>
      </c>
      <c r="BN135" t="b">
        <v>1</v>
      </c>
    </row>
    <row r="136" spans="1:66">
      <c r="A136" s="99">
        <v>172</v>
      </c>
      <c r="B136" s="110" t="s">
        <v>485</v>
      </c>
      <c r="C136" s="110" t="s">
        <v>56</v>
      </c>
      <c r="D136" s="110" t="s">
        <v>1109</v>
      </c>
      <c r="E136" s="110" t="s">
        <v>51</v>
      </c>
      <c r="F136" s="110" t="s">
        <v>487</v>
      </c>
      <c r="G136" s="110" t="s">
        <v>96</v>
      </c>
      <c r="H136" s="110" t="s">
        <v>17</v>
      </c>
      <c r="I136" s="110" t="s">
        <v>1822</v>
      </c>
      <c r="J136" t="s">
        <v>488</v>
      </c>
      <c r="N136" s="1">
        <v>11519</v>
      </c>
      <c r="P136" t="s">
        <v>1780</v>
      </c>
      <c r="Q136" t="b">
        <v>0</v>
      </c>
      <c r="R136" s="1">
        <v>38108</v>
      </c>
      <c r="S136" t="b">
        <v>0</v>
      </c>
      <c r="U136" t="b">
        <v>0</v>
      </c>
      <c r="AB136">
        <v>92</v>
      </c>
      <c r="AC136" t="b">
        <v>0</v>
      </c>
      <c r="AD136" t="b">
        <v>0</v>
      </c>
      <c r="AF136" t="s">
        <v>2541</v>
      </c>
      <c r="AI136" t="b">
        <v>0</v>
      </c>
      <c r="AJ136" t="b">
        <v>0</v>
      </c>
      <c r="AK136" t="b">
        <v>0</v>
      </c>
      <c r="AL136" t="b">
        <v>0</v>
      </c>
      <c r="AM136" t="b">
        <v>0</v>
      </c>
      <c r="AN136" t="b">
        <v>0</v>
      </c>
      <c r="AO136" t="b">
        <v>0</v>
      </c>
      <c r="AP136" t="b">
        <v>0</v>
      </c>
      <c r="AQ136" t="b">
        <v>0</v>
      </c>
      <c r="AR136" t="b">
        <v>0</v>
      </c>
      <c r="AS136" t="b">
        <v>0</v>
      </c>
      <c r="AT136" t="b">
        <v>0</v>
      </c>
      <c r="AU136" t="b">
        <v>0</v>
      </c>
      <c r="AV136" t="b">
        <v>0</v>
      </c>
      <c r="AW136" t="b">
        <v>0</v>
      </c>
      <c r="AX136" t="b">
        <v>0</v>
      </c>
      <c r="AY136" t="b">
        <v>0</v>
      </c>
      <c r="AZ136" t="b">
        <v>0</v>
      </c>
      <c r="BA136" t="b">
        <v>0</v>
      </c>
      <c r="BB136" t="b">
        <v>0</v>
      </c>
      <c r="BC136" t="b">
        <v>0</v>
      </c>
      <c r="BD136" t="b">
        <v>0</v>
      </c>
      <c r="BE136" t="b">
        <v>0</v>
      </c>
      <c r="BF136" t="b">
        <v>0</v>
      </c>
      <c r="BG136" t="b">
        <v>0</v>
      </c>
      <c r="BH136" t="b">
        <v>0</v>
      </c>
      <c r="BI136" t="b">
        <v>0</v>
      </c>
      <c r="BJ136" t="b">
        <v>0</v>
      </c>
      <c r="BK136" t="b">
        <v>0</v>
      </c>
      <c r="BL136" t="b">
        <v>0</v>
      </c>
      <c r="BN136" t="b">
        <v>1</v>
      </c>
    </row>
    <row r="137" spans="1:66">
      <c r="A137" s="6">
        <v>924</v>
      </c>
      <c r="B137" t="s">
        <v>489</v>
      </c>
      <c r="C137" t="s">
        <v>64</v>
      </c>
      <c r="D137" t="s">
        <v>1320</v>
      </c>
      <c r="E137" t="s">
        <v>231</v>
      </c>
      <c r="F137" t="s">
        <v>490</v>
      </c>
      <c r="G137" t="s">
        <v>25</v>
      </c>
      <c r="H137" t="s">
        <v>17</v>
      </c>
      <c r="I137" t="s">
        <v>1755</v>
      </c>
      <c r="J137" t="s">
        <v>491</v>
      </c>
      <c r="L137" t="s">
        <v>492</v>
      </c>
      <c r="N137" s="1">
        <v>15039</v>
      </c>
      <c r="Q137" t="b">
        <v>0</v>
      </c>
      <c r="R137" s="1">
        <v>43263</v>
      </c>
      <c r="S137" t="b">
        <v>0</v>
      </c>
      <c r="U137" t="b">
        <v>0</v>
      </c>
      <c r="Y137" s="1">
        <v>44275</v>
      </c>
      <c r="AB137">
        <v>82</v>
      </c>
      <c r="AC137" t="b">
        <v>0</v>
      </c>
      <c r="AD137" t="b">
        <v>1</v>
      </c>
      <c r="AE137" t="s">
        <v>2579</v>
      </c>
      <c r="AF137" t="s">
        <v>2568</v>
      </c>
      <c r="AI137" t="b">
        <v>0</v>
      </c>
      <c r="AJ137" t="b">
        <v>0</v>
      </c>
      <c r="AK137" t="b">
        <v>0</v>
      </c>
      <c r="AL137" t="b">
        <v>0</v>
      </c>
      <c r="AM137" t="b">
        <v>0</v>
      </c>
      <c r="AN137" t="b">
        <v>0</v>
      </c>
      <c r="AO137" t="b">
        <v>0</v>
      </c>
      <c r="AP137" t="b">
        <v>0</v>
      </c>
      <c r="AQ137" t="b">
        <v>0</v>
      </c>
      <c r="AR137" t="b">
        <v>0</v>
      </c>
      <c r="AS137" t="b">
        <v>0</v>
      </c>
      <c r="AT137" t="b">
        <v>0</v>
      </c>
      <c r="AU137" t="b">
        <v>0</v>
      </c>
      <c r="AV137" t="b">
        <v>0</v>
      </c>
      <c r="AW137" t="b">
        <v>0</v>
      </c>
      <c r="AX137" t="b">
        <v>0</v>
      </c>
      <c r="AY137" t="b">
        <v>0</v>
      </c>
      <c r="AZ137" t="b">
        <v>0</v>
      </c>
      <c r="BA137" t="b">
        <v>0</v>
      </c>
      <c r="BB137" t="b">
        <v>0</v>
      </c>
      <c r="BC137" t="b">
        <v>0</v>
      </c>
      <c r="BD137" t="b">
        <v>0</v>
      </c>
      <c r="BE137" t="b">
        <v>0</v>
      </c>
      <c r="BF137" t="b">
        <v>0</v>
      </c>
      <c r="BG137" t="b">
        <v>0</v>
      </c>
      <c r="BH137" t="b">
        <v>0</v>
      </c>
      <c r="BI137" t="b">
        <v>0</v>
      </c>
      <c r="BJ137" t="b">
        <v>0</v>
      </c>
      <c r="BK137" t="b">
        <v>0</v>
      </c>
      <c r="BL137" t="b">
        <v>0</v>
      </c>
      <c r="BN137" t="b">
        <v>1</v>
      </c>
    </row>
    <row r="138" spans="1:66">
      <c r="A138" s="6">
        <v>1096</v>
      </c>
      <c r="B138" t="s">
        <v>2223</v>
      </c>
      <c r="C138" t="s">
        <v>91</v>
      </c>
      <c r="D138" t="s">
        <v>2233</v>
      </c>
      <c r="E138" t="s">
        <v>14</v>
      </c>
      <c r="F138" t="s">
        <v>2234</v>
      </c>
      <c r="G138" t="s">
        <v>25</v>
      </c>
      <c r="H138" t="s">
        <v>17</v>
      </c>
      <c r="I138" t="s">
        <v>1755</v>
      </c>
      <c r="J138" t="s">
        <v>2235</v>
      </c>
      <c r="L138" t="s">
        <v>2236</v>
      </c>
      <c r="N138" s="1">
        <v>14781</v>
      </c>
      <c r="Q138" t="b">
        <v>0</v>
      </c>
      <c r="R138" s="1">
        <v>44978</v>
      </c>
      <c r="S138" t="b">
        <v>0</v>
      </c>
      <c r="U138" t="b">
        <v>0</v>
      </c>
      <c r="Y138" s="1">
        <v>44978.619837962964</v>
      </c>
      <c r="AB138">
        <v>83</v>
      </c>
      <c r="AC138" t="b">
        <v>0</v>
      </c>
      <c r="AD138" t="b">
        <v>1</v>
      </c>
      <c r="AF138" t="s">
        <v>2580</v>
      </c>
      <c r="AI138" t="b">
        <v>0</v>
      </c>
      <c r="AJ138" t="b">
        <v>0</v>
      </c>
      <c r="AK138" t="b">
        <v>0</v>
      </c>
      <c r="AL138" t="b">
        <v>1</v>
      </c>
      <c r="AM138" t="b">
        <v>0</v>
      </c>
      <c r="AN138" t="b">
        <v>0</v>
      </c>
      <c r="AO138" t="b">
        <v>0</v>
      </c>
      <c r="AP138" t="b">
        <v>0</v>
      </c>
      <c r="AQ138" t="b">
        <v>0</v>
      </c>
      <c r="AR138" t="b">
        <v>0</v>
      </c>
      <c r="AS138" t="b">
        <v>0</v>
      </c>
      <c r="AT138" t="b">
        <v>0</v>
      </c>
      <c r="AU138" t="b">
        <v>0</v>
      </c>
      <c r="AV138" t="b">
        <v>0</v>
      </c>
      <c r="AW138" t="b">
        <v>0</v>
      </c>
      <c r="AX138" t="b">
        <v>0</v>
      </c>
      <c r="AY138" t="b">
        <v>0</v>
      </c>
      <c r="AZ138" t="b">
        <v>0</v>
      </c>
      <c r="BA138" t="b">
        <v>0</v>
      </c>
      <c r="BB138" t="b">
        <v>0</v>
      </c>
      <c r="BC138" t="b">
        <v>0</v>
      </c>
      <c r="BD138" t="b">
        <v>0</v>
      </c>
      <c r="BE138" t="b">
        <v>0</v>
      </c>
      <c r="BF138" t="b">
        <v>0</v>
      </c>
      <c r="BG138" t="b">
        <v>0</v>
      </c>
      <c r="BH138" t="b">
        <v>0</v>
      </c>
      <c r="BI138" t="b">
        <v>0</v>
      </c>
      <c r="BJ138" t="b">
        <v>0</v>
      </c>
      <c r="BK138" t="b">
        <v>0</v>
      </c>
      <c r="BL138" t="b">
        <v>0</v>
      </c>
      <c r="BN138" t="b">
        <v>1</v>
      </c>
    </row>
    <row r="139" spans="1:66">
      <c r="A139" s="73">
        <v>903</v>
      </c>
      <c r="B139" s="75" t="s">
        <v>493</v>
      </c>
      <c r="C139" s="75" t="s">
        <v>494</v>
      </c>
      <c r="D139" t="s">
        <v>1149</v>
      </c>
      <c r="E139" t="s">
        <v>1449</v>
      </c>
      <c r="F139" t="s">
        <v>495</v>
      </c>
      <c r="G139" t="s">
        <v>16</v>
      </c>
      <c r="H139" t="s">
        <v>17</v>
      </c>
      <c r="I139" t="s">
        <v>1752</v>
      </c>
      <c r="J139" t="s">
        <v>496</v>
      </c>
      <c r="L139" t="s">
        <v>497</v>
      </c>
      <c r="M139" t="s">
        <v>497</v>
      </c>
      <c r="N139" s="1">
        <v>16644</v>
      </c>
      <c r="O139" t="s">
        <v>1396</v>
      </c>
      <c r="Q139" t="b">
        <v>0</v>
      </c>
      <c r="R139" s="1">
        <v>43053</v>
      </c>
      <c r="S139" t="b">
        <v>0</v>
      </c>
      <c r="U139" t="b">
        <v>0</v>
      </c>
      <c r="AB139">
        <v>78</v>
      </c>
      <c r="AC139" t="b">
        <v>0</v>
      </c>
      <c r="AD139" t="b">
        <v>1</v>
      </c>
      <c r="AI139" t="b">
        <v>0</v>
      </c>
      <c r="AJ139" t="b">
        <v>0</v>
      </c>
      <c r="AK139" t="b">
        <v>0</v>
      </c>
      <c r="AL139" t="b">
        <v>0</v>
      </c>
      <c r="AM139" t="b">
        <v>0</v>
      </c>
      <c r="AN139" t="b">
        <v>0</v>
      </c>
      <c r="AO139" t="b">
        <v>0</v>
      </c>
      <c r="AP139" t="b">
        <v>0</v>
      </c>
      <c r="AQ139" t="b">
        <v>0</v>
      </c>
      <c r="AR139" t="b">
        <v>0</v>
      </c>
      <c r="AS139" t="b">
        <v>0</v>
      </c>
      <c r="AT139" t="b">
        <v>0</v>
      </c>
      <c r="AU139" t="b">
        <v>1</v>
      </c>
      <c r="AV139" t="b">
        <v>0</v>
      </c>
      <c r="AW139" t="b">
        <v>1</v>
      </c>
      <c r="AX139" t="b">
        <v>0</v>
      </c>
      <c r="AY139" t="b">
        <v>0</v>
      </c>
      <c r="AZ139" t="b">
        <v>0</v>
      </c>
      <c r="BA139" t="b">
        <v>0</v>
      </c>
      <c r="BB139" t="b">
        <v>0</v>
      </c>
      <c r="BC139" t="b">
        <v>0</v>
      </c>
      <c r="BD139" t="b">
        <v>0</v>
      </c>
      <c r="BE139" t="b">
        <v>0</v>
      </c>
      <c r="BF139" t="b">
        <v>0</v>
      </c>
      <c r="BG139" t="b">
        <v>0</v>
      </c>
      <c r="BH139" t="b">
        <v>0</v>
      </c>
      <c r="BI139" t="b">
        <v>0</v>
      </c>
      <c r="BJ139" t="b">
        <v>0</v>
      </c>
      <c r="BK139" t="b">
        <v>0</v>
      </c>
      <c r="BL139" t="b">
        <v>0</v>
      </c>
      <c r="BN139" t="b">
        <v>1</v>
      </c>
    </row>
    <row r="140" spans="1:66">
      <c r="A140" s="6">
        <v>940</v>
      </c>
      <c r="B140" t="s">
        <v>498</v>
      </c>
      <c r="C140" t="s">
        <v>56</v>
      </c>
      <c r="D140" t="s">
        <v>1214</v>
      </c>
      <c r="E140" t="s">
        <v>23</v>
      </c>
      <c r="F140" t="s">
        <v>499</v>
      </c>
      <c r="G140" t="s">
        <v>306</v>
      </c>
      <c r="H140" t="s">
        <v>17</v>
      </c>
      <c r="I140" t="s">
        <v>1827</v>
      </c>
      <c r="J140" t="s">
        <v>500</v>
      </c>
      <c r="K140" t="s">
        <v>500</v>
      </c>
      <c r="L140" t="s">
        <v>1557</v>
      </c>
      <c r="M140" t="s">
        <v>1868</v>
      </c>
      <c r="N140" s="1">
        <v>18388</v>
      </c>
      <c r="O140" t="s">
        <v>1374</v>
      </c>
      <c r="Q140" t="b">
        <v>0</v>
      </c>
      <c r="R140" s="1">
        <v>43473</v>
      </c>
      <c r="S140" t="b">
        <v>0</v>
      </c>
      <c r="U140" t="b">
        <v>0</v>
      </c>
      <c r="Y140" s="1">
        <v>44597</v>
      </c>
      <c r="AB140">
        <v>73</v>
      </c>
      <c r="AC140" t="b">
        <v>0</v>
      </c>
      <c r="AD140" t="b">
        <v>1</v>
      </c>
      <c r="AF140" t="s">
        <v>2541</v>
      </c>
      <c r="AI140" t="b">
        <v>0</v>
      </c>
      <c r="AJ140" t="b">
        <v>0</v>
      </c>
      <c r="AK140" t="b">
        <v>0</v>
      </c>
      <c r="AL140" t="b">
        <v>0</v>
      </c>
      <c r="AM140" t="b">
        <v>0</v>
      </c>
      <c r="AN140" t="b">
        <v>0</v>
      </c>
      <c r="AO140" t="b">
        <v>0</v>
      </c>
      <c r="AP140" t="b">
        <v>0</v>
      </c>
      <c r="AQ140" t="b">
        <v>0</v>
      </c>
      <c r="AR140" t="b">
        <v>1</v>
      </c>
      <c r="AS140" t="b">
        <v>0</v>
      </c>
      <c r="AT140" t="b">
        <v>0</v>
      </c>
      <c r="AU140" t="b">
        <v>0</v>
      </c>
      <c r="AV140" t="b">
        <v>0</v>
      </c>
      <c r="AW140" t="b">
        <v>0</v>
      </c>
      <c r="AX140" t="b">
        <v>0</v>
      </c>
      <c r="AY140" t="b">
        <v>0</v>
      </c>
      <c r="AZ140" t="b">
        <v>0</v>
      </c>
      <c r="BA140" t="b">
        <v>0</v>
      </c>
      <c r="BB140" t="b">
        <v>0</v>
      </c>
      <c r="BC140" t="b">
        <v>0</v>
      </c>
      <c r="BD140" t="b">
        <v>0</v>
      </c>
      <c r="BE140" t="b">
        <v>0</v>
      </c>
      <c r="BF140" t="b">
        <v>0</v>
      </c>
      <c r="BG140" t="b">
        <v>0</v>
      </c>
      <c r="BH140" t="b">
        <v>0</v>
      </c>
      <c r="BI140" t="b">
        <v>0</v>
      </c>
      <c r="BJ140" t="b">
        <v>0</v>
      </c>
      <c r="BK140" t="b">
        <v>0</v>
      </c>
      <c r="BL140" t="b">
        <v>0</v>
      </c>
      <c r="BN140" t="b">
        <v>1</v>
      </c>
    </row>
    <row r="141" spans="1:66">
      <c r="A141" s="99">
        <v>178</v>
      </c>
      <c r="B141" s="110" t="s">
        <v>501</v>
      </c>
      <c r="C141" s="110" t="s">
        <v>502</v>
      </c>
      <c r="D141" s="110" t="s">
        <v>1149</v>
      </c>
      <c r="E141" s="110" t="s">
        <v>153</v>
      </c>
      <c r="F141" s="110" t="s">
        <v>503</v>
      </c>
      <c r="G141" s="110" t="s">
        <v>25</v>
      </c>
      <c r="H141" s="110" t="s">
        <v>17</v>
      </c>
      <c r="I141" t="s">
        <v>1755</v>
      </c>
      <c r="J141" t="s">
        <v>504</v>
      </c>
      <c r="L141" t="s">
        <v>1150</v>
      </c>
      <c r="N141" s="174">
        <v>12517</v>
      </c>
      <c r="Q141" t="b">
        <v>0</v>
      </c>
      <c r="R141" s="1">
        <v>33298</v>
      </c>
      <c r="S141" t="b">
        <v>0</v>
      </c>
      <c r="U141" t="b">
        <v>0</v>
      </c>
      <c r="AB141">
        <v>89</v>
      </c>
      <c r="AC141" t="b">
        <v>0</v>
      </c>
      <c r="AD141" t="b">
        <v>1</v>
      </c>
      <c r="AI141" t="b">
        <v>0</v>
      </c>
      <c r="AJ141" t="b">
        <v>0</v>
      </c>
      <c r="AK141" t="b">
        <v>0</v>
      </c>
      <c r="AL141" t="b">
        <v>0</v>
      </c>
      <c r="AM141" t="b">
        <v>0</v>
      </c>
      <c r="AN141" t="b">
        <v>0</v>
      </c>
      <c r="AO141" t="b">
        <v>0</v>
      </c>
      <c r="AP141" t="b">
        <v>0</v>
      </c>
      <c r="AQ141" t="b">
        <v>0</v>
      </c>
      <c r="AR141" t="b">
        <v>0</v>
      </c>
      <c r="AS141" t="b">
        <v>0</v>
      </c>
      <c r="AT141" t="b">
        <v>0</v>
      </c>
      <c r="AU141" t="b">
        <v>0</v>
      </c>
      <c r="AV141" t="b">
        <v>0</v>
      </c>
      <c r="AW141" t="b">
        <v>0</v>
      </c>
      <c r="AX141" t="b">
        <v>0</v>
      </c>
      <c r="AY141" t="b">
        <v>0</v>
      </c>
      <c r="AZ141" t="b">
        <v>0</v>
      </c>
      <c r="BA141" t="b">
        <v>0</v>
      </c>
      <c r="BB141" t="b">
        <v>0</v>
      </c>
      <c r="BC141" t="b">
        <v>0</v>
      </c>
      <c r="BD141" t="b">
        <v>0</v>
      </c>
      <c r="BE141" t="b">
        <v>0</v>
      </c>
      <c r="BF141" t="b">
        <v>0</v>
      </c>
      <c r="BG141" t="b">
        <v>0</v>
      </c>
      <c r="BH141" t="b">
        <v>0</v>
      </c>
      <c r="BI141" t="b">
        <v>0</v>
      </c>
      <c r="BJ141" t="b">
        <v>0</v>
      </c>
      <c r="BK141" t="b">
        <v>0</v>
      </c>
      <c r="BL141" t="b">
        <v>0</v>
      </c>
      <c r="BN141" t="b">
        <v>1</v>
      </c>
    </row>
    <row r="142" spans="1:66">
      <c r="A142" s="6">
        <v>405</v>
      </c>
      <c r="B142" t="s">
        <v>505</v>
      </c>
      <c r="C142" t="s">
        <v>144</v>
      </c>
      <c r="D142" t="s">
        <v>1170</v>
      </c>
      <c r="E142" t="s">
        <v>51</v>
      </c>
      <c r="F142" t="s">
        <v>507</v>
      </c>
      <c r="G142" t="s">
        <v>32</v>
      </c>
      <c r="H142" t="s">
        <v>17</v>
      </c>
      <c r="I142" t="s">
        <v>1756</v>
      </c>
      <c r="J142" t="s">
        <v>508</v>
      </c>
      <c r="L142" t="s">
        <v>509</v>
      </c>
      <c r="N142" s="1">
        <v>14499</v>
      </c>
      <c r="O142" t="s">
        <v>1095</v>
      </c>
      <c r="Q142" t="b">
        <v>0</v>
      </c>
      <c r="R142" s="1">
        <v>40008</v>
      </c>
      <c r="S142" t="b">
        <v>0</v>
      </c>
      <c r="U142" t="b">
        <v>0</v>
      </c>
      <c r="AB142">
        <v>84</v>
      </c>
      <c r="AC142" t="b">
        <v>0</v>
      </c>
      <c r="AD142" t="b">
        <v>1</v>
      </c>
      <c r="AF142" t="s">
        <v>2525</v>
      </c>
      <c r="AI142" t="b">
        <v>0</v>
      </c>
      <c r="AJ142" t="b">
        <v>0</v>
      </c>
      <c r="AK142" t="b">
        <v>0</v>
      </c>
      <c r="AL142" t="b">
        <v>0</v>
      </c>
      <c r="AM142" t="b">
        <v>0</v>
      </c>
      <c r="AN142" t="b">
        <v>0</v>
      </c>
      <c r="AO142" t="b">
        <v>0</v>
      </c>
      <c r="AP142" t="b">
        <v>1</v>
      </c>
      <c r="AQ142" t="b">
        <v>0</v>
      </c>
      <c r="AR142" t="b">
        <v>0</v>
      </c>
      <c r="AS142" t="b">
        <v>1</v>
      </c>
      <c r="AT142" t="b">
        <v>0</v>
      </c>
      <c r="AU142" t="b">
        <v>1</v>
      </c>
      <c r="AV142" t="b">
        <v>1</v>
      </c>
      <c r="AW142" t="b">
        <v>1</v>
      </c>
      <c r="AX142" t="b">
        <v>0</v>
      </c>
      <c r="AY142" t="b">
        <v>0</v>
      </c>
      <c r="AZ142" t="b">
        <v>1</v>
      </c>
      <c r="BA142" t="b">
        <v>0</v>
      </c>
      <c r="BB142" t="b">
        <v>0</v>
      </c>
      <c r="BC142" t="b">
        <v>0</v>
      </c>
      <c r="BD142" t="b">
        <v>1</v>
      </c>
      <c r="BE142" t="b">
        <v>0</v>
      </c>
      <c r="BF142" t="b">
        <v>0</v>
      </c>
      <c r="BG142" t="b">
        <v>0</v>
      </c>
      <c r="BH142" t="b">
        <v>0</v>
      </c>
      <c r="BI142" t="b">
        <v>0</v>
      </c>
      <c r="BJ142" t="b">
        <v>0</v>
      </c>
      <c r="BK142" t="b">
        <v>0</v>
      </c>
      <c r="BL142" t="b">
        <v>0</v>
      </c>
      <c r="BN142" t="b">
        <v>1</v>
      </c>
    </row>
    <row r="143" spans="1:66">
      <c r="A143" s="6">
        <v>1067</v>
      </c>
      <c r="B143" t="s">
        <v>1746</v>
      </c>
      <c r="C143" t="s">
        <v>13</v>
      </c>
      <c r="D143" t="s">
        <v>1224</v>
      </c>
      <c r="E143" t="s">
        <v>153</v>
      </c>
      <c r="F143" t="s">
        <v>1869</v>
      </c>
      <c r="G143" t="s">
        <v>42</v>
      </c>
      <c r="H143" t="s">
        <v>17</v>
      </c>
      <c r="I143" t="s">
        <v>1758</v>
      </c>
      <c r="J143" t="s">
        <v>1870</v>
      </c>
      <c r="K143" t="s">
        <v>1870</v>
      </c>
      <c r="L143" t="s">
        <v>2276</v>
      </c>
      <c r="N143" s="1">
        <v>17199</v>
      </c>
      <c r="O143" t="s">
        <v>1512</v>
      </c>
      <c r="Q143" t="b">
        <v>0</v>
      </c>
      <c r="R143" s="1">
        <v>44678</v>
      </c>
      <c r="S143" t="b">
        <v>0</v>
      </c>
      <c r="U143" t="b">
        <v>0</v>
      </c>
      <c r="AB143">
        <v>76</v>
      </c>
      <c r="AC143" t="b">
        <v>0</v>
      </c>
      <c r="AD143" t="b">
        <v>1</v>
      </c>
      <c r="AF143" t="s">
        <v>2541</v>
      </c>
      <c r="AI143" t="b">
        <v>0</v>
      </c>
      <c r="AJ143" t="b">
        <v>0</v>
      </c>
      <c r="AK143" t="b">
        <v>0</v>
      </c>
      <c r="AL143" t="b">
        <v>0</v>
      </c>
      <c r="AM143" t="b">
        <v>0</v>
      </c>
      <c r="AN143" t="b">
        <v>0</v>
      </c>
      <c r="AO143" t="b">
        <v>0</v>
      </c>
      <c r="AP143" t="b">
        <v>0</v>
      </c>
      <c r="AQ143" t="b">
        <v>0</v>
      </c>
      <c r="AR143" t="b">
        <v>1</v>
      </c>
      <c r="AS143" t="b">
        <v>0</v>
      </c>
      <c r="AT143" t="b">
        <v>0</v>
      </c>
      <c r="AU143" t="b">
        <v>0</v>
      </c>
      <c r="AV143" t="b">
        <v>0</v>
      </c>
      <c r="AW143" t="b">
        <v>0</v>
      </c>
      <c r="AX143" t="b">
        <v>0</v>
      </c>
      <c r="AY143" t="b">
        <v>0</v>
      </c>
      <c r="AZ143" t="b">
        <v>0</v>
      </c>
      <c r="BA143" t="b">
        <v>0</v>
      </c>
      <c r="BB143" t="b">
        <v>0</v>
      </c>
      <c r="BC143" t="b">
        <v>0</v>
      </c>
      <c r="BD143" t="b">
        <v>0</v>
      </c>
      <c r="BE143" t="b">
        <v>0</v>
      </c>
      <c r="BF143" t="b">
        <v>0</v>
      </c>
      <c r="BG143" t="b">
        <v>0</v>
      </c>
      <c r="BH143" t="b">
        <v>0</v>
      </c>
      <c r="BI143" t="b">
        <v>0</v>
      </c>
      <c r="BJ143" t="b">
        <v>0</v>
      </c>
      <c r="BK143" t="b">
        <v>0</v>
      </c>
      <c r="BL143" t="b">
        <v>0</v>
      </c>
      <c r="BN143" t="b">
        <v>1</v>
      </c>
    </row>
    <row r="144" spans="1:66" ht="18.5">
      <c r="A144" s="88">
        <v>1115</v>
      </c>
      <c r="B144" s="108" t="s">
        <v>2640</v>
      </c>
      <c r="C144" s="73" t="s">
        <v>879</v>
      </c>
      <c r="E144" t="s">
        <v>2645</v>
      </c>
      <c r="F144" t="s">
        <v>2646</v>
      </c>
      <c r="G144" t="s">
        <v>608</v>
      </c>
      <c r="H144" t="s">
        <v>17</v>
      </c>
      <c r="I144">
        <v>7410</v>
      </c>
      <c r="J144" t="s">
        <v>2647</v>
      </c>
      <c r="L144" s="346" t="s">
        <v>2648</v>
      </c>
      <c r="N144" s="1">
        <v>17377</v>
      </c>
      <c r="R144" s="1">
        <v>45248</v>
      </c>
    </row>
    <row r="145" spans="1:66">
      <c r="A145" s="6">
        <v>1021</v>
      </c>
      <c r="B145" t="s">
        <v>1271</v>
      </c>
      <c r="C145" t="s">
        <v>1039</v>
      </c>
      <c r="D145" t="s">
        <v>1272</v>
      </c>
      <c r="E145" t="s">
        <v>36</v>
      </c>
      <c r="F145" t="s">
        <v>1273</v>
      </c>
      <c r="G145" t="s">
        <v>83</v>
      </c>
      <c r="H145" t="s">
        <v>17</v>
      </c>
      <c r="I145" t="s">
        <v>1772</v>
      </c>
      <c r="J145" t="s">
        <v>1274</v>
      </c>
      <c r="L145" t="s">
        <v>1275</v>
      </c>
      <c r="N145" s="1">
        <v>14498</v>
      </c>
      <c r="O145" t="s">
        <v>1276</v>
      </c>
      <c r="Q145" t="b">
        <v>0</v>
      </c>
      <c r="R145" s="1">
        <v>44383</v>
      </c>
      <c r="S145" t="b">
        <v>0</v>
      </c>
      <c r="U145" t="b">
        <v>0</v>
      </c>
      <c r="Y145" s="1">
        <v>44383</v>
      </c>
      <c r="AB145">
        <v>84</v>
      </c>
      <c r="AC145" t="b">
        <v>0</v>
      </c>
      <c r="AD145" t="b">
        <v>1</v>
      </c>
      <c r="AF145" t="s">
        <v>2534</v>
      </c>
      <c r="AI145" t="b">
        <v>0</v>
      </c>
      <c r="AJ145" t="b">
        <v>0</v>
      </c>
      <c r="AK145" t="b">
        <v>0</v>
      </c>
      <c r="AL145" t="b">
        <v>0</v>
      </c>
      <c r="AM145" t="b">
        <v>0</v>
      </c>
      <c r="AN145" t="b">
        <v>0</v>
      </c>
      <c r="AO145" t="b">
        <v>0</v>
      </c>
      <c r="AP145" t="b">
        <v>1</v>
      </c>
      <c r="AQ145" t="b">
        <v>0</v>
      </c>
      <c r="AR145" t="b">
        <v>0</v>
      </c>
      <c r="AS145" t="b">
        <v>0</v>
      </c>
      <c r="AT145" t="b">
        <v>0</v>
      </c>
      <c r="AU145" t="b">
        <v>1</v>
      </c>
      <c r="AV145" t="b">
        <v>1</v>
      </c>
      <c r="AW145" t="b">
        <v>1</v>
      </c>
      <c r="AX145" t="b">
        <v>0</v>
      </c>
      <c r="AY145" t="b">
        <v>0</v>
      </c>
      <c r="AZ145" t="b">
        <v>0</v>
      </c>
      <c r="BA145" t="b">
        <v>0</v>
      </c>
      <c r="BB145" t="b">
        <v>0</v>
      </c>
      <c r="BC145" t="b">
        <v>0</v>
      </c>
      <c r="BD145" t="b">
        <v>1</v>
      </c>
      <c r="BE145" t="b">
        <v>0</v>
      </c>
      <c r="BF145" t="b">
        <v>0</v>
      </c>
      <c r="BG145" t="b">
        <v>0</v>
      </c>
      <c r="BH145" t="b">
        <v>0</v>
      </c>
      <c r="BI145" t="b">
        <v>0</v>
      </c>
      <c r="BJ145" t="b">
        <v>0</v>
      </c>
      <c r="BK145" t="b">
        <v>0</v>
      </c>
      <c r="BL145" t="b">
        <v>0</v>
      </c>
      <c r="BN145" t="b">
        <v>1</v>
      </c>
    </row>
    <row r="146" spans="1:66">
      <c r="A146" s="6">
        <v>740</v>
      </c>
      <c r="B146" t="s">
        <v>313</v>
      </c>
      <c r="C146" t="s">
        <v>879</v>
      </c>
      <c r="D146" t="s">
        <v>1181</v>
      </c>
      <c r="E146" t="s">
        <v>510</v>
      </c>
      <c r="F146" t="s">
        <v>511</v>
      </c>
      <c r="G146" t="s">
        <v>25</v>
      </c>
      <c r="H146" t="s">
        <v>17</v>
      </c>
      <c r="I146" t="s">
        <v>1755</v>
      </c>
      <c r="J146" t="s">
        <v>512</v>
      </c>
      <c r="K146" t="s">
        <v>513</v>
      </c>
      <c r="L146" t="s">
        <v>514</v>
      </c>
      <c r="N146" s="1">
        <v>18060</v>
      </c>
      <c r="O146" t="s">
        <v>1545</v>
      </c>
      <c r="Q146" t="b">
        <v>0</v>
      </c>
      <c r="R146" s="1">
        <v>42262</v>
      </c>
      <c r="S146" t="b">
        <v>0</v>
      </c>
      <c r="U146" t="b">
        <v>0</v>
      </c>
      <c r="AB146">
        <v>74</v>
      </c>
      <c r="AC146" t="b">
        <v>0</v>
      </c>
      <c r="AD146" t="b">
        <v>1</v>
      </c>
      <c r="AF146" t="s">
        <v>2568</v>
      </c>
      <c r="AI146" t="b">
        <v>0</v>
      </c>
      <c r="AJ146" t="b">
        <v>0</v>
      </c>
      <c r="AK146" t="b">
        <v>0</v>
      </c>
      <c r="AL146" t="b">
        <v>0</v>
      </c>
      <c r="AM146" t="b">
        <v>0</v>
      </c>
      <c r="AN146" t="b">
        <v>0</v>
      </c>
      <c r="AO146" t="b">
        <v>0</v>
      </c>
      <c r="AP146" t="b">
        <v>0</v>
      </c>
      <c r="AQ146" t="b">
        <v>0</v>
      </c>
      <c r="AR146" t="b">
        <v>0</v>
      </c>
      <c r="AS146" t="b">
        <v>0</v>
      </c>
      <c r="AT146" t="b">
        <v>0</v>
      </c>
      <c r="AU146" t="b">
        <v>0</v>
      </c>
      <c r="AV146" t="b">
        <v>0</v>
      </c>
      <c r="AW146" t="b">
        <v>0</v>
      </c>
      <c r="AX146" t="b">
        <v>0</v>
      </c>
      <c r="AY146" t="b">
        <v>0</v>
      </c>
      <c r="AZ146" t="b">
        <v>0</v>
      </c>
      <c r="BA146" t="b">
        <v>0</v>
      </c>
      <c r="BB146" t="b">
        <v>0</v>
      </c>
      <c r="BC146" t="b">
        <v>0</v>
      </c>
      <c r="BD146" t="b">
        <v>0</v>
      </c>
      <c r="BE146" t="b">
        <v>1</v>
      </c>
      <c r="BF146" t="b">
        <v>1</v>
      </c>
      <c r="BG146" t="b">
        <v>0</v>
      </c>
      <c r="BH146" t="b">
        <v>0</v>
      </c>
      <c r="BI146" t="b">
        <v>0</v>
      </c>
      <c r="BJ146" t="b">
        <v>0</v>
      </c>
      <c r="BK146" t="b">
        <v>0</v>
      </c>
      <c r="BL146" t="b">
        <v>0</v>
      </c>
      <c r="BN146" t="b">
        <v>1</v>
      </c>
    </row>
    <row r="147" spans="1:66">
      <c r="A147" s="6">
        <v>1068</v>
      </c>
      <c r="B147" t="s">
        <v>1747</v>
      </c>
      <c r="C147" t="s">
        <v>64</v>
      </c>
      <c r="D147" t="s">
        <v>1101</v>
      </c>
      <c r="E147" t="s">
        <v>1338</v>
      </c>
      <c r="F147" t="s">
        <v>1872</v>
      </c>
      <c r="G147" t="s">
        <v>25</v>
      </c>
      <c r="H147" t="s">
        <v>17</v>
      </c>
      <c r="I147" t="s">
        <v>1755</v>
      </c>
      <c r="J147" t="s">
        <v>1873</v>
      </c>
      <c r="K147" t="s">
        <v>1873</v>
      </c>
      <c r="L147" t="s">
        <v>1874</v>
      </c>
      <c r="M147" t="s">
        <v>1875</v>
      </c>
      <c r="N147" s="1">
        <v>13627</v>
      </c>
      <c r="O147" t="s">
        <v>1876</v>
      </c>
      <c r="Q147" t="b">
        <v>0</v>
      </c>
      <c r="R147" s="1">
        <v>44683</v>
      </c>
      <c r="S147" t="b">
        <v>0</v>
      </c>
      <c r="U147" t="b">
        <v>0</v>
      </c>
      <c r="AB147">
        <v>86</v>
      </c>
      <c r="AC147" t="b">
        <v>0</v>
      </c>
      <c r="AD147" t="b">
        <v>0</v>
      </c>
      <c r="AF147" t="s">
        <v>2524</v>
      </c>
      <c r="AI147" t="b">
        <v>0</v>
      </c>
      <c r="AJ147" t="b">
        <v>0</v>
      </c>
      <c r="AK147" t="b">
        <v>0</v>
      </c>
      <c r="AL147" t="b">
        <v>0</v>
      </c>
      <c r="AM147" t="b">
        <v>0</v>
      </c>
      <c r="AN147" t="b">
        <v>0</v>
      </c>
      <c r="AO147" t="b">
        <v>0</v>
      </c>
      <c r="AP147" t="b">
        <v>0</v>
      </c>
      <c r="AQ147" t="b">
        <v>0</v>
      </c>
      <c r="AR147" t="b">
        <v>1</v>
      </c>
      <c r="AS147" t="b">
        <v>0</v>
      </c>
      <c r="AT147" t="b">
        <v>0</v>
      </c>
      <c r="AU147" t="b">
        <v>0</v>
      </c>
      <c r="AV147" t="b">
        <v>0</v>
      </c>
      <c r="AW147" t="b">
        <v>0</v>
      </c>
      <c r="AX147" t="b">
        <v>0</v>
      </c>
      <c r="AY147" t="b">
        <v>0</v>
      </c>
      <c r="AZ147" t="b">
        <v>0</v>
      </c>
      <c r="BA147" t="b">
        <v>0</v>
      </c>
      <c r="BB147" t="b">
        <v>0</v>
      </c>
      <c r="BC147" t="b">
        <v>0</v>
      </c>
      <c r="BD147" t="b">
        <v>0</v>
      </c>
      <c r="BE147" t="b">
        <v>0</v>
      </c>
      <c r="BF147" t="b">
        <v>0</v>
      </c>
      <c r="BG147" t="b">
        <v>0</v>
      </c>
      <c r="BH147" t="b">
        <v>0</v>
      </c>
      <c r="BI147" t="b">
        <v>0</v>
      </c>
      <c r="BJ147" t="b">
        <v>0</v>
      </c>
      <c r="BK147" t="b">
        <v>0</v>
      </c>
      <c r="BL147" t="b">
        <v>0</v>
      </c>
      <c r="BN147" t="b">
        <v>1</v>
      </c>
    </row>
    <row r="148" spans="1:66">
      <c r="A148" s="6">
        <v>1084</v>
      </c>
      <c r="B148" t="s">
        <v>2141</v>
      </c>
      <c r="C148" t="s">
        <v>58</v>
      </c>
      <c r="D148" t="s">
        <v>1466</v>
      </c>
      <c r="E148" t="s">
        <v>118</v>
      </c>
      <c r="F148" t="s">
        <v>2142</v>
      </c>
      <c r="G148" t="s">
        <v>2143</v>
      </c>
      <c r="H148" t="s">
        <v>17</v>
      </c>
      <c r="I148" t="s">
        <v>2144</v>
      </c>
      <c r="J148" t="s">
        <v>2145</v>
      </c>
      <c r="K148" t="s">
        <v>2145</v>
      </c>
      <c r="L148" t="s">
        <v>2146</v>
      </c>
      <c r="M148" t="s">
        <v>2147</v>
      </c>
      <c r="N148" s="1">
        <v>15387</v>
      </c>
      <c r="O148" t="s">
        <v>1164</v>
      </c>
      <c r="Q148" t="b">
        <v>0</v>
      </c>
      <c r="R148" s="1">
        <v>44887</v>
      </c>
      <c r="S148" t="b">
        <v>0</v>
      </c>
      <c r="U148" t="b">
        <v>0</v>
      </c>
      <c r="X148" t="s">
        <v>2581</v>
      </c>
      <c r="Y148" s="1">
        <v>45098</v>
      </c>
      <c r="AB148">
        <v>81</v>
      </c>
      <c r="AC148" t="b">
        <v>0</v>
      </c>
      <c r="AD148" t="b">
        <v>1</v>
      </c>
      <c r="AF148" t="s">
        <v>2582</v>
      </c>
      <c r="AI148" t="b">
        <v>0</v>
      </c>
      <c r="AJ148" t="b">
        <v>0</v>
      </c>
      <c r="AK148" t="b">
        <v>0</v>
      </c>
      <c r="AL148" t="b">
        <v>0</v>
      </c>
      <c r="AM148" t="b">
        <v>0</v>
      </c>
      <c r="AN148" t="b">
        <v>0</v>
      </c>
      <c r="AO148" t="b">
        <v>0</v>
      </c>
      <c r="AP148" t="b">
        <v>1</v>
      </c>
      <c r="AQ148" t="b">
        <v>0</v>
      </c>
      <c r="AR148" t="b">
        <v>1</v>
      </c>
      <c r="AS148" t="b">
        <v>0</v>
      </c>
      <c r="AT148" t="b">
        <v>0</v>
      </c>
      <c r="AU148" t="b">
        <v>0</v>
      </c>
      <c r="AV148" t="b">
        <v>0</v>
      </c>
      <c r="AW148" t="b">
        <v>0</v>
      </c>
      <c r="AX148" t="b">
        <v>0</v>
      </c>
      <c r="AY148" t="b">
        <v>0</v>
      </c>
      <c r="AZ148" t="b">
        <v>0</v>
      </c>
      <c r="BA148" t="b">
        <v>0</v>
      </c>
      <c r="BB148" t="b">
        <v>0</v>
      </c>
      <c r="BC148" t="b">
        <v>0</v>
      </c>
      <c r="BD148" t="b">
        <v>0</v>
      </c>
      <c r="BE148" t="b">
        <v>0</v>
      </c>
      <c r="BF148" t="b">
        <v>0</v>
      </c>
      <c r="BG148" t="b">
        <v>0</v>
      </c>
      <c r="BH148" t="b">
        <v>0</v>
      </c>
      <c r="BI148" t="b">
        <v>0</v>
      </c>
      <c r="BJ148" t="b">
        <v>0</v>
      </c>
      <c r="BK148" t="b">
        <v>0</v>
      </c>
      <c r="BL148" t="b">
        <v>0</v>
      </c>
      <c r="BN148" t="b">
        <v>1</v>
      </c>
    </row>
    <row r="149" spans="1:66">
      <c r="A149" s="6">
        <v>186</v>
      </c>
      <c r="B149" t="s">
        <v>1740</v>
      </c>
      <c r="C149" t="s">
        <v>1647</v>
      </c>
      <c r="D149" t="s">
        <v>1248</v>
      </c>
      <c r="E149" t="s">
        <v>30</v>
      </c>
      <c r="F149" t="s">
        <v>1877</v>
      </c>
      <c r="G149" t="s">
        <v>1878</v>
      </c>
      <c r="H149" t="s">
        <v>17</v>
      </c>
      <c r="I149" t="s">
        <v>1854</v>
      </c>
      <c r="J149" t="s">
        <v>1879</v>
      </c>
      <c r="K149" t="s">
        <v>1879</v>
      </c>
      <c r="L149" t="s">
        <v>1880</v>
      </c>
      <c r="M149" t="s">
        <v>1881</v>
      </c>
      <c r="N149" s="1">
        <v>15280</v>
      </c>
      <c r="O149" t="s">
        <v>1197</v>
      </c>
      <c r="Q149" t="b">
        <v>0</v>
      </c>
      <c r="R149" s="1">
        <v>38443</v>
      </c>
      <c r="S149" t="b">
        <v>0</v>
      </c>
      <c r="U149" t="b">
        <v>0</v>
      </c>
      <c r="AB149">
        <v>82</v>
      </c>
      <c r="AC149" t="b">
        <v>0</v>
      </c>
      <c r="AD149" t="b">
        <v>0</v>
      </c>
      <c r="AF149" t="s">
        <v>2541</v>
      </c>
      <c r="AI149" t="b">
        <v>0</v>
      </c>
      <c r="AJ149" t="b">
        <v>0</v>
      </c>
      <c r="AK149" t="b">
        <v>0</v>
      </c>
      <c r="AL149" t="b">
        <v>0</v>
      </c>
      <c r="AM149" t="b">
        <v>0</v>
      </c>
      <c r="AN149" t="b">
        <v>0</v>
      </c>
      <c r="AO149" t="b">
        <v>0</v>
      </c>
      <c r="AP149" t="b">
        <v>0</v>
      </c>
      <c r="AQ149" t="b">
        <v>0</v>
      </c>
      <c r="AR149" t="b">
        <v>0</v>
      </c>
      <c r="AS149" t="b">
        <v>0</v>
      </c>
      <c r="AT149" t="b">
        <v>0</v>
      </c>
      <c r="AU149" t="b">
        <v>1</v>
      </c>
      <c r="AV149" t="b">
        <v>0</v>
      </c>
      <c r="AW149" t="b">
        <v>1</v>
      </c>
      <c r="AX149" t="b">
        <v>0</v>
      </c>
      <c r="AY149" t="b">
        <v>0</v>
      </c>
      <c r="AZ149" t="b">
        <v>0</v>
      </c>
      <c r="BA149" t="b">
        <v>0</v>
      </c>
      <c r="BB149" t="b">
        <v>0</v>
      </c>
      <c r="BC149" t="b">
        <v>0</v>
      </c>
      <c r="BD149" t="b">
        <v>0</v>
      </c>
      <c r="BE149" t="b">
        <v>0</v>
      </c>
      <c r="BF149" t="b">
        <v>1</v>
      </c>
      <c r="BG149" t="b">
        <v>0</v>
      </c>
      <c r="BH149" t="b">
        <v>0</v>
      </c>
      <c r="BI149" t="b">
        <v>0</v>
      </c>
      <c r="BJ149" t="b">
        <v>0</v>
      </c>
      <c r="BK149" t="b">
        <v>0</v>
      </c>
      <c r="BL149" t="b">
        <v>0</v>
      </c>
      <c r="BN149" t="b">
        <v>1</v>
      </c>
    </row>
    <row r="150" spans="1:66">
      <c r="A150" s="99">
        <v>187</v>
      </c>
      <c r="B150" s="110" t="s">
        <v>515</v>
      </c>
      <c r="C150" s="110" t="s">
        <v>516</v>
      </c>
      <c r="D150" s="110"/>
      <c r="E150" s="110" t="s">
        <v>51</v>
      </c>
      <c r="F150" s="110" t="s">
        <v>517</v>
      </c>
      <c r="G150" s="110" t="s">
        <v>518</v>
      </c>
      <c r="H150" s="110" t="s">
        <v>17</v>
      </c>
      <c r="I150" s="110" t="s">
        <v>1882</v>
      </c>
      <c r="J150" t="s">
        <v>519</v>
      </c>
      <c r="L150" t="s">
        <v>520</v>
      </c>
      <c r="N150" s="1">
        <v>11932</v>
      </c>
      <c r="O150" t="s">
        <v>1123</v>
      </c>
      <c r="Q150" t="b">
        <v>0</v>
      </c>
      <c r="R150" s="1">
        <v>34973</v>
      </c>
      <c r="S150" t="b">
        <v>0</v>
      </c>
      <c r="U150" t="b">
        <v>0</v>
      </c>
      <c r="Y150" s="1">
        <v>44160</v>
      </c>
      <c r="AB150">
        <v>91</v>
      </c>
      <c r="AC150" t="b">
        <v>0</v>
      </c>
      <c r="AD150" t="b">
        <v>1</v>
      </c>
      <c r="AI150" t="b">
        <v>0</v>
      </c>
      <c r="AJ150" t="b">
        <v>0</v>
      </c>
      <c r="AK150" t="b">
        <v>0</v>
      </c>
      <c r="AL150" t="b">
        <v>1</v>
      </c>
      <c r="AM150" t="b">
        <v>0</v>
      </c>
      <c r="AN150" t="b">
        <v>0</v>
      </c>
      <c r="AO150" t="b">
        <v>0</v>
      </c>
      <c r="AP150" t="b">
        <v>1</v>
      </c>
      <c r="AQ150" t="b">
        <v>0</v>
      </c>
      <c r="AR150" t="b">
        <v>0</v>
      </c>
      <c r="AS150" t="b">
        <v>1</v>
      </c>
      <c r="AT150" t="b">
        <v>0</v>
      </c>
      <c r="AU150" t="b">
        <v>1</v>
      </c>
      <c r="AV150" t="b">
        <v>0</v>
      </c>
      <c r="AW150" t="b">
        <v>0</v>
      </c>
      <c r="AX150" t="b">
        <v>0</v>
      </c>
      <c r="AY150" t="b">
        <v>0</v>
      </c>
      <c r="AZ150" t="b">
        <v>0</v>
      </c>
      <c r="BA150" t="b">
        <v>0</v>
      </c>
      <c r="BB150" t="b">
        <v>0</v>
      </c>
      <c r="BC150" t="b">
        <v>0</v>
      </c>
      <c r="BD150" t="b">
        <v>0</v>
      </c>
      <c r="BE150" t="b">
        <v>0</v>
      </c>
      <c r="BF150" t="b">
        <v>0</v>
      </c>
      <c r="BG150" t="b">
        <v>0</v>
      </c>
      <c r="BH150" t="b">
        <v>0</v>
      </c>
      <c r="BI150" t="b">
        <v>0</v>
      </c>
      <c r="BJ150" t="b">
        <v>0</v>
      </c>
      <c r="BK150" t="b">
        <v>0</v>
      </c>
      <c r="BL150" t="b">
        <v>0</v>
      </c>
      <c r="BN150" t="b">
        <v>1</v>
      </c>
    </row>
    <row r="151" spans="1:66">
      <c r="A151" s="6">
        <v>188</v>
      </c>
      <c r="B151" t="s">
        <v>522</v>
      </c>
      <c r="C151" t="s">
        <v>1650</v>
      </c>
      <c r="E151" t="s">
        <v>124</v>
      </c>
      <c r="F151" t="s">
        <v>523</v>
      </c>
      <c r="G151" t="s">
        <v>524</v>
      </c>
      <c r="H151" t="s">
        <v>525</v>
      </c>
      <c r="I151" t="s">
        <v>1883</v>
      </c>
      <c r="J151" t="s">
        <v>526</v>
      </c>
      <c r="L151" t="s">
        <v>527</v>
      </c>
      <c r="N151" s="1">
        <v>15194</v>
      </c>
      <c r="P151" t="s">
        <v>1751</v>
      </c>
      <c r="Q151" t="b">
        <v>1</v>
      </c>
      <c r="R151" s="1">
        <v>38869</v>
      </c>
      <c r="S151" t="b">
        <v>0</v>
      </c>
      <c r="U151" t="b">
        <v>0</v>
      </c>
      <c r="AB151">
        <v>82</v>
      </c>
      <c r="AC151" t="b">
        <v>0</v>
      </c>
      <c r="AD151" t="b">
        <v>1</v>
      </c>
      <c r="AF151" t="s">
        <v>2568</v>
      </c>
      <c r="AI151" t="b">
        <v>0</v>
      </c>
      <c r="AJ151" t="b">
        <v>0</v>
      </c>
      <c r="AK151" t="b">
        <v>0</v>
      </c>
      <c r="AL151" t="b">
        <v>0</v>
      </c>
      <c r="AM151" t="b">
        <v>0</v>
      </c>
      <c r="AN151" t="b">
        <v>0</v>
      </c>
      <c r="AO151" t="b">
        <v>0</v>
      </c>
      <c r="AP151" t="b">
        <v>0</v>
      </c>
      <c r="AQ151" t="b">
        <v>0</v>
      </c>
      <c r="AR151" t="b">
        <v>0</v>
      </c>
      <c r="AS151" t="b">
        <v>0</v>
      </c>
      <c r="AT151" t="b">
        <v>0</v>
      </c>
      <c r="AU151" t="b">
        <v>0</v>
      </c>
      <c r="AV151" t="b">
        <v>0</v>
      </c>
      <c r="AW151" t="b">
        <v>0</v>
      </c>
      <c r="AX151" t="b">
        <v>0</v>
      </c>
      <c r="AY151" t="b">
        <v>0</v>
      </c>
      <c r="AZ151" t="b">
        <v>0</v>
      </c>
      <c r="BA151" t="b">
        <v>0</v>
      </c>
      <c r="BB151" t="b">
        <v>0</v>
      </c>
      <c r="BC151" t="b">
        <v>0</v>
      </c>
      <c r="BD151" t="b">
        <v>0</v>
      </c>
      <c r="BE151" t="b">
        <v>0</v>
      </c>
      <c r="BF151" t="b">
        <v>0</v>
      </c>
      <c r="BG151" t="b">
        <v>0</v>
      </c>
      <c r="BH151" t="b">
        <v>0</v>
      </c>
      <c r="BI151" t="b">
        <v>0</v>
      </c>
      <c r="BJ151" t="b">
        <v>0</v>
      </c>
      <c r="BK151" t="b">
        <v>0</v>
      </c>
      <c r="BL151" t="b">
        <v>0</v>
      </c>
      <c r="BN151" t="b">
        <v>1</v>
      </c>
    </row>
    <row r="152" spans="1:66">
      <c r="A152" s="99">
        <v>189</v>
      </c>
      <c r="B152" s="110" t="s">
        <v>528</v>
      </c>
      <c r="C152" s="110" t="s">
        <v>529</v>
      </c>
      <c r="D152" s="110" t="s">
        <v>1115</v>
      </c>
      <c r="E152" s="110" t="s">
        <v>153</v>
      </c>
      <c r="F152" s="110" t="s">
        <v>1884</v>
      </c>
      <c r="G152" s="110" t="s">
        <v>42</v>
      </c>
      <c r="H152" s="110" t="s">
        <v>17</v>
      </c>
      <c r="I152" s="110" t="s">
        <v>1758</v>
      </c>
      <c r="J152" t="s">
        <v>530</v>
      </c>
      <c r="L152" t="s">
        <v>531</v>
      </c>
      <c r="N152" s="1">
        <v>11763</v>
      </c>
      <c r="Q152" t="b">
        <v>0</v>
      </c>
      <c r="R152" s="1">
        <v>35765</v>
      </c>
      <c r="S152" t="b">
        <v>0</v>
      </c>
      <c r="U152" t="b">
        <v>0</v>
      </c>
      <c r="Y152" s="1">
        <v>44481</v>
      </c>
      <c r="AB152">
        <v>91</v>
      </c>
      <c r="AC152" t="b">
        <v>0</v>
      </c>
      <c r="AD152" t="b">
        <v>1</v>
      </c>
      <c r="AI152" t="b">
        <v>0</v>
      </c>
      <c r="AJ152" t="b">
        <v>0</v>
      </c>
      <c r="AK152" t="b">
        <v>0</v>
      </c>
      <c r="AL152" t="b">
        <v>0</v>
      </c>
      <c r="AM152" t="b">
        <v>0</v>
      </c>
      <c r="AN152" t="b">
        <v>0</v>
      </c>
      <c r="AO152" t="b">
        <v>0</v>
      </c>
      <c r="AP152" t="b">
        <v>0</v>
      </c>
      <c r="AQ152" t="b">
        <v>0</v>
      </c>
      <c r="AR152" t="b">
        <v>0</v>
      </c>
      <c r="AS152" t="b">
        <v>0</v>
      </c>
      <c r="AT152" t="b">
        <v>0</v>
      </c>
      <c r="AU152" t="b">
        <v>1</v>
      </c>
      <c r="AV152" t="b">
        <v>0</v>
      </c>
      <c r="AW152" t="b">
        <v>0</v>
      </c>
      <c r="AX152" t="b">
        <v>0</v>
      </c>
      <c r="AY152" t="b">
        <v>0</v>
      </c>
      <c r="AZ152" t="b">
        <v>0</v>
      </c>
      <c r="BA152" t="b">
        <v>0</v>
      </c>
      <c r="BB152" t="b">
        <v>0</v>
      </c>
      <c r="BC152" t="b">
        <v>0</v>
      </c>
      <c r="BD152" t="b">
        <v>1</v>
      </c>
      <c r="BE152" t="b">
        <v>0</v>
      </c>
      <c r="BF152" t="b">
        <v>0</v>
      </c>
      <c r="BG152" t="b">
        <v>0</v>
      </c>
      <c r="BH152" t="b">
        <v>0</v>
      </c>
      <c r="BI152" t="b">
        <v>0</v>
      </c>
      <c r="BJ152" t="b">
        <v>0</v>
      </c>
      <c r="BK152" t="b">
        <v>0</v>
      </c>
      <c r="BL152" t="b">
        <v>0</v>
      </c>
      <c r="BN152" t="b">
        <v>1</v>
      </c>
    </row>
    <row r="153" spans="1:66">
      <c r="A153" s="6">
        <v>560</v>
      </c>
      <c r="B153" t="s">
        <v>532</v>
      </c>
      <c r="C153" t="s">
        <v>533</v>
      </c>
      <c r="D153" t="s">
        <v>1082</v>
      </c>
      <c r="E153" t="s">
        <v>534</v>
      </c>
      <c r="F153" t="s">
        <v>535</v>
      </c>
      <c r="G153" t="s">
        <v>306</v>
      </c>
      <c r="H153" t="s">
        <v>17</v>
      </c>
      <c r="I153" t="s">
        <v>1827</v>
      </c>
      <c r="J153" t="s">
        <v>536</v>
      </c>
      <c r="L153" t="s">
        <v>537</v>
      </c>
      <c r="N153" s="1">
        <v>13446</v>
      </c>
      <c r="O153" t="s">
        <v>1145</v>
      </c>
      <c r="Q153" t="b">
        <v>0</v>
      </c>
      <c r="R153" s="1">
        <v>41560</v>
      </c>
      <c r="S153" t="b">
        <v>0</v>
      </c>
      <c r="U153" t="b">
        <v>0</v>
      </c>
      <c r="AB153">
        <v>87</v>
      </c>
      <c r="AC153" t="b">
        <v>0</v>
      </c>
      <c r="AD153" t="b">
        <v>1</v>
      </c>
      <c r="AI153" t="b">
        <v>0</v>
      </c>
      <c r="AJ153" t="b">
        <v>0</v>
      </c>
      <c r="AK153" t="b">
        <v>0</v>
      </c>
      <c r="AL153" t="b">
        <v>0</v>
      </c>
      <c r="AM153" t="b">
        <v>0</v>
      </c>
      <c r="AN153" t="b">
        <v>0</v>
      </c>
      <c r="AO153" t="b">
        <v>0</v>
      </c>
      <c r="AP153" t="b">
        <v>1</v>
      </c>
      <c r="AQ153" t="b">
        <v>0</v>
      </c>
      <c r="AR153" t="b">
        <v>0</v>
      </c>
      <c r="AS153" t="b">
        <v>0</v>
      </c>
      <c r="AT153" t="b">
        <v>0</v>
      </c>
      <c r="AU153" t="b">
        <v>1</v>
      </c>
      <c r="AV153" t="b">
        <v>0</v>
      </c>
      <c r="AW153" t="b">
        <v>0</v>
      </c>
      <c r="AX153" t="b">
        <v>0</v>
      </c>
      <c r="AY153" t="b">
        <v>0</v>
      </c>
      <c r="AZ153" t="b">
        <v>0</v>
      </c>
      <c r="BA153" t="b">
        <v>0</v>
      </c>
      <c r="BB153" t="b">
        <v>0</v>
      </c>
      <c r="BC153" t="b">
        <v>0</v>
      </c>
      <c r="BD153" t="b">
        <v>0</v>
      </c>
      <c r="BE153" t="b">
        <v>0</v>
      </c>
      <c r="BF153" t="b">
        <v>0</v>
      </c>
      <c r="BG153" t="b">
        <v>0</v>
      </c>
      <c r="BH153" t="b">
        <v>0</v>
      </c>
      <c r="BI153" t="b">
        <v>0</v>
      </c>
      <c r="BJ153" t="b">
        <v>0</v>
      </c>
      <c r="BK153" t="b">
        <v>0</v>
      </c>
      <c r="BL153" t="b">
        <v>0</v>
      </c>
      <c r="BN153" t="b">
        <v>1</v>
      </c>
    </row>
    <row r="154" spans="1:66">
      <c r="A154" s="99">
        <v>1020</v>
      </c>
      <c r="B154" s="110" t="s">
        <v>538</v>
      </c>
      <c r="C154" s="110" t="s">
        <v>91</v>
      </c>
      <c r="D154" s="110" t="s">
        <v>1114</v>
      </c>
      <c r="E154" s="110"/>
      <c r="F154" s="110" t="s">
        <v>1885</v>
      </c>
      <c r="G154" s="110" t="s">
        <v>25</v>
      </c>
      <c r="H154" s="110" t="s">
        <v>17</v>
      </c>
      <c r="I154" s="110" t="s">
        <v>1755</v>
      </c>
      <c r="L154" t="s">
        <v>539</v>
      </c>
      <c r="N154" s="1">
        <v>11665</v>
      </c>
      <c r="P154" t="s">
        <v>1886</v>
      </c>
      <c r="Q154" t="b">
        <v>0</v>
      </c>
      <c r="R154" s="1">
        <v>35827</v>
      </c>
      <c r="S154" t="b">
        <v>0</v>
      </c>
      <c r="U154" t="b">
        <v>0</v>
      </c>
      <c r="Y154" s="1">
        <v>44421</v>
      </c>
      <c r="AB154">
        <v>92</v>
      </c>
      <c r="AC154" t="b">
        <v>0</v>
      </c>
      <c r="AD154" t="b">
        <v>1</v>
      </c>
      <c r="AF154" t="s">
        <v>2568</v>
      </c>
      <c r="AI154" t="b">
        <v>0</v>
      </c>
      <c r="AJ154" t="b">
        <v>0</v>
      </c>
      <c r="AK154" t="b">
        <v>0</v>
      </c>
      <c r="AL154" t="b">
        <v>0</v>
      </c>
      <c r="AM154" t="b">
        <v>0</v>
      </c>
      <c r="AN154" t="b">
        <v>0</v>
      </c>
      <c r="AO154" t="b">
        <v>0</v>
      </c>
      <c r="AP154" t="b">
        <v>0</v>
      </c>
      <c r="AQ154" t="b">
        <v>0</v>
      </c>
      <c r="AR154" t="b">
        <v>0</v>
      </c>
      <c r="AS154" t="b">
        <v>0</v>
      </c>
      <c r="AT154" t="b">
        <v>0</v>
      </c>
      <c r="AU154" t="b">
        <v>0</v>
      </c>
      <c r="AV154" t="b">
        <v>0</v>
      </c>
      <c r="AW154" t="b">
        <v>0</v>
      </c>
      <c r="AX154" t="b">
        <v>0</v>
      </c>
      <c r="AY154" t="b">
        <v>0</v>
      </c>
      <c r="AZ154" t="b">
        <v>0</v>
      </c>
      <c r="BA154" t="b">
        <v>0</v>
      </c>
      <c r="BB154" t="b">
        <v>0</v>
      </c>
      <c r="BC154" t="b">
        <v>0</v>
      </c>
      <c r="BD154" t="b">
        <v>0</v>
      </c>
      <c r="BE154" t="b">
        <v>0</v>
      </c>
      <c r="BF154" t="b">
        <v>0</v>
      </c>
      <c r="BG154" t="b">
        <v>0</v>
      </c>
      <c r="BH154" t="b">
        <v>0</v>
      </c>
      <c r="BI154" t="b">
        <v>0</v>
      </c>
      <c r="BJ154" t="b">
        <v>0</v>
      </c>
      <c r="BK154" t="b">
        <v>0</v>
      </c>
      <c r="BL154" t="b">
        <v>0</v>
      </c>
      <c r="BN154" t="b">
        <v>1</v>
      </c>
    </row>
    <row r="155" spans="1:66">
      <c r="A155" s="6">
        <v>1085</v>
      </c>
      <c r="B155" t="s">
        <v>2105</v>
      </c>
      <c r="C155" t="s">
        <v>146</v>
      </c>
      <c r="D155" t="s">
        <v>1112</v>
      </c>
      <c r="E155" t="s">
        <v>2148</v>
      </c>
      <c r="F155" t="s">
        <v>2149</v>
      </c>
      <c r="G155" t="s">
        <v>2106</v>
      </c>
      <c r="H155" t="s">
        <v>133</v>
      </c>
      <c r="I155" t="s">
        <v>2150</v>
      </c>
      <c r="J155" t="s">
        <v>2151</v>
      </c>
      <c r="K155" t="s">
        <v>2107</v>
      </c>
      <c r="L155" t="s">
        <v>2152</v>
      </c>
      <c r="N155" s="1">
        <v>14665</v>
      </c>
      <c r="O155" t="s">
        <v>1078</v>
      </c>
      <c r="Q155" t="b">
        <v>0</v>
      </c>
      <c r="R155" s="1">
        <v>44891</v>
      </c>
      <c r="S155" t="b">
        <v>0</v>
      </c>
      <c r="U155" t="b">
        <v>0</v>
      </c>
      <c r="Y155" s="1">
        <v>44893</v>
      </c>
      <c r="AB155">
        <v>83</v>
      </c>
      <c r="AC155" t="b">
        <v>0</v>
      </c>
      <c r="AD155" t="b">
        <v>1</v>
      </c>
      <c r="AI155" t="b">
        <v>0</v>
      </c>
      <c r="AJ155" t="b">
        <v>0</v>
      </c>
      <c r="AK155" t="b">
        <v>0</v>
      </c>
      <c r="AL155" t="b">
        <v>0</v>
      </c>
      <c r="AM155" t="b">
        <v>0</v>
      </c>
      <c r="AN155" t="b">
        <v>1</v>
      </c>
      <c r="AO155" t="b">
        <v>0</v>
      </c>
      <c r="AP155" t="b">
        <v>0</v>
      </c>
      <c r="AQ155" t="b">
        <v>0</v>
      </c>
      <c r="AR155" t="b">
        <v>0</v>
      </c>
      <c r="AS155" t="b">
        <v>0</v>
      </c>
      <c r="AT155" t="b">
        <v>0</v>
      </c>
      <c r="AU155" t="b">
        <v>0</v>
      </c>
      <c r="AV155" t="b">
        <v>0</v>
      </c>
      <c r="AW155" t="b">
        <v>0</v>
      </c>
      <c r="AX155" t="b">
        <v>0</v>
      </c>
      <c r="AY155" t="b">
        <v>0</v>
      </c>
      <c r="AZ155" t="b">
        <v>0</v>
      </c>
      <c r="BA155" t="b">
        <v>0</v>
      </c>
      <c r="BB155" t="b">
        <v>0</v>
      </c>
      <c r="BC155" t="b">
        <v>0</v>
      </c>
      <c r="BD155" t="b">
        <v>0</v>
      </c>
      <c r="BE155" t="b">
        <v>0</v>
      </c>
      <c r="BF155" t="b">
        <v>0</v>
      </c>
      <c r="BG155" t="b">
        <v>0</v>
      </c>
      <c r="BH155" t="b">
        <v>0</v>
      </c>
      <c r="BI155" t="b">
        <v>0</v>
      </c>
      <c r="BJ155" t="b">
        <v>0</v>
      </c>
      <c r="BK155" t="b">
        <v>0</v>
      </c>
      <c r="BL155" t="b">
        <v>0</v>
      </c>
      <c r="BN155" t="b">
        <v>1</v>
      </c>
    </row>
    <row r="156" spans="1:66">
      <c r="A156" s="6">
        <v>193</v>
      </c>
      <c r="B156" t="s">
        <v>540</v>
      </c>
      <c r="C156" t="s">
        <v>861</v>
      </c>
      <c r="D156" t="s">
        <v>1247</v>
      </c>
      <c r="E156" t="s">
        <v>23</v>
      </c>
      <c r="F156" t="s">
        <v>541</v>
      </c>
      <c r="G156" t="s">
        <v>16</v>
      </c>
      <c r="H156" t="s">
        <v>17</v>
      </c>
      <c r="I156" t="s">
        <v>1752</v>
      </c>
      <c r="J156" t="s">
        <v>542</v>
      </c>
      <c r="L156" t="s">
        <v>543</v>
      </c>
      <c r="N156" s="1">
        <v>14122</v>
      </c>
      <c r="P156" t="s">
        <v>2328</v>
      </c>
      <c r="Q156" t="b">
        <v>0</v>
      </c>
      <c r="R156" s="1">
        <v>39142</v>
      </c>
      <c r="S156" t="b">
        <v>0</v>
      </c>
      <c r="U156" t="b">
        <v>0</v>
      </c>
      <c r="AB156">
        <v>85</v>
      </c>
      <c r="AC156" t="b">
        <v>0</v>
      </c>
      <c r="AD156" t="b">
        <v>1</v>
      </c>
      <c r="AF156" t="s">
        <v>2525</v>
      </c>
      <c r="AI156" t="b">
        <v>0</v>
      </c>
      <c r="AJ156" t="b">
        <v>0</v>
      </c>
      <c r="AK156" t="b">
        <v>0</v>
      </c>
      <c r="AL156" t="b">
        <v>0</v>
      </c>
      <c r="AM156" t="b">
        <v>0</v>
      </c>
      <c r="AN156" t="b">
        <v>0</v>
      </c>
      <c r="AO156" t="b">
        <v>0</v>
      </c>
      <c r="AP156" t="b">
        <v>0</v>
      </c>
      <c r="AQ156" t="b">
        <v>0</v>
      </c>
      <c r="AR156" t="b">
        <v>0</v>
      </c>
      <c r="AS156" t="b">
        <v>0</v>
      </c>
      <c r="AT156" t="b">
        <v>0</v>
      </c>
      <c r="AU156" t="b">
        <v>0</v>
      </c>
      <c r="AV156" t="b">
        <v>0</v>
      </c>
      <c r="AW156" t="b">
        <v>0</v>
      </c>
      <c r="AX156" t="b">
        <v>0</v>
      </c>
      <c r="AY156" t="b">
        <v>0</v>
      </c>
      <c r="AZ156" t="b">
        <v>0</v>
      </c>
      <c r="BA156" t="b">
        <v>0</v>
      </c>
      <c r="BB156" t="b">
        <v>0</v>
      </c>
      <c r="BC156" t="b">
        <v>0</v>
      </c>
      <c r="BD156" t="b">
        <v>0</v>
      </c>
      <c r="BE156" t="b">
        <v>0</v>
      </c>
      <c r="BF156" t="b">
        <v>0</v>
      </c>
      <c r="BG156" t="b">
        <v>0</v>
      </c>
      <c r="BH156" t="b">
        <v>0</v>
      </c>
      <c r="BI156" t="b">
        <v>0</v>
      </c>
      <c r="BJ156" t="b">
        <v>0</v>
      </c>
      <c r="BK156" t="b">
        <v>0</v>
      </c>
      <c r="BL156" t="b">
        <v>0</v>
      </c>
      <c r="BN156" t="b">
        <v>1</v>
      </c>
    </row>
    <row r="157" spans="1:66">
      <c r="A157" s="99">
        <v>194</v>
      </c>
      <c r="B157" s="110" t="s">
        <v>544</v>
      </c>
      <c r="C157" s="110" t="s">
        <v>529</v>
      </c>
      <c r="D157" s="110"/>
      <c r="E157" s="110" t="s">
        <v>30</v>
      </c>
      <c r="F157" s="110" t="s">
        <v>1887</v>
      </c>
      <c r="G157" s="110" t="s">
        <v>286</v>
      </c>
      <c r="H157" s="110" t="s">
        <v>17</v>
      </c>
      <c r="I157" s="110" t="s">
        <v>1888</v>
      </c>
      <c r="J157" t="s">
        <v>1103</v>
      </c>
      <c r="N157" s="1">
        <v>10965</v>
      </c>
      <c r="Q157" t="b">
        <v>0</v>
      </c>
      <c r="R157" s="1">
        <v>37865</v>
      </c>
      <c r="S157" t="b">
        <v>0</v>
      </c>
      <c r="U157" t="b">
        <v>0</v>
      </c>
      <c r="AB157">
        <v>93</v>
      </c>
      <c r="AC157" t="b">
        <v>0</v>
      </c>
      <c r="AD157" t="b">
        <v>0</v>
      </c>
      <c r="AF157" t="s">
        <v>2519</v>
      </c>
      <c r="AI157" t="b">
        <v>0</v>
      </c>
      <c r="AJ157" t="b">
        <v>0</v>
      </c>
      <c r="AK157" t="b">
        <v>0</v>
      </c>
      <c r="AL157" t="b">
        <v>0</v>
      </c>
      <c r="AM157" t="b">
        <v>0</v>
      </c>
      <c r="AN157" t="b">
        <v>0</v>
      </c>
      <c r="AO157" t="b">
        <v>0</v>
      </c>
      <c r="AP157" t="b">
        <v>0</v>
      </c>
      <c r="AQ157" t="b">
        <v>0</v>
      </c>
      <c r="AR157" t="b">
        <v>0</v>
      </c>
      <c r="AS157" t="b">
        <v>0</v>
      </c>
      <c r="AT157" t="b">
        <v>0</v>
      </c>
      <c r="AU157" t="b">
        <v>0</v>
      </c>
      <c r="AV157" t="b">
        <v>0</v>
      </c>
      <c r="AW157" t="b">
        <v>0</v>
      </c>
      <c r="AX157" t="b">
        <v>0</v>
      </c>
      <c r="AY157" t="b">
        <v>0</v>
      </c>
      <c r="AZ157" t="b">
        <v>0</v>
      </c>
      <c r="BA157" t="b">
        <v>0</v>
      </c>
      <c r="BB157" t="b">
        <v>0</v>
      </c>
      <c r="BC157" t="b">
        <v>0</v>
      </c>
      <c r="BD157" t="b">
        <v>0</v>
      </c>
      <c r="BE157" t="b">
        <v>0</v>
      </c>
      <c r="BF157" t="b">
        <v>0</v>
      </c>
      <c r="BG157" t="b">
        <v>0</v>
      </c>
      <c r="BH157" t="b">
        <v>0</v>
      </c>
      <c r="BI157" t="b">
        <v>0</v>
      </c>
      <c r="BJ157" t="b">
        <v>0</v>
      </c>
      <c r="BK157" t="b">
        <v>0</v>
      </c>
      <c r="BL157" t="b">
        <v>0</v>
      </c>
      <c r="BN157" t="b">
        <v>1</v>
      </c>
    </row>
    <row r="158" spans="1:66">
      <c r="A158" s="73">
        <v>1053</v>
      </c>
      <c r="B158" s="75" t="s">
        <v>1663</v>
      </c>
      <c r="C158" s="75" t="s">
        <v>1615</v>
      </c>
      <c r="D158" t="s">
        <v>1498</v>
      </c>
      <c r="E158" t="s">
        <v>1889</v>
      </c>
      <c r="F158" t="s">
        <v>1890</v>
      </c>
      <c r="G158" t="s">
        <v>130</v>
      </c>
      <c r="H158" t="s">
        <v>17</v>
      </c>
      <c r="I158" t="s">
        <v>1783</v>
      </c>
      <c r="J158" t="s">
        <v>1698</v>
      </c>
      <c r="K158" t="s">
        <v>1698</v>
      </c>
      <c r="L158" t="s">
        <v>2062</v>
      </c>
      <c r="M158" t="s">
        <v>1891</v>
      </c>
      <c r="N158" s="1">
        <v>22612</v>
      </c>
      <c r="O158" t="s">
        <v>1892</v>
      </c>
      <c r="Q158" t="b">
        <v>0</v>
      </c>
      <c r="R158" s="1">
        <v>44544</v>
      </c>
      <c r="S158" t="b">
        <v>0</v>
      </c>
      <c r="U158" t="b">
        <v>0</v>
      </c>
      <c r="Y158" s="1">
        <v>44789</v>
      </c>
      <c r="AB158">
        <v>62</v>
      </c>
      <c r="AC158" t="b">
        <v>0</v>
      </c>
      <c r="AD158" t="b">
        <v>1</v>
      </c>
      <c r="AI158" t="b">
        <v>0</v>
      </c>
      <c r="AJ158" t="b">
        <v>0</v>
      </c>
      <c r="AK158" t="b">
        <v>0</v>
      </c>
      <c r="AL158" t="b">
        <v>0</v>
      </c>
      <c r="AM158" t="b">
        <v>0</v>
      </c>
      <c r="AN158" t="b">
        <v>0</v>
      </c>
      <c r="AO158" t="b">
        <v>0</v>
      </c>
      <c r="AP158" t="b">
        <v>0</v>
      </c>
      <c r="AQ158" t="b">
        <v>0</v>
      </c>
      <c r="AR158" t="b">
        <v>1</v>
      </c>
      <c r="AS158" t="b">
        <v>0</v>
      </c>
      <c r="AT158" t="b">
        <v>0</v>
      </c>
      <c r="AU158" t="b">
        <v>0</v>
      </c>
      <c r="AV158" t="b">
        <v>0</v>
      </c>
      <c r="AW158" t="b">
        <v>0</v>
      </c>
      <c r="AX158" t="b">
        <v>0</v>
      </c>
      <c r="AY158" t="b">
        <v>0</v>
      </c>
      <c r="AZ158" t="b">
        <v>0</v>
      </c>
      <c r="BA158" t="b">
        <v>0</v>
      </c>
      <c r="BB158" t="b">
        <v>0</v>
      </c>
      <c r="BC158" t="b">
        <v>0</v>
      </c>
      <c r="BD158" t="b">
        <v>0</v>
      </c>
      <c r="BE158" t="b">
        <v>0</v>
      </c>
      <c r="BF158" t="b">
        <v>0</v>
      </c>
      <c r="BG158" t="b">
        <v>0</v>
      </c>
      <c r="BH158" t="b">
        <v>0</v>
      </c>
      <c r="BI158" t="b">
        <v>0</v>
      </c>
      <c r="BJ158" t="b">
        <v>0</v>
      </c>
      <c r="BK158" t="b">
        <v>0</v>
      </c>
      <c r="BL158" t="b">
        <v>0</v>
      </c>
      <c r="BN158" t="b">
        <v>1</v>
      </c>
    </row>
    <row r="159" spans="1:66">
      <c r="A159" s="99">
        <v>196</v>
      </c>
      <c r="B159" s="110" t="s">
        <v>546</v>
      </c>
      <c r="C159" s="110" t="s">
        <v>45</v>
      </c>
      <c r="D159" s="110" t="s">
        <v>1117</v>
      </c>
      <c r="E159" s="110" t="s">
        <v>23</v>
      </c>
      <c r="F159" s="110" t="s">
        <v>548</v>
      </c>
      <c r="G159" s="110" t="s">
        <v>25</v>
      </c>
      <c r="H159" s="110" t="s">
        <v>17</v>
      </c>
      <c r="I159" s="110" t="s">
        <v>1755</v>
      </c>
      <c r="J159" t="s">
        <v>549</v>
      </c>
      <c r="L159" t="s">
        <v>550</v>
      </c>
      <c r="N159" s="1">
        <v>11892</v>
      </c>
      <c r="Q159" t="b">
        <v>0</v>
      </c>
      <c r="R159" s="1">
        <v>37895</v>
      </c>
      <c r="S159" t="b">
        <v>0</v>
      </c>
      <c r="U159" t="b">
        <v>0</v>
      </c>
      <c r="AB159">
        <v>91</v>
      </c>
      <c r="AC159" t="b">
        <v>0</v>
      </c>
      <c r="AD159" t="b">
        <v>1</v>
      </c>
      <c r="AI159" t="b">
        <v>0</v>
      </c>
      <c r="AJ159" t="b">
        <v>0</v>
      </c>
      <c r="AK159" t="b">
        <v>0</v>
      </c>
      <c r="AL159" t="b">
        <v>0</v>
      </c>
      <c r="AM159" t="b">
        <v>0</v>
      </c>
      <c r="AN159" t="b">
        <v>0</v>
      </c>
      <c r="AO159" t="b">
        <v>0</v>
      </c>
      <c r="AP159" t="b">
        <v>0</v>
      </c>
      <c r="AQ159" t="b">
        <v>0</v>
      </c>
      <c r="AR159" t="b">
        <v>0</v>
      </c>
      <c r="AS159" t="b">
        <v>0</v>
      </c>
      <c r="AT159" t="b">
        <v>0</v>
      </c>
      <c r="AU159" t="b">
        <v>0</v>
      </c>
      <c r="AV159" t="b">
        <v>0</v>
      </c>
      <c r="AW159" t="b">
        <v>0</v>
      </c>
      <c r="AX159" t="b">
        <v>0</v>
      </c>
      <c r="AY159" t="b">
        <v>0</v>
      </c>
      <c r="AZ159" t="b">
        <v>0</v>
      </c>
      <c r="BA159" t="b">
        <v>0</v>
      </c>
      <c r="BB159" t="b">
        <v>0</v>
      </c>
      <c r="BC159" t="b">
        <v>0</v>
      </c>
      <c r="BD159" t="b">
        <v>0</v>
      </c>
      <c r="BE159" t="b">
        <v>0</v>
      </c>
      <c r="BF159" t="b">
        <v>0</v>
      </c>
      <c r="BG159" t="b">
        <v>0</v>
      </c>
      <c r="BH159" t="b">
        <v>0</v>
      </c>
      <c r="BI159" t="b">
        <v>0</v>
      </c>
      <c r="BJ159" t="b">
        <v>0</v>
      </c>
      <c r="BK159" t="b">
        <v>0</v>
      </c>
      <c r="BL159" t="b">
        <v>0</v>
      </c>
      <c r="BN159" t="b">
        <v>1</v>
      </c>
    </row>
    <row r="160" spans="1:66">
      <c r="A160" s="6">
        <v>937</v>
      </c>
      <c r="B160" t="s">
        <v>551</v>
      </c>
      <c r="C160" t="s">
        <v>2040</v>
      </c>
      <c r="D160" t="s">
        <v>1112</v>
      </c>
      <c r="E160" t="s">
        <v>30</v>
      </c>
      <c r="F160" t="s">
        <v>552</v>
      </c>
      <c r="G160" t="s">
        <v>25</v>
      </c>
      <c r="H160" t="s">
        <v>17</v>
      </c>
      <c r="I160" t="s">
        <v>1755</v>
      </c>
      <c r="K160" t="s">
        <v>553</v>
      </c>
      <c r="L160" t="s">
        <v>554</v>
      </c>
      <c r="N160" s="1">
        <v>14923</v>
      </c>
      <c r="Q160" t="b">
        <v>0</v>
      </c>
      <c r="R160" s="1">
        <v>43445</v>
      </c>
      <c r="S160" t="b">
        <v>0</v>
      </c>
      <c r="U160" t="b">
        <v>0</v>
      </c>
      <c r="AB160">
        <v>83</v>
      </c>
      <c r="AC160" t="b">
        <v>0</v>
      </c>
      <c r="AD160" t="b">
        <v>1</v>
      </c>
      <c r="AF160" t="s">
        <v>2576</v>
      </c>
      <c r="AI160" t="b">
        <v>0</v>
      </c>
      <c r="AJ160" t="b">
        <v>1</v>
      </c>
      <c r="AK160" t="b">
        <v>0</v>
      </c>
      <c r="AL160" t="b">
        <v>0</v>
      </c>
      <c r="AM160" t="b">
        <v>0</v>
      </c>
      <c r="AN160" t="b">
        <v>0</v>
      </c>
      <c r="AO160" t="b">
        <v>0</v>
      </c>
      <c r="AP160" t="b">
        <v>1</v>
      </c>
      <c r="AQ160" t="b">
        <v>0</v>
      </c>
      <c r="AR160" t="b">
        <v>0</v>
      </c>
      <c r="AS160" t="b">
        <v>0</v>
      </c>
      <c r="AT160" t="b">
        <v>0</v>
      </c>
      <c r="AU160" t="b">
        <v>1</v>
      </c>
      <c r="AV160" t="b">
        <v>0</v>
      </c>
      <c r="AW160" t="b">
        <v>0</v>
      </c>
      <c r="AX160" t="b">
        <v>0</v>
      </c>
      <c r="AY160" t="b">
        <v>0</v>
      </c>
      <c r="AZ160" t="b">
        <v>0</v>
      </c>
      <c r="BA160" t="b">
        <v>0</v>
      </c>
      <c r="BB160" t="b">
        <v>0</v>
      </c>
      <c r="BC160" t="b">
        <v>0</v>
      </c>
      <c r="BD160" t="b">
        <v>1</v>
      </c>
      <c r="BE160" t="b">
        <v>0</v>
      </c>
      <c r="BF160" t="b">
        <v>0</v>
      </c>
      <c r="BG160" t="b">
        <v>0</v>
      </c>
      <c r="BH160" t="b">
        <v>0</v>
      </c>
      <c r="BI160" t="b">
        <v>0</v>
      </c>
      <c r="BJ160" t="b">
        <v>0</v>
      </c>
      <c r="BK160" t="b">
        <v>0</v>
      </c>
      <c r="BL160" t="b">
        <v>0</v>
      </c>
      <c r="BN160" t="b">
        <v>1</v>
      </c>
    </row>
    <row r="161" spans="1:66">
      <c r="A161" s="6">
        <v>1100</v>
      </c>
      <c r="B161" t="s">
        <v>2252</v>
      </c>
      <c r="C161" t="s">
        <v>2253</v>
      </c>
      <c r="D161" t="s">
        <v>2277</v>
      </c>
      <c r="E161" t="s">
        <v>124</v>
      </c>
      <c r="F161" t="s">
        <v>2278</v>
      </c>
      <c r="G161" t="s">
        <v>83</v>
      </c>
      <c r="H161" t="s">
        <v>17</v>
      </c>
      <c r="I161" t="s">
        <v>1772</v>
      </c>
      <c r="J161" t="s">
        <v>2279</v>
      </c>
      <c r="K161" t="s">
        <v>2279</v>
      </c>
      <c r="L161" t="s">
        <v>2280</v>
      </c>
      <c r="M161" t="s">
        <v>2281</v>
      </c>
      <c r="N161" s="1">
        <v>23873</v>
      </c>
      <c r="O161" t="s">
        <v>2282</v>
      </c>
      <c r="Q161" t="b">
        <v>0</v>
      </c>
      <c r="R161" s="1">
        <v>45070</v>
      </c>
      <c r="S161" t="b">
        <v>0</v>
      </c>
      <c r="U161" t="b">
        <v>0</v>
      </c>
      <c r="Y161" s="1">
        <v>45071.732523148145</v>
      </c>
      <c r="AB161">
        <v>58</v>
      </c>
      <c r="AC161" t="b">
        <v>0</v>
      </c>
      <c r="AD161" t="b">
        <v>0</v>
      </c>
      <c r="AI161" t="b">
        <v>0</v>
      </c>
      <c r="AJ161" t="b">
        <v>0</v>
      </c>
      <c r="AK161" t="b">
        <v>0</v>
      </c>
      <c r="AL161" t="b">
        <v>0</v>
      </c>
      <c r="AM161" t="b">
        <v>0</v>
      </c>
      <c r="AN161" t="b">
        <v>0</v>
      </c>
      <c r="AO161" t="b">
        <v>1</v>
      </c>
      <c r="AP161" t="b">
        <v>0</v>
      </c>
      <c r="AQ161" t="b">
        <v>0</v>
      </c>
      <c r="AR161" t="b">
        <v>0</v>
      </c>
      <c r="AS161" t="b">
        <v>1</v>
      </c>
      <c r="AT161" t="b">
        <v>0</v>
      </c>
      <c r="AU161" t="b">
        <v>0</v>
      </c>
      <c r="AV161" t="b">
        <v>0</v>
      </c>
      <c r="AW161" t="b">
        <v>0</v>
      </c>
      <c r="AX161" t="b">
        <v>0</v>
      </c>
      <c r="AY161" t="b">
        <v>0</v>
      </c>
      <c r="AZ161" t="b">
        <v>0</v>
      </c>
      <c r="BA161" t="b">
        <v>0</v>
      </c>
      <c r="BB161" t="b">
        <v>1</v>
      </c>
      <c r="BC161" t="b">
        <v>0</v>
      </c>
      <c r="BD161" t="b">
        <v>0</v>
      </c>
      <c r="BE161" t="b">
        <v>0</v>
      </c>
      <c r="BF161" t="b">
        <v>0</v>
      </c>
      <c r="BG161" t="b">
        <v>0</v>
      </c>
      <c r="BH161" t="b">
        <v>0</v>
      </c>
      <c r="BI161" t="b">
        <v>0</v>
      </c>
      <c r="BJ161" t="b">
        <v>0</v>
      </c>
      <c r="BK161" t="b">
        <v>0</v>
      </c>
      <c r="BL161" t="b">
        <v>0</v>
      </c>
      <c r="BN161" t="b">
        <v>1</v>
      </c>
    </row>
    <row r="162" spans="1:66">
      <c r="A162" s="6">
        <v>741</v>
      </c>
      <c r="B162" t="s">
        <v>555</v>
      </c>
      <c r="C162" t="s">
        <v>313</v>
      </c>
      <c r="D162" t="s">
        <v>1415</v>
      </c>
      <c r="E162" t="s">
        <v>36</v>
      </c>
      <c r="F162" t="s">
        <v>556</v>
      </c>
      <c r="G162" t="s">
        <v>1878</v>
      </c>
      <c r="H162" t="s">
        <v>17</v>
      </c>
      <c r="I162" t="s">
        <v>1854</v>
      </c>
      <c r="J162" t="s">
        <v>557</v>
      </c>
      <c r="K162" t="s">
        <v>558</v>
      </c>
      <c r="L162" t="s">
        <v>559</v>
      </c>
      <c r="N162" s="1">
        <v>16180</v>
      </c>
      <c r="O162" t="s">
        <v>1148</v>
      </c>
      <c r="Q162" t="b">
        <v>0</v>
      </c>
      <c r="R162" s="1">
        <v>42262</v>
      </c>
      <c r="S162" t="b">
        <v>0</v>
      </c>
      <c r="U162" t="b">
        <v>0</v>
      </c>
      <c r="AB162">
        <v>79</v>
      </c>
      <c r="AC162" t="b">
        <v>0</v>
      </c>
      <c r="AD162" t="b">
        <v>1</v>
      </c>
      <c r="AF162" t="s">
        <v>2517</v>
      </c>
      <c r="AI162" t="b">
        <v>0</v>
      </c>
      <c r="AJ162" t="b">
        <v>0</v>
      </c>
      <c r="AK162" t="b">
        <v>0</v>
      </c>
      <c r="AL162" t="b">
        <v>0</v>
      </c>
      <c r="AM162" t="b">
        <v>0</v>
      </c>
      <c r="AN162" t="b">
        <v>0</v>
      </c>
      <c r="AO162" t="b">
        <v>0</v>
      </c>
      <c r="AP162" t="b">
        <v>0</v>
      </c>
      <c r="AQ162" t="b">
        <v>1</v>
      </c>
      <c r="AR162" t="b">
        <v>0</v>
      </c>
      <c r="AS162" t="b">
        <v>0</v>
      </c>
      <c r="AT162" t="b">
        <v>0</v>
      </c>
      <c r="AU162" t="b">
        <v>0</v>
      </c>
      <c r="AV162" t="b">
        <v>0</v>
      </c>
      <c r="AW162" t="b">
        <v>0</v>
      </c>
      <c r="AX162" t="b">
        <v>0</v>
      </c>
      <c r="AY162" t="b">
        <v>0</v>
      </c>
      <c r="AZ162" t="b">
        <v>0</v>
      </c>
      <c r="BA162" t="b">
        <v>0</v>
      </c>
      <c r="BB162" t="b">
        <v>0</v>
      </c>
      <c r="BC162" t="b">
        <v>0</v>
      </c>
      <c r="BD162" t="b">
        <v>0</v>
      </c>
      <c r="BE162" t="b">
        <v>0</v>
      </c>
      <c r="BF162" t="b">
        <v>0</v>
      </c>
      <c r="BG162" t="b">
        <v>0</v>
      </c>
      <c r="BH162" t="b">
        <v>0</v>
      </c>
      <c r="BI162" t="b">
        <v>0</v>
      </c>
      <c r="BJ162" t="b">
        <v>0</v>
      </c>
      <c r="BK162" t="b">
        <v>0</v>
      </c>
      <c r="BL162" t="b">
        <v>0</v>
      </c>
      <c r="BN162" t="b">
        <v>1</v>
      </c>
    </row>
    <row r="163" spans="1:66">
      <c r="A163" s="6">
        <v>819</v>
      </c>
      <c r="B163" t="s">
        <v>560</v>
      </c>
      <c r="C163" t="s">
        <v>561</v>
      </c>
      <c r="D163" t="s">
        <v>1617</v>
      </c>
      <c r="E163" t="s">
        <v>59</v>
      </c>
      <c r="F163" t="s">
        <v>562</v>
      </c>
      <c r="G163" t="s">
        <v>25</v>
      </c>
      <c r="H163" t="s">
        <v>17</v>
      </c>
      <c r="I163" t="s">
        <v>1755</v>
      </c>
      <c r="J163" t="s">
        <v>1699</v>
      </c>
      <c r="K163" t="s">
        <v>563</v>
      </c>
      <c r="L163" t="s">
        <v>564</v>
      </c>
      <c r="N163" s="1">
        <v>31535</v>
      </c>
      <c r="O163" t="s">
        <v>1618</v>
      </c>
      <c r="P163" t="s">
        <v>1893</v>
      </c>
      <c r="Q163" t="b">
        <v>0</v>
      </c>
      <c r="R163" s="1">
        <v>40909</v>
      </c>
      <c r="S163" t="b">
        <v>0</v>
      </c>
      <c r="U163" t="b">
        <v>0</v>
      </c>
      <c r="Y163" s="1">
        <v>44277</v>
      </c>
      <c r="AA163" t="s">
        <v>2560</v>
      </c>
      <c r="AB163">
        <v>37</v>
      </c>
      <c r="AC163" t="b">
        <v>0</v>
      </c>
      <c r="AD163" t="b">
        <v>1</v>
      </c>
      <c r="AI163" t="b">
        <v>0</v>
      </c>
      <c r="AJ163" t="b">
        <v>0</v>
      </c>
      <c r="AK163" t="b">
        <v>0</v>
      </c>
      <c r="AL163" t="b">
        <v>0</v>
      </c>
      <c r="AM163" t="b">
        <v>0</v>
      </c>
      <c r="AN163" t="b">
        <v>0</v>
      </c>
      <c r="AO163" t="b">
        <v>0</v>
      </c>
      <c r="AP163" t="b">
        <v>0</v>
      </c>
      <c r="AQ163" t="b">
        <v>0</v>
      </c>
      <c r="AR163" t="b">
        <v>0</v>
      </c>
      <c r="AS163" t="b">
        <v>0</v>
      </c>
      <c r="AT163" t="b">
        <v>0</v>
      </c>
      <c r="AU163" t="b">
        <v>0</v>
      </c>
      <c r="AV163" t="b">
        <v>0</v>
      </c>
      <c r="AW163" t="b">
        <v>0</v>
      </c>
      <c r="AX163" t="b">
        <v>0</v>
      </c>
      <c r="AY163" t="b">
        <v>0</v>
      </c>
      <c r="AZ163" t="b">
        <v>0</v>
      </c>
      <c r="BA163" t="b">
        <v>0</v>
      </c>
      <c r="BB163" t="b">
        <v>0</v>
      </c>
      <c r="BC163" t="b">
        <v>0</v>
      </c>
      <c r="BD163" t="b">
        <v>0</v>
      </c>
      <c r="BE163" t="b">
        <v>0</v>
      </c>
      <c r="BF163" t="b">
        <v>0</v>
      </c>
      <c r="BG163" t="b">
        <v>0</v>
      </c>
      <c r="BH163" t="b">
        <v>0</v>
      </c>
      <c r="BI163" t="b">
        <v>0</v>
      </c>
      <c r="BJ163" t="b">
        <v>0</v>
      </c>
      <c r="BK163" t="b">
        <v>0</v>
      </c>
      <c r="BL163" t="b">
        <v>0</v>
      </c>
      <c r="BN163" t="b">
        <v>1</v>
      </c>
    </row>
    <row r="164" spans="1:66">
      <c r="A164" s="6">
        <v>791</v>
      </c>
      <c r="B164" t="s">
        <v>565</v>
      </c>
      <c r="C164" t="s">
        <v>58</v>
      </c>
      <c r="D164" t="s">
        <v>1567</v>
      </c>
      <c r="E164" t="s">
        <v>36</v>
      </c>
      <c r="F164" t="s">
        <v>566</v>
      </c>
      <c r="G164" t="s">
        <v>16</v>
      </c>
      <c r="H164" t="s">
        <v>17</v>
      </c>
      <c r="I164" t="s">
        <v>1752</v>
      </c>
      <c r="J164" t="s">
        <v>567</v>
      </c>
      <c r="K164" t="s">
        <v>568</v>
      </c>
      <c r="L164" t="s">
        <v>569</v>
      </c>
      <c r="N164" s="1">
        <v>18820</v>
      </c>
      <c r="Q164" t="b">
        <v>0</v>
      </c>
      <c r="R164" s="1">
        <v>42500</v>
      </c>
      <c r="S164" t="b">
        <v>0</v>
      </c>
      <c r="U164" t="b">
        <v>0</v>
      </c>
      <c r="AB164">
        <v>72</v>
      </c>
      <c r="AC164" t="b">
        <v>0</v>
      </c>
      <c r="AD164" t="b">
        <v>1</v>
      </c>
      <c r="AF164" t="s">
        <v>2571</v>
      </c>
      <c r="AI164" t="b">
        <v>0</v>
      </c>
      <c r="AJ164" t="b">
        <v>0</v>
      </c>
      <c r="AK164" t="b">
        <v>0</v>
      </c>
      <c r="AL164" t="b">
        <v>0</v>
      </c>
      <c r="AM164" t="b">
        <v>0</v>
      </c>
      <c r="AN164" t="b">
        <v>0</v>
      </c>
      <c r="AO164" t="b">
        <v>0</v>
      </c>
      <c r="AP164" t="b">
        <v>0</v>
      </c>
      <c r="AQ164" t="b">
        <v>0</v>
      </c>
      <c r="AR164" t="b">
        <v>0</v>
      </c>
      <c r="AS164" t="b">
        <v>0</v>
      </c>
      <c r="AT164" t="b">
        <v>0</v>
      </c>
      <c r="AU164" t="b">
        <v>0</v>
      </c>
      <c r="AV164" t="b">
        <v>0</v>
      </c>
      <c r="AW164" t="b">
        <v>0</v>
      </c>
      <c r="AX164" t="b">
        <v>0</v>
      </c>
      <c r="AY164" t="b">
        <v>0</v>
      </c>
      <c r="AZ164" t="b">
        <v>0</v>
      </c>
      <c r="BA164" t="b">
        <v>0</v>
      </c>
      <c r="BB164" t="b">
        <v>0</v>
      </c>
      <c r="BC164" t="b">
        <v>0</v>
      </c>
      <c r="BD164" t="b">
        <v>0</v>
      </c>
      <c r="BE164" t="b">
        <v>0</v>
      </c>
      <c r="BF164" t="b">
        <v>0</v>
      </c>
      <c r="BG164" t="b">
        <v>0</v>
      </c>
      <c r="BH164" t="b">
        <v>0</v>
      </c>
      <c r="BI164" t="b">
        <v>0</v>
      </c>
      <c r="BJ164" t="b">
        <v>0</v>
      </c>
      <c r="BK164" t="b">
        <v>0</v>
      </c>
      <c r="BL164" t="b">
        <v>0</v>
      </c>
      <c r="BN164" t="b">
        <v>1</v>
      </c>
    </row>
    <row r="165" spans="1:66">
      <c r="A165" s="6">
        <v>198</v>
      </c>
      <c r="B165" t="s">
        <v>570</v>
      </c>
      <c r="C165" t="s">
        <v>571</v>
      </c>
      <c r="D165" t="s">
        <v>1230</v>
      </c>
      <c r="E165" t="s">
        <v>572</v>
      </c>
      <c r="F165" t="s">
        <v>573</v>
      </c>
      <c r="G165" t="s">
        <v>25</v>
      </c>
      <c r="H165" t="s">
        <v>17</v>
      </c>
      <c r="I165" t="s">
        <v>1755</v>
      </c>
      <c r="J165" t="s">
        <v>574</v>
      </c>
      <c r="L165" t="s">
        <v>575</v>
      </c>
      <c r="N165" s="1">
        <v>13938</v>
      </c>
      <c r="Q165" t="b">
        <v>0</v>
      </c>
      <c r="R165" s="1">
        <v>37653</v>
      </c>
      <c r="S165" t="b">
        <v>0</v>
      </c>
      <c r="U165" t="b">
        <v>0</v>
      </c>
      <c r="AB165">
        <v>85</v>
      </c>
      <c r="AC165" t="b">
        <v>0</v>
      </c>
      <c r="AD165" t="b">
        <v>1</v>
      </c>
      <c r="AI165" t="b">
        <v>0</v>
      </c>
      <c r="AJ165" t="b">
        <v>0</v>
      </c>
      <c r="AK165" t="b">
        <v>0</v>
      </c>
      <c r="AL165" t="b">
        <v>0</v>
      </c>
      <c r="AM165" t="b">
        <v>0</v>
      </c>
      <c r="AN165" t="b">
        <v>0</v>
      </c>
      <c r="AO165" t="b">
        <v>0</v>
      </c>
      <c r="AP165" t="b">
        <v>0</v>
      </c>
      <c r="AQ165" t="b">
        <v>0</v>
      </c>
      <c r="AR165" t="b">
        <v>0</v>
      </c>
      <c r="AS165" t="b">
        <v>0</v>
      </c>
      <c r="AT165" t="b">
        <v>0</v>
      </c>
      <c r="AU165" t="b">
        <v>0</v>
      </c>
      <c r="AV165" t="b">
        <v>0</v>
      </c>
      <c r="AW165" t="b">
        <v>0</v>
      </c>
      <c r="AX165" t="b">
        <v>0</v>
      </c>
      <c r="AY165" t="b">
        <v>0</v>
      </c>
      <c r="AZ165" t="b">
        <v>0</v>
      </c>
      <c r="BA165" t="b">
        <v>0</v>
      </c>
      <c r="BB165" t="b">
        <v>0</v>
      </c>
      <c r="BC165" t="b">
        <v>0</v>
      </c>
      <c r="BD165" t="b">
        <v>0</v>
      </c>
      <c r="BE165" t="b">
        <v>0</v>
      </c>
      <c r="BF165" t="b">
        <v>1</v>
      </c>
      <c r="BG165" t="b">
        <v>0</v>
      </c>
      <c r="BH165" t="b">
        <v>0</v>
      </c>
      <c r="BI165" t="b">
        <v>0</v>
      </c>
      <c r="BJ165" t="b">
        <v>0</v>
      </c>
      <c r="BK165" t="b">
        <v>0</v>
      </c>
      <c r="BL165" t="b">
        <v>0</v>
      </c>
      <c r="BN165" t="b">
        <v>1</v>
      </c>
    </row>
    <row r="166" spans="1:66">
      <c r="A166" s="6">
        <v>566</v>
      </c>
      <c r="B166" t="s">
        <v>576</v>
      </c>
      <c r="C166" t="s">
        <v>577</v>
      </c>
      <c r="D166" t="s">
        <v>1466</v>
      </c>
      <c r="E166" t="s">
        <v>92</v>
      </c>
      <c r="F166" t="s">
        <v>578</v>
      </c>
      <c r="G166" t="s">
        <v>25</v>
      </c>
      <c r="H166" t="s">
        <v>17</v>
      </c>
      <c r="I166" t="s">
        <v>1755</v>
      </c>
      <c r="J166" t="s">
        <v>579</v>
      </c>
      <c r="L166" t="s">
        <v>580</v>
      </c>
      <c r="N166" s="1">
        <v>18313</v>
      </c>
      <c r="Q166" t="b">
        <v>0</v>
      </c>
      <c r="R166" s="1">
        <v>41590</v>
      </c>
      <c r="S166" t="b">
        <v>0</v>
      </c>
      <c r="U166" t="b">
        <v>0</v>
      </c>
      <c r="AB166">
        <v>73</v>
      </c>
      <c r="AC166" t="b">
        <v>0</v>
      </c>
      <c r="AD166" t="b">
        <v>1</v>
      </c>
      <c r="AI166" t="b">
        <v>0</v>
      </c>
      <c r="AJ166" t="b">
        <v>0</v>
      </c>
      <c r="AK166" t="b">
        <v>0</v>
      </c>
      <c r="AL166" t="b">
        <v>0</v>
      </c>
      <c r="AM166" t="b">
        <v>0</v>
      </c>
      <c r="AN166" t="b">
        <v>0</v>
      </c>
      <c r="AO166" t="b">
        <v>0</v>
      </c>
      <c r="AP166" t="b">
        <v>0</v>
      </c>
      <c r="AQ166" t="b">
        <v>0</v>
      </c>
      <c r="AR166" t="b">
        <v>0</v>
      </c>
      <c r="AS166" t="b">
        <v>0</v>
      </c>
      <c r="AT166" t="b">
        <v>0</v>
      </c>
      <c r="AU166" t="b">
        <v>0</v>
      </c>
      <c r="AV166" t="b">
        <v>0</v>
      </c>
      <c r="AW166" t="b">
        <v>0</v>
      </c>
      <c r="AX166" t="b">
        <v>0</v>
      </c>
      <c r="AY166" t="b">
        <v>0</v>
      </c>
      <c r="AZ166" t="b">
        <v>0</v>
      </c>
      <c r="BA166" t="b">
        <v>0</v>
      </c>
      <c r="BB166" t="b">
        <v>0</v>
      </c>
      <c r="BC166" t="b">
        <v>0</v>
      </c>
      <c r="BD166" t="b">
        <v>0</v>
      </c>
      <c r="BE166" t="b">
        <v>0</v>
      </c>
      <c r="BF166" t="b">
        <v>0</v>
      </c>
      <c r="BG166" t="b">
        <v>0</v>
      </c>
      <c r="BH166" t="b">
        <v>0</v>
      </c>
      <c r="BI166" t="b">
        <v>0</v>
      </c>
      <c r="BJ166" t="b">
        <v>0</v>
      </c>
      <c r="BK166" t="b">
        <v>0</v>
      </c>
      <c r="BL166" t="b">
        <v>0</v>
      </c>
      <c r="BN166" t="b">
        <v>1</v>
      </c>
    </row>
    <row r="167" spans="1:66">
      <c r="A167" s="73">
        <v>951</v>
      </c>
      <c r="B167" s="75" t="s">
        <v>581</v>
      </c>
      <c r="C167" s="75" t="s">
        <v>179</v>
      </c>
      <c r="D167" t="s">
        <v>1556</v>
      </c>
      <c r="E167" t="s">
        <v>582</v>
      </c>
      <c r="F167" t="s">
        <v>1894</v>
      </c>
      <c r="G167" t="s">
        <v>583</v>
      </c>
      <c r="H167" t="s">
        <v>17</v>
      </c>
      <c r="I167" t="s">
        <v>1895</v>
      </c>
      <c r="J167" t="s">
        <v>584</v>
      </c>
      <c r="K167" t="s">
        <v>584</v>
      </c>
      <c r="L167" t="s">
        <v>2283</v>
      </c>
      <c r="N167" s="1">
        <v>18328</v>
      </c>
      <c r="O167" t="s">
        <v>1387</v>
      </c>
      <c r="Q167" t="b">
        <v>0</v>
      </c>
      <c r="R167" s="1">
        <v>43536</v>
      </c>
      <c r="S167" t="b">
        <v>0</v>
      </c>
      <c r="U167" t="b">
        <v>0</v>
      </c>
      <c r="W167" t="s">
        <v>2583</v>
      </c>
      <c r="Y167" s="1">
        <v>45119</v>
      </c>
      <c r="AB167">
        <v>73</v>
      </c>
      <c r="AC167" t="b">
        <v>0</v>
      </c>
      <c r="AD167" t="b">
        <v>1</v>
      </c>
      <c r="AF167" t="s">
        <v>2576</v>
      </c>
      <c r="AI167" t="b">
        <v>0</v>
      </c>
      <c r="AJ167" t="b">
        <v>0</v>
      </c>
      <c r="AK167" t="b">
        <v>0</v>
      </c>
      <c r="AL167" t="b">
        <v>0</v>
      </c>
      <c r="AM167" t="b">
        <v>0</v>
      </c>
      <c r="AN167" t="b">
        <v>1</v>
      </c>
      <c r="AO167" t="b">
        <v>1</v>
      </c>
      <c r="AP167" t="b">
        <v>0</v>
      </c>
      <c r="AQ167" t="b">
        <v>0</v>
      </c>
      <c r="AR167" t="b">
        <v>0</v>
      </c>
      <c r="AS167" t="b">
        <v>1</v>
      </c>
      <c r="AT167" t="b">
        <v>0</v>
      </c>
      <c r="AU167" s="110" t="b">
        <v>0</v>
      </c>
      <c r="AV167" t="b">
        <v>0</v>
      </c>
      <c r="AW167" t="b">
        <v>0</v>
      </c>
      <c r="AX167" t="b">
        <v>1</v>
      </c>
      <c r="AY167" t="b">
        <v>0</v>
      </c>
      <c r="AZ167" t="b">
        <v>0</v>
      </c>
      <c r="BA167" t="b">
        <v>0</v>
      </c>
      <c r="BB167" t="b">
        <v>0</v>
      </c>
      <c r="BC167" t="b">
        <v>0</v>
      </c>
      <c r="BD167" t="b">
        <v>0</v>
      </c>
      <c r="BE167" t="b">
        <v>0</v>
      </c>
      <c r="BF167" t="b">
        <v>0</v>
      </c>
      <c r="BG167" t="b">
        <v>0</v>
      </c>
      <c r="BH167" t="b">
        <v>0</v>
      </c>
      <c r="BI167" t="b">
        <v>0</v>
      </c>
      <c r="BJ167" t="b">
        <v>0</v>
      </c>
      <c r="BK167" t="b">
        <v>0</v>
      </c>
      <c r="BL167" t="b">
        <v>0</v>
      </c>
      <c r="BN167" t="b">
        <v>1</v>
      </c>
    </row>
    <row r="168" spans="1:66">
      <c r="A168" s="6">
        <v>1107</v>
      </c>
      <c r="B168" t="s">
        <v>585</v>
      </c>
      <c r="C168" t="s">
        <v>98</v>
      </c>
      <c r="D168" t="s">
        <v>1299</v>
      </c>
      <c r="E168" t="s">
        <v>2299</v>
      </c>
      <c r="F168" t="s">
        <v>2298</v>
      </c>
      <c r="G168" t="s">
        <v>96</v>
      </c>
      <c r="H168" t="s">
        <v>17</v>
      </c>
      <c r="I168" t="s">
        <v>1822</v>
      </c>
      <c r="J168" t="s">
        <v>2327</v>
      </c>
      <c r="K168" t="s">
        <v>2297</v>
      </c>
      <c r="L168" t="s">
        <v>2326</v>
      </c>
      <c r="N168" s="1">
        <v>15169</v>
      </c>
      <c r="O168" t="s">
        <v>2160</v>
      </c>
      <c r="Q168" t="b">
        <v>0</v>
      </c>
      <c r="R168" s="1">
        <v>45168</v>
      </c>
      <c r="S168" t="b">
        <v>0</v>
      </c>
      <c r="U168" t="b">
        <v>0</v>
      </c>
      <c r="Y168" s="1">
        <v>45168.292453703703</v>
      </c>
      <c r="AB168">
        <v>82</v>
      </c>
      <c r="AC168" t="b">
        <v>0</v>
      </c>
      <c r="AD168" t="b">
        <v>0</v>
      </c>
      <c r="AF168" t="s">
        <v>2584</v>
      </c>
      <c r="AI168" t="b">
        <v>0</v>
      </c>
      <c r="AJ168" t="b">
        <v>0</v>
      </c>
      <c r="AK168" t="b">
        <v>0</v>
      </c>
      <c r="AL168" t="b">
        <v>0</v>
      </c>
      <c r="AM168" t="b">
        <v>0</v>
      </c>
      <c r="AN168" t="b">
        <v>0</v>
      </c>
      <c r="AO168" t="b">
        <v>1</v>
      </c>
      <c r="AP168" t="b">
        <v>0</v>
      </c>
      <c r="AQ168" t="b">
        <v>0</v>
      </c>
      <c r="AR168" t="b">
        <v>0</v>
      </c>
      <c r="AS168" t="b">
        <v>0</v>
      </c>
      <c r="AT168" t="b">
        <v>0</v>
      </c>
      <c r="AU168" t="b">
        <v>0</v>
      </c>
      <c r="AV168" t="b">
        <v>1</v>
      </c>
      <c r="AW168" t="b">
        <v>0</v>
      </c>
      <c r="AX168" t="b">
        <v>0</v>
      </c>
      <c r="AY168" t="b">
        <v>0</v>
      </c>
      <c r="AZ168" t="b">
        <v>0</v>
      </c>
      <c r="BA168" t="b">
        <v>0</v>
      </c>
      <c r="BB168" t="b">
        <v>0</v>
      </c>
      <c r="BC168" t="b">
        <v>0</v>
      </c>
      <c r="BD168" t="b">
        <v>0</v>
      </c>
      <c r="BE168" t="b">
        <v>1</v>
      </c>
      <c r="BF168" t="b">
        <v>0</v>
      </c>
      <c r="BG168" t="b">
        <v>0</v>
      </c>
      <c r="BH168" t="b">
        <v>0</v>
      </c>
      <c r="BI168" t="b">
        <v>0</v>
      </c>
      <c r="BJ168" t="b">
        <v>0</v>
      </c>
      <c r="BK168" t="b">
        <v>0</v>
      </c>
      <c r="BL168" t="b">
        <v>0</v>
      </c>
      <c r="BN168" t="b">
        <v>1</v>
      </c>
    </row>
    <row r="169" spans="1:66">
      <c r="A169" s="6">
        <v>1095</v>
      </c>
      <c r="B169" t="s">
        <v>585</v>
      </c>
      <c r="C169" t="s">
        <v>756</v>
      </c>
      <c r="D169" t="s">
        <v>1283</v>
      </c>
      <c r="E169" t="s">
        <v>65</v>
      </c>
      <c r="F169" t="s">
        <v>2192</v>
      </c>
      <c r="G169" t="s">
        <v>1991</v>
      </c>
      <c r="H169" t="s">
        <v>17</v>
      </c>
      <c r="I169" t="s">
        <v>1992</v>
      </c>
      <c r="J169" t="s">
        <v>2215</v>
      </c>
      <c r="L169" t="s">
        <v>2193</v>
      </c>
      <c r="N169" s="1">
        <v>15255</v>
      </c>
      <c r="O169" t="s">
        <v>2195</v>
      </c>
      <c r="Q169" t="b">
        <v>0</v>
      </c>
      <c r="R169" s="1">
        <v>44950</v>
      </c>
      <c r="S169" t="b">
        <v>0</v>
      </c>
      <c r="U169" t="b">
        <v>0</v>
      </c>
      <c r="Y169" s="1">
        <v>44960.342476851853</v>
      </c>
      <c r="AB169">
        <v>82</v>
      </c>
      <c r="AC169" t="b">
        <v>0</v>
      </c>
      <c r="AD169" t="b">
        <v>0</v>
      </c>
      <c r="AF169" t="s">
        <v>2585</v>
      </c>
      <c r="AI169" t="b">
        <v>0</v>
      </c>
      <c r="AJ169" t="b">
        <v>0</v>
      </c>
      <c r="AK169" t="b">
        <v>0</v>
      </c>
      <c r="AL169" t="b">
        <v>0</v>
      </c>
      <c r="AM169" t="b">
        <v>0</v>
      </c>
      <c r="AN169" t="b">
        <v>1</v>
      </c>
      <c r="AO169" t="b">
        <v>0</v>
      </c>
      <c r="AP169" t="b">
        <v>0</v>
      </c>
      <c r="AQ169" t="b">
        <v>0</v>
      </c>
      <c r="AR169" t="b">
        <v>0</v>
      </c>
      <c r="AS169" t="b">
        <v>0</v>
      </c>
      <c r="AT169" t="b">
        <v>0</v>
      </c>
      <c r="AU169" t="b">
        <v>0</v>
      </c>
      <c r="AV169" t="b">
        <v>1</v>
      </c>
      <c r="AW169" t="b">
        <v>0</v>
      </c>
      <c r="AX169" t="b">
        <v>0</v>
      </c>
      <c r="AY169" t="b">
        <v>0</v>
      </c>
      <c r="AZ169" t="b">
        <v>0</v>
      </c>
      <c r="BA169" t="b">
        <v>0</v>
      </c>
      <c r="BB169" t="b">
        <v>0</v>
      </c>
      <c r="BC169" t="b">
        <v>0</v>
      </c>
      <c r="BD169" t="b">
        <v>0</v>
      </c>
      <c r="BE169" t="b">
        <v>0</v>
      </c>
      <c r="BF169" t="b">
        <v>0</v>
      </c>
      <c r="BG169" t="b">
        <v>0</v>
      </c>
      <c r="BH169" t="b">
        <v>0</v>
      </c>
      <c r="BI169" t="b">
        <v>0</v>
      </c>
      <c r="BJ169" t="b">
        <v>0</v>
      </c>
      <c r="BK169" t="b">
        <v>0</v>
      </c>
      <c r="BL169" t="b">
        <v>0</v>
      </c>
      <c r="BN169" t="b">
        <v>1</v>
      </c>
    </row>
    <row r="170" spans="1:66">
      <c r="A170" s="6">
        <v>3</v>
      </c>
      <c r="B170" t="s">
        <v>586</v>
      </c>
      <c r="C170" t="s">
        <v>577</v>
      </c>
      <c r="D170" t="s">
        <v>1222</v>
      </c>
      <c r="E170" t="s">
        <v>587</v>
      </c>
      <c r="F170" t="s">
        <v>588</v>
      </c>
      <c r="G170" t="s">
        <v>32</v>
      </c>
      <c r="H170" t="s">
        <v>17</v>
      </c>
      <c r="I170" t="s">
        <v>1756</v>
      </c>
      <c r="J170" t="s">
        <v>589</v>
      </c>
      <c r="L170" t="s">
        <v>590</v>
      </c>
      <c r="M170" t="s">
        <v>1223</v>
      </c>
      <c r="N170" s="1">
        <v>13797</v>
      </c>
      <c r="P170" t="s">
        <v>2303</v>
      </c>
      <c r="Q170" t="b">
        <v>0</v>
      </c>
      <c r="R170" s="1">
        <v>39692</v>
      </c>
      <c r="S170" t="b">
        <v>0</v>
      </c>
      <c r="U170" t="b">
        <v>0</v>
      </c>
      <c r="AB170">
        <v>86</v>
      </c>
      <c r="AC170" t="b">
        <v>0</v>
      </c>
      <c r="AD170" t="b">
        <v>1</v>
      </c>
      <c r="AI170" t="b">
        <v>0</v>
      </c>
      <c r="AJ170" t="b">
        <v>0</v>
      </c>
      <c r="AK170" t="b">
        <v>0</v>
      </c>
      <c r="AL170" t="b">
        <v>0</v>
      </c>
      <c r="AM170" t="b">
        <v>0</v>
      </c>
      <c r="AN170" t="b">
        <v>0</v>
      </c>
      <c r="AO170" t="b">
        <v>0</v>
      </c>
      <c r="AP170" t="b">
        <v>0</v>
      </c>
      <c r="AQ170" t="b">
        <v>0</v>
      </c>
      <c r="AR170" t="b">
        <v>0</v>
      </c>
      <c r="AS170" t="b">
        <v>1</v>
      </c>
      <c r="AT170" t="b">
        <v>0</v>
      </c>
      <c r="AU170" t="b">
        <v>1</v>
      </c>
      <c r="AV170" t="b">
        <v>1</v>
      </c>
      <c r="AW170" t="b">
        <v>0</v>
      </c>
      <c r="AX170" t="b">
        <v>0</v>
      </c>
      <c r="AY170" t="b">
        <v>0</v>
      </c>
      <c r="AZ170" t="b">
        <v>0</v>
      </c>
      <c r="BA170" t="b">
        <v>0</v>
      </c>
      <c r="BB170" t="b">
        <v>0</v>
      </c>
      <c r="BC170" t="b">
        <v>0</v>
      </c>
      <c r="BD170" t="b">
        <v>1</v>
      </c>
      <c r="BE170" t="b">
        <v>0</v>
      </c>
      <c r="BF170" t="b">
        <v>0</v>
      </c>
      <c r="BG170" t="b">
        <v>0</v>
      </c>
      <c r="BH170" t="b">
        <v>0</v>
      </c>
      <c r="BI170" t="b">
        <v>0</v>
      </c>
      <c r="BJ170" t="b">
        <v>0</v>
      </c>
      <c r="BK170" t="b">
        <v>0</v>
      </c>
      <c r="BL170" t="b">
        <v>0</v>
      </c>
      <c r="BN170" t="b">
        <v>1</v>
      </c>
    </row>
    <row r="171" spans="1:66">
      <c r="A171" s="6">
        <v>426</v>
      </c>
      <c r="B171" t="s">
        <v>591</v>
      </c>
      <c r="C171" t="s">
        <v>91</v>
      </c>
      <c r="D171" t="s">
        <v>1200</v>
      </c>
      <c r="E171" t="s">
        <v>1201</v>
      </c>
      <c r="F171" t="s">
        <v>592</v>
      </c>
      <c r="G171" t="s">
        <v>42</v>
      </c>
      <c r="H171" t="s">
        <v>17</v>
      </c>
      <c r="I171" t="s">
        <v>1758</v>
      </c>
      <c r="J171" t="s">
        <v>593</v>
      </c>
      <c r="K171" t="s">
        <v>1202</v>
      </c>
      <c r="L171" t="s">
        <v>1203</v>
      </c>
      <c r="N171" s="1">
        <v>13565</v>
      </c>
      <c r="O171" t="s">
        <v>1204</v>
      </c>
      <c r="Q171" t="b">
        <v>0</v>
      </c>
      <c r="R171" s="1">
        <v>40210</v>
      </c>
      <c r="S171" t="b">
        <v>0</v>
      </c>
      <c r="U171" t="b">
        <v>0</v>
      </c>
      <c r="X171" t="s">
        <v>2586</v>
      </c>
      <c r="Y171" s="1">
        <v>44277</v>
      </c>
      <c r="AA171" t="s">
        <v>2587</v>
      </c>
      <c r="AB171">
        <v>86</v>
      </c>
      <c r="AC171" t="b">
        <v>0</v>
      </c>
      <c r="AD171" t="b">
        <v>1</v>
      </c>
      <c r="AI171" t="b">
        <v>0</v>
      </c>
      <c r="AJ171" t="b">
        <v>0</v>
      </c>
      <c r="AK171" t="b">
        <v>0</v>
      </c>
      <c r="AL171" t="b">
        <v>0</v>
      </c>
      <c r="AM171" t="b">
        <v>0</v>
      </c>
      <c r="AN171" t="b">
        <v>1</v>
      </c>
      <c r="AO171" t="b">
        <v>0</v>
      </c>
      <c r="AP171" t="b">
        <v>0</v>
      </c>
      <c r="AQ171" t="b">
        <v>0</v>
      </c>
      <c r="AR171" t="b">
        <v>0</v>
      </c>
      <c r="AS171" t="b">
        <v>1</v>
      </c>
      <c r="AT171" t="b">
        <v>0</v>
      </c>
      <c r="AU171" t="b">
        <v>1</v>
      </c>
      <c r="AV171" t="b">
        <v>0</v>
      </c>
      <c r="AW171" t="b">
        <v>0</v>
      </c>
      <c r="AX171" t="b">
        <v>0</v>
      </c>
      <c r="AY171" t="b">
        <v>0</v>
      </c>
      <c r="AZ171" t="b">
        <v>0</v>
      </c>
      <c r="BA171" t="b">
        <v>0</v>
      </c>
      <c r="BB171" t="b">
        <v>0</v>
      </c>
      <c r="BC171" t="b">
        <v>0</v>
      </c>
      <c r="BD171" t="b">
        <v>1</v>
      </c>
      <c r="BE171" t="b">
        <v>0</v>
      </c>
      <c r="BF171" t="b">
        <v>1</v>
      </c>
      <c r="BG171" t="b">
        <v>0</v>
      </c>
      <c r="BH171" t="b">
        <v>0</v>
      </c>
      <c r="BI171" t="b">
        <v>0</v>
      </c>
      <c r="BJ171" t="b">
        <v>0</v>
      </c>
      <c r="BK171" t="b">
        <v>0</v>
      </c>
      <c r="BL171" t="b">
        <v>0</v>
      </c>
      <c r="BN171" t="b">
        <v>1</v>
      </c>
    </row>
    <row r="172" spans="1:66">
      <c r="A172" s="6">
        <v>826</v>
      </c>
      <c r="B172" t="s">
        <v>594</v>
      </c>
      <c r="C172" t="s">
        <v>2040</v>
      </c>
      <c r="D172" t="s">
        <v>1281</v>
      </c>
      <c r="E172" t="s">
        <v>85</v>
      </c>
      <c r="F172" t="s">
        <v>2216</v>
      </c>
      <c r="G172" t="s">
        <v>42</v>
      </c>
      <c r="H172" t="s">
        <v>17</v>
      </c>
      <c r="I172" t="s">
        <v>1758</v>
      </c>
      <c r="J172" t="s">
        <v>595</v>
      </c>
      <c r="K172" t="s">
        <v>596</v>
      </c>
      <c r="L172" t="s">
        <v>2325</v>
      </c>
      <c r="M172" t="s">
        <v>1292</v>
      </c>
      <c r="N172" s="1">
        <v>14795</v>
      </c>
      <c r="O172" t="s">
        <v>1293</v>
      </c>
      <c r="Q172" t="b">
        <v>0</v>
      </c>
      <c r="R172" s="1">
        <v>42654</v>
      </c>
      <c r="S172" t="b">
        <v>0</v>
      </c>
      <c r="U172" t="b">
        <v>0</v>
      </c>
      <c r="X172" t="s">
        <v>2588</v>
      </c>
      <c r="Y172" s="1">
        <v>44160</v>
      </c>
      <c r="AB172">
        <v>83</v>
      </c>
      <c r="AC172" t="b">
        <v>0</v>
      </c>
      <c r="AD172" t="b">
        <v>1</v>
      </c>
      <c r="AF172" t="s">
        <v>2575</v>
      </c>
      <c r="AI172" t="b">
        <v>0</v>
      </c>
      <c r="AJ172" t="b">
        <v>0</v>
      </c>
      <c r="AK172" t="b">
        <v>0</v>
      </c>
      <c r="AL172" t="b">
        <v>0</v>
      </c>
      <c r="AM172" t="b">
        <v>0</v>
      </c>
      <c r="AN172" t="b">
        <v>0</v>
      </c>
      <c r="AO172" t="b">
        <v>0</v>
      </c>
      <c r="AP172" t="b">
        <v>0</v>
      </c>
      <c r="AQ172" t="b">
        <v>0</v>
      </c>
      <c r="AR172" t="b">
        <v>0</v>
      </c>
      <c r="AS172" t="b">
        <v>0</v>
      </c>
      <c r="AT172" t="b">
        <v>0</v>
      </c>
      <c r="AU172" t="b">
        <v>0</v>
      </c>
      <c r="AV172" t="b">
        <v>0</v>
      </c>
      <c r="AW172" t="b">
        <v>0</v>
      </c>
      <c r="AX172" t="b">
        <v>0</v>
      </c>
      <c r="AY172" t="b">
        <v>0</v>
      </c>
      <c r="AZ172" t="b">
        <v>0</v>
      </c>
      <c r="BA172" t="b">
        <v>0</v>
      </c>
      <c r="BB172" t="b">
        <v>0</v>
      </c>
      <c r="BC172" t="b">
        <v>0</v>
      </c>
      <c r="BD172" t="b">
        <v>0</v>
      </c>
      <c r="BE172" t="b">
        <v>1</v>
      </c>
      <c r="BF172" t="b">
        <v>0</v>
      </c>
      <c r="BG172" t="b">
        <v>0</v>
      </c>
      <c r="BH172" t="b">
        <v>0</v>
      </c>
      <c r="BI172" t="b">
        <v>0</v>
      </c>
      <c r="BJ172" t="b">
        <v>0</v>
      </c>
      <c r="BK172" t="b">
        <v>0</v>
      </c>
      <c r="BL172" t="b">
        <v>0</v>
      </c>
      <c r="BN172" t="b">
        <v>1</v>
      </c>
    </row>
    <row r="173" spans="1:66">
      <c r="A173" s="99">
        <v>204</v>
      </c>
      <c r="B173" s="110" t="s">
        <v>597</v>
      </c>
      <c r="C173" s="110" t="s">
        <v>598</v>
      </c>
      <c r="D173" s="110" t="s">
        <v>1105</v>
      </c>
      <c r="E173" s="110" t="s">
        <v>30</v>
      </c>
      <c r="F173" s="110" t="s">
        <v>599</v>
      </c>
      <c r="G173" s="110" t="s">
        <v>25</v>
      </c>
      <c r="H173" s="110" t="s">
        <v>17</v>
      </c>
      <c r="I173" s="110" t="s">
        <v>1755</v>
      </c>
      <c r="J173" t="s">
        <v>600</v>
      </c>
      <c r="L173" t="s">
        <v>1896</v>
      </c>
      <c r="N173" s="1">
        <v>12030</v>
      </c>
      <c r="Q173" t="b">
        <v>0</v>
      </c>
      <c r="R173" s="1">
        <v>34455</v>
      </c>
      <c r="S173" t="b">
        <v>0</v>
      </c>
      <c r="U173" t="b">
        <v>0</v>
      </c>
      <c r="AB173">
        <v>91</v>
      </c>
      <c r="AC173" t="b">
        <v>0</v>
      </c>
      <c r="AD173" t="b">
        <v>1</v>
      </c>
      <c r="AI173" t="b">
        <v>0</v>
      </c>
      <c r="AJ173" t="b">
        <v>0</v>
      </c>
      <c r="AK173" t="b">
        <v>0</v>
      </c>
      <c r="AL173" t="b">
        <v>0</v>
      </c>
      <c r="AM173" t="b">
        <v>0</v>
      </c>
      <c r="AN173" t="b">
        <v>0</v>
      </c>
      <c r="AO173" t="b">
        <v>0</v>
      </c>
      <c r="AP173" t="b">
        <v>0</v>
      </c>
      <c r="AQ173" t="b">
        <v>0</v>
      </c>
      <c r="AR173" t="b">
        <v>0</v>
      </c>
      <c r="AS173" t="b">
        <v>0</v>
      </c>
      <c r="AT173" t="b">
        <v>0</v>
      </c>
      <c r="AU173" t="b">
        <v>0</v>
      </c>
      <c r="AV173" t="b">
        <v>0</v>
      </c>
      <c r="AW173" t="b">
        <v>0</v>
      </c>
      <c r="AX173" t="b">
        <v>0</v>
      </c>
      <c r="AY173" t="b">
        <v>0</v>
      </c>
      <c r="AZ173" t="b">
        <v>0</v>
      </c>
      <c r="BA173" t="b">
        <v>0</v>
      </c>
      <c r="BB173" t="b">
        <v>0</v>
      </c>
      <c r="BC173" t="b">
        <v>0</v>
      </c>
      <c r="BD173" t="b">
        <v>0</v>
      </c>
      <c r="BE173" t="b">
        <v>0</v>
      </c>
      <c r="BF173" t="b">
        <v>0</v>
      </c>
      <c r="BG173" t="b">
        <v>0</v>
      </c>
      <c r="BH173" t="b">
        <v>0</v>
      </c>
      <c r="BI173" t="b">
        <v>0</v>
      </c>
      <c r="BJ173" t="b">
        <v>0</v>
      </c>
      <c r="BK173" t="b">
        <v>0</v>
      </c>
      <c r="BL173" t="b">
        <v>0</v>
      </c>
      <c r="BN173" t="b">
        <v>1</v>
      </c>
    </row>
    <row r="174" spans="1:66">
      <c r="A174" s="6">
        <v>684</v>
      </c>
      <c r="B174" t="s">
        <v>602</v>
      </c>
      <c r="C174" t="s">
        <v>603</v>
      </c>
      <c r="D174" t="s">
        <v>1499</v>
      </c>
      <c r="E174" t="s">
        <v>36</v>
      </c>
      <c r="F174" t="s">
        <v>604</v>
      </c>
      <c r="G174" t="s">
        <v>32</v>
      </c>
      <c r="H174" t="s">
        <v>17</v>
      </c>
      <c r="I174" t="s">
        <v>1756</v>
      </c>
      <c r="J174" t="s">
        <v>605</v>
      </c>
      <c r="K174" t="s">
        <v>606</v>
      </c>
      <c r="L174" t="s">
        <v>607</v>
      </c>
      <c r="M174" t="s">
        <v>1500</v>
      </c>
      <c r="N174" s="1">
        <v>17297</v>
      </c>
      <c r="O174" t="s">
        <v>1095</v>
      </c>
      <c r="Q174" t="b">
        <v>0</v>
      </c>
      <c r="R174" s="1">
        <v>42164</v>
      </c>
      <c r="S174" t="b">
        <v>0</v>
      </c>
      <c r="U174" t="b">
        <v>0</v>
      </c>
      <c r="AB174">
        <v>76</v>
      </c>
      <c r="AC174" t="b">
        <v>0</v>
      </c>
      <c r="AD174" t="b">
        <v>1</v>
      </c>
      <c r="AI174" t="b">
        <v>0</v>
      </c>
      <c r="AJ174" t="b">
        <v>0</v>
      </c>
      <c r="AK174" t="b">
        <v>0</v>
      </c>
      <c r="AL174" t="b">
        <v>0</v>
      </c>
      <c r="AM174" t="b">
        <v>0</v>
      </c>
      <c r="AN174" t="b">
        <v>0</v>
      </c>
      <c r="AO174" t="b">
        <v>0</v>
      </c>
      <c r="AP174" t="b">
        <v>0</v>
      </c>
      <c r="AQ174" t="b">
        <v>0</v>
      </c>
      <c r="AR174" t="b">
        <v>0</v>
      </c>
      <c r="AS174" t="b">
        <v>0</v>
      </c>
      <c r="AT174" t="b">
        <v>0</v>
      </c>
      <c r="AU174" t="b">
        <v>0</v>
      </c>
      <c r="AV174" t="b">
        <v>0</v>
      </c>
      <c r="AW174" t="b">
        <v>0</v>
      </c>
      <c r="AX174" t="b">
        <v>0</v>
      </c>
      <c r="AY174" t="b">
        <v>0</v>
      </c>
      <c r="AZ174" t="b">
        <v>0</v>
      </c>
      <c r="BA174" t="b">
        <v>0</v>
      </c>
      <c r="BB174" t="b">
        <v>0</v>
      </c>
      <c r="BC174" t="b">
        <v>0</v>
      </c>
      <c r="BD174" t="b">
        <v>0</v>
      </c>
      <c r="BE174" t="b">
        <v>0</v>
      </c>
      <c r="BF174" t="b">
        <v>0</v>
      </c>
      <c r="BG174" t="b">
        <v>0</v>
      </c>
      <c r="BH174" t="b">
        <v>0</v>
      </c>
      <c r="BI174" t="b">
        <v>0</v>
      </c>
      <c r="BJ174" t="b">
        <v>0</v>
      </c>
      <c r="BK174" t="b">
        <v>0</v>
      </c>
      <c r="BL174" t="b">
        <v>0</v>
      </c>
      <c r="BN174" t="b">
        <v>1</v>
      </c>
    </row>
    <row r="175" spans="1:66">
      <c r="A175" s="6">
        <v>848</v>
      </c>
      <c r="B175" t="s">
        <v>609</v>
      </c>
      <c r="C175" t="s">
        <v>547</v>
      </c>
      <c r="D175" t="s">
        <v>1530</v>
      </c>
      <c r="E175" t="s">
        <v>14</v>
      </c>
      <c r="F175" t="s">
        <v>1897</v>
      </c>
      <c r="G175" t="s">
        <v>16</v>
      </c>
      <c r="H175" t="s">
        <v>17</v>
      </c>
      <c r="I175" t="s">
        <v>1752</v>
      </c>
      <c r="J175" t="s">
        <v>610</v>
      </c>
      <c r="K175" t="s">
        <v>611</v>
      </c>
      <c r="L175" t="s">
        <v>612</v>
      </c>
      <c r="N175" s="1">
        <v>17696</v>
      </c>
      <c r="P175" t="s">
        <v>1898</v>
      </c>
      <c r="Q175" t="b">
        <v>0</v>
      </c>
      <c r="R175" s="1">
        <v>42745</v>
      </c>
      <c r="S175" t="b">
        <v>0</v>
      </c>
      <c r="U175" t="b">
        <v>0</v>
      </c>
      <c r="AB175">
        <v>75</v>
      </c>
      <c r="AC175" t="b">
        <v>0</v>
      </c>
      <c r="AD175" t="b">
        <v>1</v>
      </c>
      <c r="AF175" t="s">
        <v>2541</v>
      </c>
      <c r="AI175" t="b">
        <v>0</v>
      </c>
      <c r="AJ175" t="b">
        <v>0</v>
      </c>
      <c r="AK175" t="b">
        <v>0</v>
      </c>
      <c r="AL175" t="b">
        <v>0</v>
      </c>
      <c r="AM175" t="b">
        <v>0</v>
      </c>
      <c r="AN175" t="b">
        <v>0</v>
      </c>
      <c r="AO175" t="b">
        <v>0</v>
      </c>
      <c r="AP175" t="b">
        <v>0</v>
      </c>
      <c r="AQ175" t="b">
        <v>0</v>
      </c>
      <c r="AR175" t="b">
        <v>0</v>
      </c>
      <c r="AS175" t="b">
        <v>0</v>
      </c>
      <c r="AT175" t="b">
        <v>0</v>
      </c>
      <c r="AU175" t="b">
        <v>0</v>
      </c>
      <c r="AV175" t="b">
        <v>0</v>
      </c>
      <c r="AW175" t="b">
        <v>0</v>
      </c>
      <c r="AX175" t="b">
        <v>0</v>
      </c>
      <c r="AY175" t="b">
        <v>0</v>
      </c>
      <c r="AZ175" t="b">
        <v>0</v>
      </c>
      <c r="BA175" t="b">
        <v>0</v>
      </c>
      <c r="BB175" t="b">
        <v>0</v>
      </c>
      <c r="BC175" t="b">
        <v>0</v>
      </c>
      <c r="BD175" t="b">
        <v>0</v>
      </c>
      <c r="BE175" t="b">
        <v>0</v>
      </c>
      <c r="BF175" t="b">
        <v>0</v>
      </c>
      <c r="BG175" t="b">
        <v>0</v>
      </c>
      <c r="BH175" t="b">
        <v>0</v>
      </c>
      <c r="BI175" t="b">
        <v>0</v>
      </c>
      <c r="BJ175" t="b">
        <v>0</v>
      </c>
      <c r="BK175" t="b">
        <v>0</v>
      </c>
      <c r="BL175" t="b">
        <v>0</v>
      </c>
      <c r="BN175" t="b">
        <v>1</v>
      </c>
    </row>
    <row r="176" spans="1:66">
      <c r="A176" s="6">
        <v>1019</v>
      </c>
      <c r="B176" t="s">
        <v>1607</v>
      </c>
      <c r="C176" t="s">
        <v>2041</v>
      </c>
      <c r="D176" t="s">
        <v>1112</v>
      </c>
      <c r="E176" t="s">
        <v>14</v>
      </c>
      <c r="F176" t="s">
        <v>2324</v>
      </c>
      <c r="G176" t="s">
        <v>67</v>
      </c>
      <c r="H176" t="s">
        <v>17</v>
      </c>
      <c r="I176" t="s">
        <v>1776</v>
      </c>
      <c r="J176" t="s">
        <v>1608</v>
      </c>
      <c r="L176" t="s">
        <v>1609</v>
      </c>
      <c r="M176" t="s">
        <v>1899</v>
      </c>
      <c r="N176" s="1">
        <v>19934</v>
      </c>
      <c r="O176" t="s">
        <v>1610</v>
      </c>
      <c r="Q176" t="b">
        <v>0</v>
      </c>
      <c r="R176" s="1">
        <v>44383</v>
      </c>
      <c r="S176" t="b">
        <v>0</v>
      </c>
      <c r="U176" t="b">
        <v>0</v>
      </c>
      <c r="Y176" s="1">
        <v>44597</v>
      </c>
      <c r="AB176">
        <v>69</v>
      </c>
      <c r="AC176" t="b">
        <v>0</v>
      </c>
      <c r="AD176" t="b">
        <v>1</v>
      </c>
      <c r="AF176" t="s">
        <v>2526</v>
      </c>
      <c r="AI176" t="b">
        <v>0</v>
      </c>
      <c r="AJ176" t="b">
        <v>1</v>
      </c>
      <c r="AK176" t="b">
        <v>0</v>
      </c>
      <c r="AL176" t="b">
        <v>0</v>
      </c>
      <c r="AM176" t="b">
        <v>0</v>
      </c>
      <c r="AN176" t="b">
        <v>0</v>
      </c>
      <c r="AO176" t="b">
        <v>0</v>
      </c>
      <c r="AP176" t="b">
        <v>0</v>
      </c>
      <c r="AQ176" t="b">
        <v>0</v>
      </c>
      <c r="AR176" t="b">
        <v>0</v>
      </c>
      <c r="AS176" t="b">
        <v>1</v>
      </c>
      <c r="AT176" t="b">
        <v>0</v>
      </c>
      <c r="AU176" t="b">
        <v>0</v>
      </c>
      <c r="AV176" t="b">
        <v>0</v>
      </c>
      <c r="AW176" t="b">
        <v>0</v>
      </c>
      <c r="AX176" t="b">
        <v>0</v>
      </c>
      <c r="AY176" t="b">
        <v>0</v>
      </c>
      <c r="AZ176" t="b">
        <v>0</v>
      </c>
      <c r="BA176" t="b">
        <v>0</v>
      </c>
      <c r="BB176" t="b">
        <v>0</v>
      </c>
      <c r="BC176" t="b">
        <v>0</v>
      </c>
      <c r="BD176" t="b">
        <v>0</v>
      </c>
      <c r="BE176" t="b">
        <v>0</v>
      </c>
      <c r="BF176" t="b">
        <v>0</v>
      </c>
      <c r="BG176" t="b">
        <v>0</v>
      </c>
      <c r="BH176" t="b">
        <v>0</v>
      </c>
      <c r="BI176" t="b">
        <v>0</v>
      </c>
      <c r="BJ176" t="b">
        <v>0</v>
      </c>
      <c r="BK176" t="b">
        <v>0</v>
      </c>
      <c r="BL176" t="b">
        <v>0</v>
      </c>
      <c r="BN176" t="b">
        <v>1</v>
      </c>
    </row>
    <row r="177" spans="1:66">
      <c r="A177" s="73">
        <v>564</v>
      </c>
      <c r="B177" s="75" t="s">
        <v>613</v>
      </c>
      <c r="C177" s="75" t="s">
        <v>56</v>
      </c>
      <c r="D177" t="s">
        <v>1077</v>
      </c>
      <c r="E177" t="s">
        <v>124</v>
      </c>
      <c r="F177" t="s">
        <v>614</v>
      </c>
      <c r="G177" t="s">
        <v>32</v>
      </c>
      <c r="H177" t="s">
        <v>17</v>
      </c>
      <c r="I177" t="s">
        <v>1756</v>
      </c>
      <c r="J177" t="s">
        <v>615</v>
      </c>
      <c r="L177" t="s">
        <v>616</v>
      </c>
      <c r="N177" s="1">
        <v>15807</v>
      </c>
      <c r="O177" t="s">
        <v>1093</v>
      </c>
      <c r="Q177" t="b">
        <v>0</v>
      </c>
      <c r="R177" s="1">
        <v>41560</v>
      </c>
      <c r="S177" t="b">
        <v>0</v>
      </c>
      <c r="U177" t="b">
        <v>0</v>
      </c>
      <c r="AB177">
        <v>80</v>
      </c>
      <c r="AC177" t="b">
        <v>0</v>
      </c>
      <c r="AD177" t="b">
        <v>1</v>
      </c>
      <c r="AI177" t="b">
        <v>0</v>
      </c>
      <c r="AJ177" t="b">
        <v>0</v>
      </c>
      <c r="AK177" t="b">
        <v>0</v>
      </c>
      <c r="AL177" t="b">
        <v>0</v>
      </c>
      <c r="AM177" t="b">
        <v>0</v>
      </c>
      <c r="AN177" t="b">
        <v>0</v>
      </c>
      <c r="AO177" t="b">
        <v>0</v>
      </c>
      <c r="AP177" t="b">
        <v>1</v>
      </c>
      <c r="AQ177" t="b">
        <v>1</v>
      </c>
      <c r="AR177" t="b">
        <v>0</v>
      </c>
      <c r="AS177" t="b">
        <v>0</v>
      </c>
      <c r="AT177" t="b">
        <v>0</v>
      </c>
      <c r="AU177" t="b">
        <v>1</v>
      </c>
      <c r="AV177" t="b">
        <v>0</v>
      </c>
      <c r="AW177" t="b">
        <v>0</v>
      </c>
      <c r="AX177" t="b">
        <v>0</v>
      </c>
      <c r="AY177" t="b">
        <v>0</v>
      </c>
      <c r="AZ177" t="b">
        <v>1</v>
      </c>
      <c r="BA177" t="b">
        <v>0</v>
      </c>
      <c r="BB177" t="b">
        <v>0</v>
      </c>
      <c r="BC177" t="b">
        <v>0</v>
      </c>
      <c r="BD177" t="b">
        <v>0</v>
      </c>
      <c r="BE177" t="b">
        <v>0</v>
      </c>
      <c r="BF177" t="b">
        <v>0</v>
      </c>
      <c r="BG177" t="b">
        <v>0</v>
      </c>
      <c r="BH177" t="b">
        <v>0</v>
      </c>
      <c r="BI177" t="b">
        <v>1</v>
      </c>
      <c r="BJ177" t="b">
        <v>0</v>
      </c>
      <c r="BK177" t="b">
        <v>0</v>
      </c>
      <c r="BL177" t="b">
        <v>0</v>
      </c>
      <c r="BN177" t="b">
        <v>1</v>
      </c>
    </row>
    <row r="178" spans="1:66">
      <c r="A178" s="6">
        <v>961</v>
      </c>
      <c r="B178" t="s">
        <v>617</v>
      </c>
      <c r="C178" t="s">
        <v>577</v>
      </c>
      <c r="E178" t="s">
        <v>618</v>
      </c>
      <c r="F178" t="s">
        <v>619</v>
      </c>
      <c r="G178" t="s">
        <v>332</v>
      </c>
      <c r="H178" t="s">
        <v>17</v>
      </c>
      <c r="I178" t="s">
        <v>1825</v>
      </c>
      <c r="J178" t="s">
        <v>620</v>
      </c>
      <c r="K178" t="s">
        <v>620</v>
      </c>
      <c r="L178" t="s">
        <v>621</v>
      </c>
      <c r="N178" s="1">
        <v>16925</v>
      </c>
      <c r="O178" t="s">
        <v>1465</v>
      </c>
      <c r="Q178" t="b">
        <v>0</v>
      </c>
      <c r="R178" s="1">
        <v>43596</v>
      </c>
      <c r="S178" t="b">
        <v>0</v>
      </c>
      <c r="U178" t="b">
        <v>0</v>
      </c>
      <c r="X178" t="s">
        <v>2589</v>
      </c>
      <c r="Y178" s="1">
        <v>45099</v>
      </c>
      <c r="AB178">
        <v>77</v>
      </c>
      <c r="AC178" t="b">
        <v>0</v>
      </c>
      <c r="AD178" t="b">
        <v>1</v>
      </c>
      <c r="AI178" t="b">
        <v>0</v>
      </c>
      <c r="AJ178" t="b">
        <v>0</v>
      </c>
      <c r="AK178" t="b">
        <v>0</v>
      </c>
      <c r="AL178" t="b">
        <v>0</v>
      </c>
      <c r="AM178" t="b">
        <v>0</v>
      </c>
      <c r="AN178" t="b">
        <v>0</v>
      </c>
      <c r="AO178" t="b">
        <v>0</v>
      </c>
      <c r="AP178" t="b">
        <v>0</v>
      </c>
      <c r="AQ178" t="b">
        <v>0</v>
      </c>
      <c r="AR178" t="b">
        <v>1</v>
      </c>
      <c r="AS178" t="b">
        <v>0</v>
      </c>
      <c r="AT178" t="b">
        <v>0</v>
      </c>
      <c r="AU178" t="b">
        <v>0</v>
      </c>
      <c r="AV178" t="b">
        <v>1</v>
      </c>
      <c r="AW178" t="b">
        <v>0</v>
      </c>
      <c r="AX178" t="b">
        <v>0</v>
      </c>
      <c r="AY178" t="b">
        <v>0</v>
      </c>
      <c r="AZ178" t="b">
        <v>0</v>
      </c>
      <c r="BA178" t="b">
        <v>0</v>
      </c>
      <c r="BB178" t="b">
        <v>0</v>
      </c>
      <c r="BC178" t="b">
        <v>0</v>
      </c>
      <c r="BD178" t="b">
        <v>0</v>
      </c>
      <c r="BE178" t="b">
        <v>0</v>
      </c>
      <c r="BF178" t="b">
        <v>0</v>
      </c>
      <c r="BG178" t="b">
        <v>0</v>
      </c>
      <c r="BH178" t="b">
        <v>0</v>
      </c>
      <c r="BI178" t="b">
        <v>0</v>
      </c>
      <c r="BJ178" t="b">
        <v>0</v>
      </c>
      <c r="BK178" t="b">
        <v>0</v>
      </c>
      <c r="BL178" t="b">
        <v>0</v>
      </c>
      <c r="BN178" t="b">
        <v>1</v>
      </c>
    </row>
    <row r="179" spans="1:66">
      <c r="A179" s="6">
        <v>1006</v>
      </c>
      <c r="B179" t="s">
        <v>1339</v>
      </c>
      <c r="C179" t="s">
        <v>692</v>
      </c>
      <c r="D179" t="s">
        <v>1307</v>
      </c>
      <c r="E179" t="s">
        <v>1340</v>
      </c>
      <c r="F179" t="s">
        <v>1341</v>
      </c>
      <c r="G179" t="s">
        <v>25</v>
      </c>
      <c r="H179" t="s">
        <v>17</v>
      </c>
      <c r="I179" t="s">
        <v>1755</v>
      </c>
      <c r="J179" t="s">
        <v>1342</v>
      </c>
      <c r="K179" t="s">
        <v>1343</v>
      </c>
      <c r="L179" t="s">
        <v>1344</v>
      </c>
      <c r="M179" t="s">
        <v>1900</v>
      </c>
      <c r="N179" s="1">
        <v>15195</v>
      </c>
      <c r="O179" t="s">
        <v>1345</v>
      </c>
      <c r="Q179" t="b">
        <v>0</v>
      </c>
      <c r="R179" s="1">
        <v>44366</v>
      </c>
      <c r="S179" t="b">
        <v>0</v>
      </c>
      <c r="U179" t="b">
        <v>0</v>
      </c>
      <c r="Y179" s="1">
        <v>44597</v>
      </c>
      <c r="AB179">
        <v>82</v>
      </c>
      <c r="AC179" t="b">
        <v>0</v>
      </c>
      <c r="AD179" t="b">
        <v>1</v>
      </c>
      <c r="AF179" t="s">
        <v>2539</v>
      </c>
      <c r="AI179" t="b">
        <v>0</v>
      </c>
      <c r="AJ179" t="b">
        <v>0</v>
      </c>
      <c r="AK179" t="b">
        <v>0</v>
      </c>
      <c r="AL179" t="b">
        <v>0</v>
      </c>
      <c r="AM179" t="b">
        <v>0</v>
      </c>
      <c r="AN179" t="b">
        <v>0</v>
      </c>
      <c r="AO179" t="b">
        <v>0</v>
      </c>
      <c r="AP179" t="b">
        <v>0</v>
      </c>
      <c r="AQ179" t="b">
        <v>0</v>
      </c>
      <c r="AR179" t="b">
        <v>0</v>
      </c>
      <c r="AS179" t="b">
        <v>0</v>
      </c>
      <c r="AT179" t="b">
        <v>0</v>
      </c>
      <c r="AU179" t="b">
        <v>0</v>
      </c>
      <c r="AV179" t="b">
        <v>0</v>
      </c>
      <c r="AW179" t="b">
        <v>0</v>
      </c>
      <c r="AX179" t="b">
        <v>0</v>
      </c>
      <c r="AY179" t="b">
        <v>0</v>
      </c>
      <c r="AZ179" t="b">
        <v>0</v>
      </c>
      <c r="BA179" t="b">
        <v>0</v>
      </c>
      <c r="BB179" t="b">
        <v>0</v>
      </c>
      <c r="BC179" t="b">
        <v>0</v>
      </c>
      <c r="BD179" t="b">
        <v>0</v>
      </c>
      <c r="BE179" t="b">
        <v>0</v>
      </c>
      <c r="BF179" t="b">
        <v>0</v>
      </c>
      <c r="BG179" t="b">
        <v>0</v>
      </c>
      <c r="BH179" t="b">
        <v>0</v>
      </c>
      <c r="BI179" t="b">
        <v>0</v>
      </c>
      <c r="BJ179" t="b">
        <v>0</v>
      </c>
      <c r="BK179" t="b">
        <v>0</v>
      </c>
      <c r="BL179" t="b">
        <v>0</v>
      </c>
      <c r="BN179" t="b">
        <v>1</v>
      </c>
    </row>
    <row r="180" spans="1:66">
      <c r="A180" s="99">
        <v>215</v>
      </c>
      <c r="B180" s="110" t="s">
        <v>622</v>
      </c>
      <c r="C180" s="110" t="s">
        <v>623</v>
      </c>
      <c r="D180" s="110" t="s">
        <v>1104</v>
      </c>
      <c r="E180" s="110" t="s">
        <v>85</v>
      </c>
      <c r="F180" s="110" t="s">
        <v>624</v>
      </c>
      <c r="G180" s="110" t="s">
        <v>136</v>
      </c>
      <c r="H180" s="110" t="s">
        <v>17</v>
      </c>
      <c r="I180" s="110" t="s">
        <v>1783</v>
      </c>
      <c r="J180" t="s">
        <v>625</v>
      </c>
      <c r="L180" t="s">
        <v>626</v>
      </c>
      <c r="N180" s="1">
        <v>11024</v>
      </c>
      <c r="Q180" t="b">
        <v>0</v>
      </c>
      <c r="R180" s="1">
        <v>35855</v>
      </c>
      <c r="S180" t="b">
        <v>0</v>
      </c>
      <c r="U180" t="b">
        <v>0</v>
      </c>
      <c r="Y180" s="1">
        <v>44277</v>
      </c>
      <c r="AA180" t="s">
        <v>2543</v>
      </c>
      <c r="AB180">
        <v>93</v>
      </c>
      <c r="AC180" t="b">
        <v>0</v>
      </c>
      <c r="AD180" t="b">
        <v>1</v>
      </c>
      <c r="AI180" t="b">
        <v>0</v>
      </c>
      <c r="AJ180" t="b">
        <v>0</v>
      </c>
      <c r="AK180" t="b">
        <v>0</v>
      </c>
      <c r="AL180" t="b">
        <v>0</v>
      </c>
      <c r="AM180" t="b">
        <v>0</v>
      </c>
      <c r="AN180" t="b">
        <v>0</v>
      </c>
      <c r="AO180" t="b">
        <v>0</v>
      </c>
      <c r="AP180" t="b">
        <v>0</v>
      </c>
      <c r="AQ180" t="b">
        <v>1</v>
      </c>
      <c r="AR180" t="b">
        <v>0</v>
      </c>
      <c r="AS180" t="b">
        <v>0</v>
      </c>
      <c r="AT180" t="b">
        <v>0</v>
      </c>
      <c r="AU180" t="b">
        <v>0</v>
      </c>
      <c r="AV180" t="b">
        <v>0</v>
      </c>
      <c r="AW180" t="b">
        <v>0</v>
      </c>
      <c r="AX180" t="b">
        <v>0</v>
      </c>
      <c r="AY180" t="b">
        <v>0</v>
      </c>
      <c r="AZ180" t="b">
        <v>0</v>
      </c>
      <c r="BA180" t="b">
        <v>0</v>
      </c>
      <c r="BB180" t="b">
        <v>0</v>
      </c>
      <c r="BC180" t="b">
        <v>0</v>
      </c>
      <c r="BD180" t="b">
        <v>0</v>
      </c>
      <c r="BE180" t="b">
        <v>0</v>
      </c>
      <c r="BF180" t="b">
        <v>0</v>
      </c>
      <c r="BG180" t="b">
        <v>0</v>
      </c>
      <c r="BH180" t="b">
        <v>0</v>
      </c>
      <c r="BI180" t="b">
        <v>0</v>
      </c>
      <c r="BJ180" t="b">
        <v>0</v>
      </c>
      <c r="BK180" t="b">
        <v>0</v>
      </c>
      <c r="BL180" t="b">
        <v>0</v>
      </c>
      <c r="BN180" t="b">
        <v>1</v>
      </c>
    </row>
    <row r="181" spans="1:66">
      <c r="A181" s="6">
        <v>905</v>
      </c>
      <c r="B181" t="s">
        <v>627</v>
      </c>
      <c r="C181" t="s">
        <v>144</v>
      </c>
      <c r="D181" t="s">
        <v>1253</v>
      </c>
      <c r="E181" t="s">
        <v>582</v>
      </c>
      <c r="F181" t="s">
        <v>2237</v>
      </c>
      <c r="G181" t="s">
        <v>83</v>
      </c>
      <c r="H181" t="s">
        <v>17</v>
      </c>
      <c r="I181" t="s">
        <v>1772</v>
      </c>
      <c r="J181" t="s">
        <v>628</v>
      </c>
      <c r="K181" t="s">
        <v>628</v>
      </c>
      <c r="L181" t="s">
        <v>629</v>
      </c>
      <c r="N181" s="1">
        <v>14201</v>
      </c>
      <c r="Q181" t="b">
        <v>0</v>
      </c>
      <c r="R181" s="1">
        <v>43081</v>
      </c>
      <c r="S181" t="b">
        <v>0</v>
      </c>
      <c r="U181" t="b">
        <v>0</v>
      </c>
      <c r="Y181" s="1">
        <v>44995</v>
      </c>
      <c r="AB181">
        <v>85</v>
      </c>
      <c r="AC181" t="b">
        <v>0</v>
      </c>
      <c r="AD181" t="b">
        <v>1</v>
      </c>
      <c r="AI181" t="b">
        <v>0</v>
      </c>
      <c r="AJ181" t="b">
        <v>0</v>
      </c>
      <c r="AK181" t="b">
        <v>0</v>
      </c>
      <c r="AL181" t="b">
        <v>0</v>
      </c>
      <c r="AM181" t="b">
        <v>0</v>
      </c>
      <c r="AN181" t="b">
        <v>0</v>
      </c>
      <c r="AO181" t="b">
        <v>0</v>
      </c>
      <c r="AP181" t="b">
        <v>0</v>
      </c>
      <c r="AQ181" t="b">
        <v>0</v>
      </c>
      <c r="AR181" t="b">
        <v>0</v>
      </c>
      <c r="AS181" t="b">
        <v>0</v>
      </c>
      <c r="AT181" t="b">
        <v>0</v>
      </c>
      <c r="AU181" t="b">
        <v>0</v>
      </c>
      <c r="AV181" t="b">
        <v>0</v>
      </c>
      <c r="AW181" t="b">
        <v>0</v>
      </c>
      <c r="AX181" t="b">
        <v>0</v>
      </c>
      <c r="AY181" t="b">
        <v>0</v>
      </c>
      <c r="AZ181" t="b">
        <v>0</v>
      </c>
      <c r="BA181" t="b">
        <v>0</v>
      </c>
      <c r="BB181" t="b">
        <v>0</v>
      </c>
      <c r="BC181" t="b">
        <v>0</v>
      </c>
      <c r="BD181" t="b">
        <v>0</v>
      </c>
      <c r="BE181" t="b">
        <v>0</v>
      </c>
      <c r="BF181" t="b">
        <v>0</v>
      </c>
      <c r="BG181" t="b">
        <v>0</v>
      </c>
      <c r="BH181" t="b">
        <v>0</v>
      </c>
      <c r="BI181" t="b">
        <v>0</v>
      </c>
      <c r="BJ181" t="b">
        <v>0</v>
      </c>
      <c r="BK181" t="b">
        <v>0</v>
      </c>
      <c r="BL181" t="b">
        <v>0</v>
      </c>
      <c r="BN181" t="b">
        <v>1</v>
      </c>
    </row>
    <row r="182" spans="1:66">
      <c r="A182" s="73">
        <v>1117</v>
      </c>
      <c r="B182" s="75" t="s">
        <v>2657</v>
      </c>
      <c r="C182" s="75" t="s">
        <v>306</v>
      </c>
      <c r="D182" s="75" t="s">
        <v>1307</v>
      </c>
      <c r="E182" s="75" t="s">
        <v>2658</v>
      </c>
      <c r="F182" s="75" t="s">
        <v>2659</v>
      </c>
      <c r="G182" s="75" t="s">
        <v>81</v>
      </c>
      <c r="H182" s="75" t="s">
        <v>17</v>
      </c>
      <c r="I182" s="75">
        <v>7652</v>
      </c>
      <c r="J182" s="75"/>
      <c r="K182" s="75" t="s">
        <v>2660</v>
      </c>
      <c r="L182" s="348" t="s">
        <v>2661</v>
      </c>
      <c r="M182" s="75"/>
      <c r="N182" s="288">
        <v>19810</v>
      </c>
      <c r="O182" s="75" t="s">
        <v>2160</v>
      </c>
      <c r="P182" s="75"/>
      <c r="Q182" s="75"/>
      <c r="R182" s="288">
        <v>46357</v>
      </c>
    </row>
    <row r="183" spans="1:66">
      <c r="A183" s="6">
        <v>1105</v>
      </c>
      <c r="B183" t="s">
        <v>2294</v>
      </c>
      <c r="C183" t="s">
        <v>2293</v>
      </c>
      <c r="D183" t="s">
        <v>1269</v>
      </c>
      <c r="E183" t="s">
        <v>2323</v>
      </c>
      <c r="F183" t="s">
        <v>2322</v>
      </c>
      <c r="G183" t="s">
        <v>25</v>
      </c>
      <c r="H183" t="s">
        <v>17</v>
      </c>
      <c r="I183" t="s">
        <v>1755</v>
      </c>
      <c r="J183" t="s">
        <v>2321</v>
      </c>
      <c r="K183" t="s">
        <v>2320</v>
      </c>
      <c r="L183" t="s">
        <v>2319</v>
      </c>
      <c r="M183" t="s">
        <v>2318</v>
      </c>
      <c r="N183" s="1">
        <v>17033</v>
      </c>
      <c r="Q183" t="b">
        <v>0</v>
      </c>
      <c r="R183" s="1">
        <v>45139</v>
      </c>
      <c r="S183" t="b">
        <v>0</v>
      </c>
      <c r="U183" t="b">
        <v>0</v>
      </c>
      <c r="Y183" s="1">
        <v>45139.689988425926</v>
      </c>
      <c r="AB183">
        <v>77</v>
      </c>
      <c r="AC183" t="b">
        <v>0</v>
      </c>
      <c r="AD183" t="b">
        <v>0</v>
      </c>
      <c r="AF183" t="s">
        <v>2582</v>
      </c>
      <c r="AI183" t="b">
        <v>0</v>
      </c>
      <c r="AJ183" t="b">
        <v>0</v>
      </c>
      <c r="AK183" t="b">
        <v>0</v>
      </c>
      <c r="AL183" t="b">
        <v>0</v>
      </c>
      <c r="AM183" t="b">
        <v>0</v>
      </c>
      <c r="AN183" t="b">
        <v>1</v>
      </c>
      <c r="AO183" t="b">
        <v>1</v>
      </c>
      <c r="AP183" t="b">
        <v>1</v>
      </c>
      <c r="AQ183" t="b">
        <v>1</v>
      </c>
      <c r="AR183" t="b">
        <v>0</v>
      </c>
      <c r="AS183" t="b">
        <v>0</v>
      </c>
      <c r="AT183" t="b">
        <v>0</v>
      </c>
      <c r="AU183" t="b">
        <v>1</v>
      </c>
      <c r="AV183" t="b">
        <v>1</v>
      </c>
      <c r="AW183" t="b">
        <v>1</v>
      </c>
      <c r="AX183" t="b">
        <v>0</v>
      </c>
      <c r="AY183" t="b">
        <v>0</v>
      </c>
      <c r="AZ183" t="b">
        <v>1</v>
      </c>
      <c r="BA183" t="b">
        <v>0</v>
      </c>
      <c r="BB183" t="b">
        <v>0</v>
      </c>
      <c r="BC183" t="b">
        <v>0</v>
      </c>
      <c r="BD183" t="b">
        <v>1</v>
      </c>
      <c r="BE183" t="b">
        <v>1</v>
      </c>
      <c r="BF183" t="b">
        <v>0</v>
      </c>
      <c r="BG183" t="b">
        <v>0</v>
      </c>
      <c r="BH183" t="b">
        <v>0</v>
      </c>
      <c r="BI183" t="b">
        <v>0</v>
      </c>
      <c r="BJ183" t="b">
        <v>0</v>
      </c>
      <c r="BK183" t="b">
        <v>0</v>
      </c>
      <c r="BL183" t="b">
        <v>0</v>
      </c>
      <c r="BN183" t="b">
        <v>1</v>
      </c>
    </row>
    <row r="184" spans="1:66">
      <c r="A184" s="6">
        <v>1028</v>
      </c>
      <c r="B184" t="s">
        <v>1504</v>
      </c>
      <c r="C184" t="s">
        <v>64</v>
      </c>
      <c r="D184" t="s">
        <v>1104</v>
      </c>
      <c r="E184" t="s">
        <v>14</v>
      </c>
      <c r="F184" t="s">
        <v>1506</v>
      </c>
      <c r="G184" t="s">
        <v>309</v>
      </c>
      <c r="H184" t="s">
        <v>17</v>
      </c>
      <c r="I184" t="s">
        <v>1840</v>
      </c>
      <c r="J184" t="s">
        <v>1507</v>
      </c>
      <c r="L184" t="s">
        <v>1508</v>
      </c>
      <c r="M184" t="s">
        <v>1509</v>
      </c>
      <c r="N184" s="1">
        <v>17426</v>
      </c>
      <c r="O184" t="s">
        <v>1510</v>
      </c>
      <c r="Q184" t="b">
        <v>0</v>
      </c>
      <c r="R184" s="1">
        <v>44414</v>
      </c>
      <c r="S184" t="b">
        <v>0</v>
      </c>
      <c r="U184" t="b">
        <v>0</v>
      </c>
      <c r="Y184" s="1">
        <v>44414</v>
      </c>
      <c r="AB184">
        <v>76</v>
      </c>
      <c r="AC184" t="b">
        <v>0</v>
      </c>
      <c r="AD184" t="b">
        <v>1</v>
      </c>
      <c r="AF184" t="s">
        <v>2521</v>
      </c>
      <c r="AI184" t="b">
        <v>0</v>
      </c>
      <c r="AJ184" t="b">
        <v>0</v>
      </c>
      <c r="AK184" t="b">
        <v>0</v>
      </c>
      <c r="AL184" t="b">
        <v>0</v>
      </c>
      <c r="AM184" t="b">
        <v>0</v>
      </c>
      <c r="AN184" t="b">
        <v>0</v>
      </c>
      <c r="AO184" t="b">
        <v>0</v>
      </c>
      <c r="AP184" t="b">
        <v>0</v>
      </c>
      <c r="AQ184" t="b">
        <v>0</v>
      </c>
      <c r="AR184" t="b">
        <v>0</v>
      </c>
      <c r="AS184" t="b">
        <v>0</v>
      </c>
      <c r="AT184" t="b">
        <v>0</v>
      </c>
      <c r="AU184" t="b">
        <v>0</v>
      </c>
      <c r="AV184" t="b">
        <v>0</v>
      </c>
      <c r="AW184" t="b">
        <v>1</v>
      </c>
      <c r="AX184" t="b">
        <v>0</v>
      </c>
      <c r="AY184" t="b">
        <v>0</v>
      </c>
      <c r="AZ184" t="b">
        <v>0</v>
      </c>
      <c r="BA184" t="b">
        <v>0</v>
      </c>
      <c r="BB184" t="b">
        <v>1</v>
      </c>
      <c r="BC184" t="b">
        <v>0</v>
      </c>
      <c r="BD184" t="b">
        <v>0</v>
      </c>
      <c r="BE184" t="b">
        <v>0</v>
      </c>
      <c r="BF184" t="b">
        <v>0</v>
      </c>
      <c r="BG184" t="b">
        <v>0</v>
      </c>
      <c r="BH184" t="b">
        <v>0</v>
      </c>
      <c r="BI184" t="b">
        <v>0</v>
      </c>
      <c r="BJ184" t="b">
        <v>0</v>
      </c>
      <c r="BK184" t="b">
        <v>0</v>
      </c>
      <c r="BL184" t="b">
        <v>0</v>
      </c>
      <c r="BN184" t="b">
        <v>1</v>
      </c>
    </row>
    <row r="185" spans="1:66">
      <c r="A185" s="73">
        <v>850</v>
      </c>
      <c r="B185" s="75" t="s">
        <v>630</v>
      </c>
      <c r="C185" s="75" t="s">
        <v>64</v>
      </c>
      <c r="D185" t="s">
        <v>1109</v>
      </c>
      <c r="E185" t="s">
        <v>23</v>
      </c>
      <c r="F185" t="s">
        <v>1901</v>
      </c>
      <c r="G185" t="s">
        <v>25</v>
      </c>
      <c r="H185" t="s">
        <v>17</v>
      </c>
      <c r="I185" t="s">
        <v>1755</v>
      </c>
      <c r="J185" t="s">
        <v>631</v>
      </c>
      <c r="K185" t="s">
        <v>632</v>
      </c>
      <c r="L185" t="s">
        <v>633</v>
      </c>
      <c r="N185" s="1">
        <v>17912</v>
      </c>
      <c r="Q185" t="b">
        <v>0</v>
      </c>
      <c r="R185" s="1">
        <v>42749</v>
      </c>
      <c r="S185" t="b">
        <v>0</v>
      </c>
      <c r="U185" t="b">
        <v>0</v>
      </c>
      <c r="AB185">
        <v>74</v>
      </c>
      <c r="AC185" t="b">
        <v>0</v>
      </c>
      <c r="AD185" t="b">
        <v>1</v>
      </c>
      <c r="AF185" t="s">
        <v>2534</v>
      </c>
      <c r="AI185" t="b">
        <v>0</v>
      </c>
      <c r="AJ185" t="b">
        <v>0</v>
      </c>
      <c r="AK185" t="b">
        <v>0</v>
      </c>
      <c r="AL185" t="b">
        <v>0</v>
      </c>
      <c r="AM185" t="b">
        <v>0</v>
      </c>
      <c r="AN185" t="b">
        <v>1</v>
      </c>
      <c r="AO185" t="b">
        <v>0</v>
      </c>
      <c r="AP185" t="b">
        <v>0</v>
      </c>
      <c r="AQ185" t="b">
        <v>0</v>
      </c>
      <c r="AR185" t="b">
        <v>1</v>
      </c>
      <c r="AS185" t="b">
        <v>0</v>
      </c>
      <c r="AT185" t="b">
        <v>0</v>
      </c>
      <c r="AU185" t="b">
        <v>0</v>
      </c>
      <c r="AV185" t="b">
        <v>1</v>
      </c>
      <c r="AW185" t="b">
        <v>0</v>
      </c>
      <c r="AX185" t="b">
        <v>0</v>
      </c>
      <c r="AY185" t="b">
        <v>0</v>
      </c>
      <c r="AZ185" t="b">
        <v>0</v>
      </c>
      <c r="BA185" t="b">
        <v>0</v>
      </c>
      <c r="BB185" t="b">
        <v>0</v>
      </c>
      <c r="BC185" t="b">
        <v>0</v>
      </c>
      <c r="BD185" t="b">
        <v>1</v>
      </c>
      <c r="BE185" t="b">
        <v>0</v>
      </c>
      <c r="BF185" t="b">
        <v>1</v>
      </c>
      <c r="BG185" t="b">
        <v>0</v>
      </c>
      <c r="BH185" t="b">
        <v>0</v>
      </c>
      <c r="BI185" t="b">
        <v>0</v>
      </c>
      <c r="BJ185" t="b">
        <v>0</v>
      </c>
      <c r="BK185" t="b">
        <v>0</v>
      </c>
      <c r="BL185" t="b">
        <v>0</v>
      </c>
      <c r="BN185" t="b">
        <v>1</v>
      </c>
    </row>
    <row r="186" spans="1:66">
      <c r="A186" s="6">
        <v>966</v>
      </c>
      <c r="B186" t="s">
        <v>634</v>
      </c>
      <c r="C186" t="s">
        <v>635</v>
      </c>
      <c r="D186" t="s">
        <v>1575</v>
      </c>
      <c r="F186" t="s">
        <v>636</v>
      </c>
      <c r="G186" t="s">
        <v>25</v>
      </c>
      <c r="H186" t="s">
        <v>17</v>
      </c>
      <c r="I186" t="s">
        <v>1755</v>
      </c>
      <c r="K186" t="s">
        <v>637</v>
      </c>
      <c r="L186" t="s">
        <v>638</v>
      </c>
      <c r="N186" s="1">
        <v>19090</v>
      </c>
      <c r="Q186" t="b">
        <v>0</v>
      </c>
      <c r="R186" s="1">
        <v>43662</v>
      </c>
      <c r="S186" t="b">
        <v>0</v>
      </c>
      <c r="U186" t="b">
        <v>0</v>
      </c>
      <c r="AB186">
        <v>71</v>
      </c>
      <c r="AC186" t="b">
        <v>0</v>
      </c>
      <c r="AD186" t="b">
        <v>1</v>
      </c>
      <c r="AI186" t="b">
        <v>0</v>
      </c>
      <c r="AJ186" t="b">
        <v>0</v>
      </c>
      <c r="AK186" t="b">
        <v>0</v>
      </c>
      <c r="AL186" t="b">
        <v>0</v>
      </c>
      <c r="AM186" t="b">
        <v>0</v>
      </c>
      <c r="AN186" t="b">
        <v>0</v>
      </c>
      <c r="AO186" t="b">
        <v>0</v>
      </c>
      <c r="AP186" t="b">
        <v>1</v>
      </c>
      <c r="AQ186" t="b">
        <v>0</v>
      </c>
      <c r="AR186" t="b">
        <v>1</v>
      </c>
      <c r="AS186" t="b">
        <v>0</v>
      </c>
      <c r="AT186" t="b">
        <v>0</v>
      </c>
      <c r="AU186" t="b">
        <v>1</v>
      </c>
      <c r="AV186" t="b">
        <v>1</v>
      </c>
      <c r="AW186" t="b">
        <v>1</v>
      </c>
      <c r="AX186" t="b">
        <v>0</v>
      </c>
      <c r="AY186" t="b">
        <v>0</v>
      </c>
      <c r="AZ186" t="b">
        <v>0</v>
      </c>
      <c r="BA186" t="b">
        <v>0</v>
      </c>
      <c r="BB186" t="b">
        <v>0</v>
      </c>
      <c r="BC186" t="b">
        <v>0</v>
      </c>
      <c r="BD186" t="b">
        <v>1</v>
      </c>
      <c r="BE186" t="b">
        <v>0</v>
      </c>
      <c r="BF186" t="b">
        <v>0</v>
      </c>
      <c r="BG186" t="b">
        <v>0</v>
      </c>
      <c r="BH186" t="b">
        <v>0</v>
      </c>
      <c r="BI186" t="b">
        <v>1</v>
      </c>
      <c r="BJ186" t="b">
        <v>0</v>
      </c>
      <c r="BK186" t="b">
        <v>0</v>
      </c>
      <c r="BL186" t="b">
        <v>0</v>
      </c>
      <c r="BN186" t="b">
        <v>1</v>
      </c>
    </row>
    <row r="187" spans="1:66">
      <c r="A187" s="6">
        <v>1008</v>
      </c>
      <c r="B187" t="s">
        <v>1416</v>
      </c>
      <c r="C187" t="s">
        <v>1417</v>
      </c>
      <c r="E187" t="s">
        <v>1418</v>
      </c>
      <c r="F187" t="s">
        <v>1419</v>
      </c>
      <c r="G187" t="s">
        <v>1420</v>
      </c>
      <c r="H187" t="s">
        <v>17</v>
      </c>
      <c r="I187" t="s">
        <v>1902</v>
      </c>
      <c r="K187" t="s">
        <v>1421</v>
      </c>
      <c r="L187" t="s">
        <v>1700</v>
      </c>
      <c r="N187" s="1">
        <v>16258</v>
      </c>
      <c r="Q187" t="b">
        <v>0</v>
      </c>
      <c r="R187" s="1">
        <v>44370</v>
      </c>
      <c r="S187" t="b">
        <v>0</v>
      </c>
      <c r="U187" t="b">
        <v>0</v>
      </c>
      <c r="Y187" s="1">
        <v>44531</v>
      </c>
      <c r="AB187">
        <v>79</v>
      </c>
      <c r="AC187" t="b">
        <v>0</v>
      </c>
      <c r="AD187" t="b">
        <v>1</v>
      </c>
      <c r="AI187" t="b">
        <v>0</v>
      </c>
      <c r="AJ187" t="b">
        <v>0</v>
      </c>
      <c r="AK187" t="b">
        <v>0</v>
      </c>
      <c r="AL187" t="b">
        <v>0</v>
      </c>
      <c r="AM187" t="b">
        <v>0</v>
      </c>
      <c r="AN187" t="b">
        <v>0</v>
      </c>
      <c r="AO187" t="b">
        <v>0</v>
      </c>
      <c r="AP187" t="b">
        <v>0</v>
      </c>
      <c r="AQ187" t="b">
        <v>0</v>
      </c>
      <c r="AR187" t="b">
        <v>0</v>
      </c>
      <c r="AS187" t="b">
        <v>0</v>
      </c>
      <c r="AT187" t="b">
        <v>0</v>
      </c>
      <c r="AU187" t="b">
        <v>0</v>
      </c>
      <c r="AV187" t="b">
        <v>0</v>
      </c>
      <c r="AW187" t="b">
        <v>0</v>
      </c>
      <c r="AX187" t="b">
        <v>0</v>
      </c>
      <c r="AY187" t="b">
        <v>0</v>
      </c>
      <c r="AZ187" t="b">
        <v>0</v>
      </c>
      <c r="BA187" t="b">
        <v>0</v>
      </c>
      <c r="BB187" t="b">
        <v>0</v>
      </c>
      <c r="BC187" t="b">
        <v>0</v>
      </c>
      <c r="BD187" t="b">
        <v>0</v>
      </c>
      <c r="BE187" t="b">
        <v>0</v>
      </c>
      <c r="BF187" t="b">
        <v>0</v>
      </c>
      <c r="BG187" t="b">
        <v>0</v>
      </c>
      <c r="BH187" t="b">
        <v>0</v>
      </c>
      <c r="BI187" t="b">
        <v>0</v>
      </c>
      <c r="BJ187" t="b">
        <v>0</v>
      </c>
      <c r="BK187" t="b">
        <v>0</v>
      </c>
      <c r="BL187" t="b">
        <v>0</v>
      </c>
      <c r="BN187" t="b">
        <v>1</v>
      </c>
    </row>
    <row r="188" spans="1:66">
      <c r="A188" s="99">
        <v>1058</v>
      </c>
      <c r="B188" s="58" t="s">
        <v>1734</v>
      </c>
      <c r="C188" s="58" t="s">
        <v>1047</v>
      </c>
      <c r="E188" s="110" t="s">
        <v>1903</v>
      </c>
      <c r="F188" s="110" t="s">
        <v>1904</v>
      </c>
      <c r="G188" s="110" t="s">
        <v>96</v>
      </c>
      <c r="H188" s="110" t="s">
        <v>17</v>
      </c>
      <c r="I188" s="110" t="s">
        <v>1822</v>
      </c>
      <c r="J188" t="s">
        <v>1905</v>
      </c>
      <c r="K188" t="s">
        <v>1906</v>
      </c>
      <c r="L188" t="s">
        <v>1907</v>
      </c>
      <c r="N188" s="1">
        <v>12224</v>
      </c>
      <c r="Q188" t="b">
        <v>0</v>
      </c>
      <c r="R188" s="1">
        <v>44599</v>
      </c>
      <c r="S188" t="b">
        <v>0</v>
      </c>
      <c r="U188" t="b">
        <v>0</v>
      </c>
      <c r="Y188" s="1">
        <v>44601</v>
      </c>
      <c r="AB188">
        <v>90</v>
      </c>
      <c r="AC188" t="b">
        <v>0</v>
      </c>
      <c r="AD188" t="b">
        <v>1</v>
      </c>
      <c r="AF188" t="s">
        <v>2258</v>
      </c>
      <c r="AI188" t="b">
        <v>0</v>
      </c>
      <c r="AJ188" t="b">
        <v>0</v>
      </c>
      <c r="AK188" t="b">
        <v>0</v>
      </c>
      <c r="AL188" t="b">
        <v>0</v>
      </c>
      <c r="AM188" t="b">
        <v>0</v>
      </c>
      <c r="AN188" t="b">
        <v>1</v>
      </c>
      <c r="AO188" t="b">
        <v>0</v>
      </c>
      <c r="AP188" t="b">
        <v>0</v>
      </c>
      <c r="AQ188" t="b">
        <v>1</v>
      </c>
      <c r="AR188" t="b">
        <v>0</v>
      </c>
      <c r="AS188" t="b">
        <v>0</v>
      </c>
      <c r="AT188" t="b">
        <v>0</v>
      </c>
      <c r="AU188" t="b">
        <v>1</v>
      </c>
      <c r="AV188" t="b">
        <v>1</v>
      </c>
      <c r="AW188" t="b">
        <v>0</v>
      </c>
      <c r="AX188" t="b">
        <v>0</v>
      </c>
      <c r="AY188" t="b">
        <v>0</v>
      </c>
      <c r="AZ188" t="b">
        <v>0</v>
      </c>
      <c r="BA188" t="b">
        <v>0</v>
      </c>
      <c r="BB188" t="b">
        <v>0</v>
      </c>
      <c r="BC188" t="b">
        <v>0</v>
      </c>
      <c r="BD188" t="b">
        <v>1</v>
      </c>
      <c r="BE188" t="b">
        <v>1</v>
      </c>
      <c r="BF188" t="b">
        <v>1</v>
      </c>
      <c r="BG188" t="b">
        <v>0</v>
      </c>
      <c r="BH188" t="b">
        <v>0</v>
      </c>
      <c r="BI188" t="b">
        <v>0</v>
      </c>
      <c r="BJ188" t="b">
        <v>0</v>
      </c>
      <c r="BK188" t="b">
        <v>0</v>
      </c>
      <c r="BL188" t="b">
        <v>0</v>
      </c>
      <c r="BN188" t="b">
        <v>1</v>
      </c>
    </row>
    <row r="189" spans="1:66">
      <c r="A189" s="73">
        <v>221</v>
      </c>
      <c r="B189" s="75" t="s">
        <v>639</v>
      </c>
      <c r="C189" s="75" t="s">
        <v>571</v>
      </c>
      <c r="D189" t="s">
        <v>1316</v>
      </c>
      <c r="E189" t="s">
        <v>640</v>
      </c>
      <c r="F189" t="s">
        <v>641</v>
      </c>
      <c r="G189" t="s">
        <v>32</v>
      </c>
      <c r="H189" t="s">
        <v>17</v>
      </c>
      <c r="I189" t="s">
        <v>1756</v>
      </c>
      <c r="J189" t="s">
        <v>642</v>
      </c>
      <c r="K189" t="s">
        <v>1317</v>
      </c>
      <c r="L189" t="s">
        <v>643</v>
      </c>
      <c r="M189" t="s">
        <v>1908</v>
      </c>
      <c r="N189" s="1">
        <v>15029</v>
      </c>
      <c r="O189" t="s">
        <v>1318</v>
      </c>
      <c r="P189" t="s">
        <v>1795</v>
      </c>
      <c r="Q189" t="b">
        <v>0</v>
      </c>
      <c r="R189" s="1">
        <v>39417</v>
      </c>
      <c r="S189" t="b">
        <v>0</v>
      </c>
      <c r="U189" t="b">
        <v>0</v>
      </c>
      <c r="Y189" s="1">
        <v>44597</v>
      </c>
      <c r="Z189" t="s">
        <v>2516</v>
      </c>
      <c r="AA189" t="s">
        <v>2590</v>
      </c>
      <c r="AB189">
        <v>82</v>
      </c>
      <c r="AC189" t="b">
        <v>0</v>
      </c>
      <c r="AD189" t="b">
        <v>1</v>
      </c>
      <c r="AF189" t="s">
        <v>2258</v>
      </c>
      <c r="AI189" t="b">
        <v>0</v>
      </c>
      <c r="AJ189" t="b">
        <v>0</v>
      </c>
      <c r="AK189" t="b">
        <v>0</v>
      </c>
      <c r="AL189" t="b">
        <v>1</v>
      </c>
      <c r="AM189" t="b">
        <v>0</v>
      </c>
      <c r="AN189" t="b">
        <v>0</v>
      </c>
      <c r="AO189" t="b">
        <v>0</v>
      </c>
      <c r="AP189" t="b">
        <v>1</v>
      </c>
      <c r="AQ189" t="b">
        <v>1</v>
      </c>
      <c r="AR189" t="b">
        <v>0</v>
      </c>
      <c r="AS189" t="b">
        <v>1</v>
      </c>
      <c r="AT189" t="b">
        <v>0</v>
      </c>
      <c r="AU189" t="b">
        <v>1</v>
      </c>
      <c r="AV189" t="b">
        <v>0</v>
      </c>
      <c r="AW189" t="b">
        <v>1</v>
      </c>
      <c r="AX189" t="b">
        <v>0</v>
      </c>
      <c r="AY189" t="b">
        <v>0</v>
      </c>
      <c r="AZ189" t="b">
        <v>1</v>
      </c>
      <c r="BA189" t="b">
        <v>0</v>
      </c>
      <c r="BB189" t="b">
        <v>1</v>
      </c>
      <c r="BC189" t="b">
        <v>0</v>
      </c>
      <c r="BD189" t="b">
        <v>1</v>
      </c>
      <c r="BE189" t="b">
        <v>0</v>
      </c>
      <c r="BF189" t="b">
        <v>0</v>
      </c>
      <c r="BG189" t="b">
        <v>1</v>
      </c>
      <c r="BH189" t="b">
        <v>0</v>
      </c>
      <c r="BI189" t="b">
        <v>1</v>
      </c>
      <c r="BJ189" t="b">
        <v>0</v>
      </c>
      <c r="BK189" t="b">
        <v>0</v>
      </c>
      <c r="BL189" t="b">
        <v>0</v>
      </c>
      <c r="BN189" t="b">
        <v>1</v>
      </c>
    </row>
    <row r="190" spans="1:66">
      <c r="A190" s="6">
        <v>1069</v>
      </c>
      <c r="B190" t="s">
        <v>1748</v>
      </c>
      <c r="C190" t="s">
        <v>1633</v>
      </c>
      <c r="D190" t="s">
        <v>1540</v>
      </c>
      <c r="E190" t="s">
        <v>1909</v>
      </c>
      <c r="F190" t="s">
        <v>1910</v>
      </c>
      <c r="G190" t="s">
        <v>25</v>
      </c>
      <c r="H190" t="s">
        <v>17</v>
      </c>
      <c r="I190" t="s">
        <v>1755</v>
      </c>
      <c r="J190" t="s">
        <v>1911</v>
      </c>
      <c r="K190" t="s">
        <v>1911</v>
      </c>
      <c r="L190" t="s">
        <v>1912</v>
      </c>
      <c r="M190" t="s">
        <v>1913</v>
      </c>
      <c r="N190" s="1">
        <v>17640</v>
      </c>
      <c r="O190" t="s">
        <v>1914</v>
      </c>
      <c r="Q190" t="b">
        <v>0</v>
      </c>
      <c r="R190" s="1">
        <v>44690</v>
      </c>
      <c r="S190" t="b">
        <v>0</v>
      </c>
      <c r="U190" t="b">
        <v>0</v>
      </c>
      <c r="AB190">
        <v>75</v>
      </c>
      <c r="AC190" t="b">
        <v>0</v>
      </c>
      <c r="AD190" t="b">
        <v>1</v>
      </c>
      <c r="AF190" t="s">
        <v>2258</v>
      </c>
      <c r="AI190" t="b">
        <v>0</v>
      </c>
      <c r="AJ190" t="b">
        <v>0</v>
      </c>
      <c r="AK190" t="b">
        <v>0</v>
      </c>
      <c r="AL190" t="b">
        <v>0</v>
      </c>
      <c r="AM190" t="b">
        <v>0</v>
      </c>
      <c r="AN190" t="b">
        <v>0</v>
      </c>
      <c r="AO190" t="b">
        <v>0</v>
      </c>
      <c r="AP190" t="b">
        <v>0</v>
      </c>
      <c r="AQ190" t="b">
        <v>0</v>
      </c>
      <c r="AR190" t="b">
        <v>1</v>
      </c>
      <c r="AS190" t="b">
        <v>0</v>
      </c>
      <c r="AT190" t="b">
        <v>0</v>
      </c>
      <c r="AU190" t="b">
        <v>0</v>
      </c>
      <c r="AV190" t="b">
        <v>1</v>
      </c>
      <c r="AW190" t="b">
        <v>1</v>
      </c>
      <c r="AX190" t="b">
        <v>0</v>
      </c>
      <c r="AY190" t="b">
        <v>0</v>
      </c>
      <c r="AZ190" t="b">
        <v>0</v>
      </c>
      <c r="BA190" t="b">
        <v>0</v>
      </c>
      <c r="BB190" t="b">
        <v>0</v>
      </c>
      <c r="BC190" t="b">
        <v>0</v>
      </c>
      <c r="BD190" t="b">
        <v>1</v>
      </c>
      <c r="BE190" t="b">
        <v>1</v>
      </c>
      <c r="BF190" t="b">
        <v>1</v>
      </c>
      <c r="BG190" t="b">
        <v>0</v>
      </c>
      <c r="BH190" t="b">
        <v>0</v>
      </c>
      <c r="BI190" t="b">
        <v>0</v>
      </c>
      <c r="BJ190" t="b">
        <v>0</v>
      </c>
      <c r="BK190" t="b">
        <v>0</v>
      </c>
      <c r="BL190" t="b">
        <v>0</v>
      </c>
      <c r="BN190" t="b">
        <v>1</v>
      </c>
    </row>
    <row r="191" spans="1:66">
      <c r="A191" s="99">
        <v>229</v>
      </c>
      <c r="B191" s="110" t="s">
        <v>644</v>
      </c>
      <c r="C191" s="110" t="s">
        <v>411</v>
      </c>
      <c r="D191" s="110" t="s">
        <v>1102</v>
      </c>
      <c r="E191" s="110" t="s">
        <v>124</v>
      </c>
      <c r="F191" s="110" t="s">
        <v>645</v>
      </c>
      <c r="G191" s="110" t="s">
        <v>32</v>
      </c>
      <c r="H191" s="110" t="s">
        <v>17</v>
      </c>
      <c r="I191" s="110" t="s">
        <v>1756</v>
      </c>
      <c r="J191" t="s">
        <v>646</v>
      </c>
      <c r="L191" t="s">
        <v>647</v>
      </c>
      <c r="N191" s="1">
        <v>10953</v>
      </c>
      <c r="Q191" t="b">
        <v>0</v>
      </c>
      <c r="R191" s="1">
        <v>34029</v>
      </c>
      <c r="S191" t="b">
        <v>0</v>
      </c>
      <c r="U191" t="b">
        <v>0</v>
      </c>
      <c r="AB191">
        <v>94</v>
      </c>
      <c r="AC191" t="b">
        <v>0</v>
      </c>
      <c r="AD191" t="b">
        <v>1</v>
      </c>
      <c r="AI191" t="b">
        <v>0</v>
      </c>
      <c r="AJ191" t="b">
        <v>0</v>
      </c>
      <c r="AK191" t="b">
        <v>0</v>
      </c>
      <c r="AL191" t="b">
        <v>0</v>
      </c>
      <c r="AM191" t="b">
        <v>0</v>
      </c>
      <c r="AN191" t="b">
        <v>0</v>
      </c>
      <c r="AO191" t="b">
        <v>0</v>
      </c>
      <c r="AP191" t="b">
        <v>0</v>
      </c>
      <c r="AQ191" t="b">
        <v>0</v>
      </c>
      <c r="AR191" t="b">
        <v>0</v>
      </c>
      <c r="AS191" t="b">
        <v>0</v>
      </c>
      <c r="AT191" t="b">
        <v>0</v>
      </c>
      <c r="AU191" t="b">
        <v>0</v>
      </c>
      <c r="AV191" t="b">
        <v>1</v>
      </c>
      <c r="AW191" t="b">
        <v>0</v>
      </c>
      <c r="AX191" t="b">
        <v>0</v>
      </c>
      <c r="AY191" t="b">
        <v>0</v>
      </c>
      <c r="AZ191" t="b">
        <v>0</v>
      </c>
      <c r="BA191" t="b">
        <v>0</v>
      </c>
      <c r="BB191" t="b">
        <v>0</v>
      </c>
      <c r="BC191" t="b">
        <v>0</v>
      </c>
      <c r="BD191" t="b">
        <v>0</v>
      </c>
      <c r="BE191" t="b">
        <v>0</v>
      </c>
      <c r="BF191" t="b">
        <v>0</v>
      </c>
      <c r="BG191" t="b">
        <v>0</v>
      </c>
      <c r="BH191" t="b">
        <v>0</v>
      </c>
      <c r="BI191" t="b">
        <v>0</v>
      </c>
      <c r="BJ191" t="b">
        <v>0</v>
      </c>
      <c r="BK191" t="b">
        <v>0</v>
      </c>
      <c r="BL191" t="b">
        <v>0</v>
      </c>
      <c r="BN191" t="b">
        <v>1</v>
      </c>
    </row>
    <row r="192" spans="1:66">
      <c r="A192" s="6">
        <v>434</v>
      </c>
      <c r="B192" t="s">
        <v>648</v>
      </c>
      <c r="C192" t="s">
        <v>529</v>
      </c>
      <c r="D192" t="s">
        <v>1534</v>
      </c>
      <c r="E192" t="s">
        <v>85</v>
      </c>
      <c r="F192" t="s">
        <v>2153</v>
      </c>
      <c r="G192" t="s">
        <v>480</v>
      </c>
      <c r="H192" t="s">
        <v>17</v>
      </c>
      <c r="I192" t="s">
        <v>1865</v>
      </c>
      <c r="J192" t="s">
        <v>1535</v>
      </c>
      <c r="K192" t="s">
        <v>1535</v>
      </c>
      <c r="L192" t="s">
        <v>649</v>
      </c>
      <c r="N192" s="1">
        <v>17777</v>
      </c>
      <c r="O192" t="s">
        <v>1494</v>
      </c>
      <c r="Q192" t="b">
        <v>0</v>
      </c>
      <c r="R192" s="1">
        <v>40269</v>
      </c>
      <c r="S192" t="b">
        <v>0</v>
      </c>
      <c r="U192" t="b">
        <v>0</v>
      </c>
      <c r="Y192" s="1">
        <v>44860</v>
      </c>
      <c r="AB192">
        <v>75</v>
      </c>
      <c r="AC192" t="b">
        <v>0</v>
      </c>
      <c r="AD192" t="b">
        <v>1</v>
      </c>
      <c r="AF192" t="s">
        <v>2541</v>
      </c>
      <c r="AI192" t="b">
        <v>0</v>
      </c>
      <c r="AJ192" t="b">
        <v>0</v>
      </c>
      <c r="AK192" t="b">
        <v>0</v>
      </c>
      <c r="AL192" t="b">
        <v>0</v>
      </c>
      <c r="AM192" t="b">
        <v>0</v>
      </c>
      <c r="AN192" t="b">
        <v>0</v>
      </c>
      <c r="AO192" t="b">
        <v>0</v>
      </c>
      <c r="AP192" t="b">
        <v>0</v>
      </c>
      <c r="AQ192" t="b">
        <v>0</v>
      </c>
      <c r="AR192" t="b">
        <v>0</v>
      </c>
      <c r="AS192" t="b">
        <v>0</v>
      </c>
      <c r="AT192" t="b">
        <v>0</v>
      </c>
      <c r="AU192" t="b">
        <v>0</v>
      </c>
      <c r="AV192" t="b">
        <v>0</v>
      </c>
      <c r="AW192" t="b">
        <v>0</v>
      </c>
      <c r="AX192" t="b">
        <v>0</v>
      </c>
      <c r="AY192" t="b">
        <v>0</v>
      </c>
      <c r="AZ192" t="b">
        <v>0</v>
      </c>
      <c r="BA192" t="b">
        <v>0</v>
      </c>
      <c r="BB192" t="b">
        <v>0</v>
      </c>
      <c r="BC192" t="b">
        <v>0</v>
      </c>
      <c r="BD192" t="b">
        <v>0</v>
      </c>
      <c r="BE192" t="b">
        <v>0</v>
      </c>
      <c r="BF192" t="b">
        <v>0</v>
      </c>
      <c r="BG192" t="b">
        <v>0</v>
      </c>
      <c r="BH192" t="b">
        <v>0</v>
      </c>
      <c r="BI192" t="b">
        <v>0</v>
      </c>
      <c r="BJ192" t="b">
        <v>0</v>
      </c>
      <c r="BK192" t="b">
        <v>0</v>
      </c>
      <c r="BL192" t="b">
        <v>0</v>
      </c>
      <c r="BN192" t="b">
        <v>1</v>
      </c>
    </row>
    <row r="193" spans="1:66">
      <c r="A193" s="6">
        <v>441</v>
      </c>
      <c r="B193" t="s">
        <v>650</v>
      </c>
      <c r="C193" t="s">
        <v>1644</v>
      </c>
      <c r="D193" t="s">
        <v>1156</v>
      </c>
      <c r="E193" t="s">
        <v>124</v>
      </c>
      <c r="F193" t="s">
        <v>651</v>
      </c>
      <c r="G193" t="s">
        <v>130</v>
      </c>
      <c r="H193" t="s">
        <v>17</v>
      </c>
      <c r="I193" t="s">
        <v>1783</v>
      </c>
      <c r="J193" t="s">
        <v>652</v>
      </c>
      <c r="L193" t="s">
        <v>653</v>
      </c>
      <c r="M193" t="s">
        <v>1157</v>
      </c>
      <c r="N193" s="1">
        <v>12887</v>
      </c>
      <c r="O193" t="s">
        <v>1158</v>
      </c>
      <c r="Q193" t="b">
        <v>0</v>
      </c>
      <c r="R193" s="1">
        <v>40360</v>
      </c>
      <c r="S193" t="b">
        <v>0</v>
      </c>
      <c r="U193" t="b">
        <v>0</v>
      </c>
      <c r="Y193" s="1">
        <v>44160</v>
      </c>
      <c r="AB193">
        <v>88</v>
      </c>
      <c r="AC193" t="b">
        <v>0</v>
      </c>
      <c r="AD193" t="b">
        <v>1</v>
      </c>
      <c r="AI193" t="b">
        <v>0</v>
      </c>
      <c r="AJ193" t="b">
        <v>0</v>
      </c>
      <c r="AK193" t="b">
        <v>0</v>
      </c>
      <c r="AL193" t="b">
        <v>0</v>
      </c>
      <c r="AM193" t="b">
        <v>0</v>
      </c>
      <c r="AN193" t="b">
        <v>0</v>
      </c>
      <c r="AO193" t="b">
        <v>0</v>
      </c>
      <c r="AP193" t="b">
        <v>0</v>
      </c>
      <c r="AQ193" t="b">
        <v>0</v>
      </c>
      <c r="AR193" t="b">
        <v>0</v>
      </c>
      <c r="AS193" t="b">
        <v>0</v>
      </c>
      <c r="AT193" t="b">
        <v>0</v>
      </c>
      <c r="AU193" t="b">
        <v>0</v>
      </c>
      <c r="AV193" t="b">
        <v>0</v>
      </c>
      <c r="AW193" t="b">
        <v>0</v>
      </c>
      <c r="AX193" t="b">
        <v>0</v>
      </c>
      <c r="AY193" t="b">
        <v>0</v>
      </c>
      <c r="AZ193" t="b">
        <v>0</v>
      </c>
      <c r="BA193" t="b">
        <v>0</v>
      </c>
      <c r="BB193" t="b">
        <v>0</v>
      </c>
      <c r="BC193" t="b">
        <v>0</v>
      </c>
      <c r="BD193" t="b">
        <v>0</v>
      </c>
      <c r="BE193" t="b">
        <v>0</v>
      </c>
      <c r="BF193" t="b">
        <v>0</v>
      </c>
      <c r="BG193" t="b">
        <v>1</v>
      </c>
      <c r="BH193" t="b">
        <v>0</v>
      </c>
      <c r="BI193" t="b">
        <v>0</v>
      </c>
      <c r="BJ193" t="b">
        <v>0</v>
      </c>
      <c r="BK193" t="b">
        <v>0</v>
      </c>
      <c r="BL193" t="b">
        <v>0</v>
      </c>
      <c r="BN193" t="b">
        <v>1</v>
      </c>
    </row>
    <row r="194" spans="1:66">
      <c r="A194" s="6">
        <v>914</v>
      </c>
      <c r="B194" t="s">
        <v>654</v>
      </c>
      <c r="C194" t="s">
        <v>144</v>
      </c>
      <c r="D194" t="s">
        <v>1211</v>
      </c>
      <c r="E194" t="s">
        <v>124</v>
      </c>
      <c r="F194" t="s">
        <v>1431</v>
      </c>
      <c r="G194" t="s">
        <v>16</v>
      </c>
      <c r="H194" t="s">
        <v>17</v>
      </c>
      <c r="I194" t="s">
        <v>1752</v>
      </c>
      <c r="J194" t="s">
        <v>655</v>
      </c>
      <c r="L194" t="s">
        <v>656</v>
      </c>
      <c r="N194" s="1">
        <v>16404</v>
      </c>
      <c r="Q194" t="b">
        <v>0</v>
      </c>
      <c r="R194" s="1">
        <v>43172</v>
      </c>
      <c r="S194" t="b">
        <v>0</v>
      </c>
      <c r="U194" t="b">
        <v>0</v>
      </c>
      <c r="Y194" s="1">
        <v>44160</v>
      </c>
      <c r="AB194">
        <v>79</v>
      </c>
      <c r="AC194" t="b">
        <v>0</v>
      </c>
      <c r="AD194" t="b">
        <v>1</v>
      </c>
      <c r="AF194" t="s">
        <v>2541</v>
      </c>
      <c r="AI194" t="b">
        <v>0</v>
      </c>
      <c r="AJ194" t="b">
        <v>0</v>
      </c>
      <c r="AK194" t="b">
        <v>0</v>
      </c>
      <c r="AL194" t="b">
        <v>0</v>
      </c>
      <c r="AM194" t="b">
        <v>0</v>
      </c>
      <c r="AN194" t="b">
        <v>0</v>
      </c>
      <c r="AO194" t="b">
        <v>0</v>
      </c>
      <c r="AP194" t="b">
        <v>0</v>
      </c>
      <c r="AQ194" t="b">
        <v>0</v>
      </c>
      <c r="AR194" t="b">
        <v>0</v>
      </c>
      <c r="AS194" t="b">
        <v>0</v>
      </c>
      <c r="AT194" t="b">
        <v>0</v>
      </c>
      <c r="AU194" t="b">
        <v>1</v>
      </c>
      <c r="AV194" t="b">
        <v>0</v>
      </c>
      <c r="AW194" t="b">
        <v>0</v>
      </c>
      <c r="AX194" t="b">
        <v>0</v>
      </c>
      <c r="AY194" t="b">
        <v>0</v>
      </c>
      <c r="AZ194" t="b">
        <v>0</v>
      </c>
      <c r="BA194" t="b">
        <v>0</v>
      </c>
      <c r="BB194" t="b">
        <v>0</v>
      </c>
      <c r="BC194" t="b">
        <v>0</v>
      </c>
      <c r="BD194" t="b">
        <v>0</v>
      </c>
      <c r="BE194" t="b">
        <v>0</v>
      </c>
      <c r="BF194" t="b">
        <v>0</v>
      </c>
      <c r="BG194" t="b">
        <v>0</v>
      </c>
      <c r="BH194" t="b">
        <v>0</v>
      </c>
      <c r="BI194" t="b">
        <v>0</v>
      </c>
      <c r="BJ194" t="b">
        <v>0</v>
      </c>
      <c r="BK194" t="b">
        <v>0</v>
      </c>
      <c r="BL194" t="b">
        <v>0</v>
      </c>
      <c r="BN194" t="b">
        <v>1</v>
      </c>
    </row>
    <row r="195" spans="1:66">
      <c r="A195" s="6">
        <v>445</v>
      </c>
      <c r="B195" t="s">
        <v>657</v>
      </c>
      <c r="C195" t="s">
        <v>1645</v>
      </c>
      <c r="D195" t="s">
        <v>1112</v>
      </c>
      <c r="E195" t="s">
        <v>51</v>
      </c>
      <c r="F195" t="s">
        <v>658</v>
      </c>
      <c r="G195" t="s">
        <v>67</v>
      </c>
      <c r="H195" t="s">
        <v>17</v>
      </c>
      <c r="I195" t="s">
        <v>1776</v>
      </c>
      <c r="J195" t="s">
        <v>659</v>
      </c>
      <c r="K195" t="s">
        <v>1400</v>
      </c>
      <c r="L195" t="s">
        <v>660</v>
      </c>
      <c r="M195" t="s">
        <v>1915</v>
      </c>
      <c r="N195" s="1">
        <v>15884</v>
      </c>
      <c r="O195" t="s">
        <v>1095</v>
      </c>
      <c r="Q195" t="b">
        <v>0</v>
      </c>
      <c r="R195" s="1">
        <v>40442</v>
      </c>
      <c r="S195" t="b">
        <v>0</v>
      </c>
      <c r="U195" t="b">
        <v>0</v>
      </c>
      <c r="Y195" s="1">
        <v>44597</v>
      </c>
      <c r="AB195">
        <v>80</v>
      </c>
      <c r="AC195" t="b">
        <v>0</v>
      </c>
      <c r="AD195" t="b">
        <v>1</v>
      </c>
      <c r="AI195" t="b">
        <v>0</v>
      </c>
      <c r="AJ195" t="b">
        <v>0</v>
      </c>
      <c r="AK195" t="b">
        <v>0</v>
      </c>
      <c r="AL195" t="b">
        <v>0</v>
      </c>
      <c r="AM195" t="b">
        <v>0</v>
      </c>
      <c r="AN195" t="b">
        <v>0</v>
      </c>
      <c r="AO195" t="b">
        <v>1</v>
      </c>
      <c r="AP195" t="b">
        <v>0</v>
      </c>
      <c r="AQ195" t="b">
        <v>0</v>
      </c>
      <c r="AR195" t="b">
        <v>0</v>
      </c>
      <c r="AS195" t="b">
        <v>0</v>
      </c>
      <c r="AT195" t="b">
        <v>0</v>
      </c>
      <c r="AU195" t="b">
        <v>0</v>
      </c>
      <c r="AV195" t="b">
        <v>0</v>
      </c>
      <c r="AW195" t="b">
        <v>0</v>
      </c>
      <c r="AX195" t="b">
        <v>0</v>
      </c>
      <c r="AY195" t="b">
        <v>0</v>
      </c>
      <c r="AZ195" t="b">
        <v>0</v>
      </c>
      <c r="BA195" t="b">
        <v>0</v>
      </c>
      <c r="BB195" t="b">
        <v>0</v>
      </c>
      <c r="BC195" t="b">
        <v>0</v>
      </c>
      <c r="BD195" t="b">
        <v>0</v>
      </c>
      <c r="BE195" t="b">
        <v>0</v>
      </c>
      <c r="BF195" t="b">
        <v>0</v>
      </c>
      <c r="BG195" t="b">
        <v>0</v>
      </c>
      <c r="BH195" t="b">
        <v>0</v>
      </c>
      <c r="BI195" t="b">
        <v>0</v>
      </c>
      <c r="BJ195" t="b">
        <v>0</v>
      </c>
      <c r="BK195" t="b">
        <v>1</v>
      </c>
      <c r="BL195" t="b">
        <v>0</v>
      </c>
      <c r="BN195" t="b">
        <v>1</v>
      </c>
    </row>
    <row r="196" spans="1:66">
      <c r="A196" s="99">
        <v>593</v>
      </c>
      <c r="B196" s="110" t="s">
        <v>1126</v>
      </c>
      <c r="C196" s="110" t="s">
        <v>521</v>
      </c>
      <c r="D196" s="110" t="s">
        <v>1127</v>
      </c>
      <c r="E196" s="110" t="s">
        <v>30</v>
      </c>
      <c r="F196" s="110" t="s">
        <v>1128</v>
      </c>
      <c r="G196" s="110" t="s">
        <v>53</v>
      </c>
      <c r="H196" s="110" t="s">
        <v>17</v>
      </c>
      <c r="I196" s="110" t="s">
        <v>1761</v>
      </c>
      <c r="J196" t="s">
        <v>1129</v>
      </c>
      <c r="K196" t="s">
        <v>1130</v>
      </c>
      <c r="L196" t="s">
        <v>1131</v>
      </c>
      <c r="N196" s="1">
        <v>12034</v>
      </c>
      <c r="O196" t="s">
        <v>1132</v>
      </c>
      <c r="Q196" t="b">
        <v>0</v>
      </c>
      <c r="R196" s="1">
        <v>41737</v>
      </c>
      <c r="S196" t="b">
        <v>0</v>
      </c>
      <c r="U196" t="b">
        <v>0</v>
      </c>
      <c r="Y196" s="1">
        <v>44421</v>
      </c>
      <c r="AB196">
        <v>91</v>
      </c>
      <c r="AC196" t="b">
        <v>0</v>
      </c>
      <c r="AD196" t="b">
        <v>1</v>
      </c>
      <c r="AI196" t="b">
        <v>0</v>
      </c>
      <c r="AJ196" t="b">
        <v>0</v>
      </c>
      <c r="AK196" t="b">
        <v>0</v>
      </c>
      <c r="AL196" t="b">
        <v>0</v>
      </c>
      <c r="AM196" t="b">
        <v>0</v>
      </c>
      <c r="AN196" t="b">
        <v>0</v>
      </c>
      <c r="AO196" t="b">
        <v>0</v>
      </c>
      <c r="AP196" t="b">
        <v>0</v>
      </c>
      <c r="AQ196" t="b">
        <v>0</v>
      </c>
      <c r="AR196" t="b">
        <v>0</v>
      </c>
      <c r="AS196" t="b">
        <v>0</v>
      </c>
      <c r="AT196" t="b">
        <v>0</v>
      </c>
      <c r="AU196" t="b">
        <v>0</v>
      </c>
      <c r="AV196" t="b">
        <v>0</v>
      </c>
      <c r="AW196" t="b">
        <v>0</v>
      </c>
      <c r="AX196" t="b">
        <v>0</v>
      </c>
      <c r="AY196" t="b">
        <v>0</v>
      </c>
      <c r="AZ196" t="b">
        <v>0</v>
      </c>
      <c r="BA196" t="b">
        <v>0</v>
      </c>
      <c r="BB196" t="b">
        <v>0</v>
      </c>
      <c r="BC196" t="b">
        <v>0</v>
      </c>
      <c r="BD196" t="b">
        <v>0</v>
      </c>
      <c r="BE196" t="b">
        <v>0</v>
      </c>
      <c r="BF196" t="b">
        <v>0</v>
      </c>
      <c r="BG196" t="b">
        <v>0</v>
      </c>
      <c r="BH196" t="b">
        <v>0</v>
      </c>
      <c r="BI196" t="b">
        <v>0</v>
      </c>
      <c r="BJ196" t="b">
        <v>0</v>
      </c>
      <c r="BK196" t="b">
        <v>0</v>
      </c>
      <c r="BL196" t="b">
        <v>0</v>
      </c>
      <c r="BN196" t="b">
        <v>1</v>
      </c>
    </row>
    <row r="197" spans="1:66">
      <c r="A197" s="99">
        <v>841</v>
      </c>
      <c r="B197" s="110" t="s">
        <v>662</v>
      </c>
      <c r="C197" s="110" t="s">
        <v>861</v>
      </c>
      <c r="D197" s="110" t="s">
        <v>1134</v>
      </c>
      <c r="E197" s="110" t="s">
        <v>85</v>
      </c>
      <c r="F197" s="110" t="s">
        <v>1916</v>
      </c>
      <c r="G197" s="110" t="s">
        <v>16</v>
      </c>
      <c r="H197" s="110" t="s">
        <v>17</v>
      </c>
      <c r="I197" t="s">
        <v>1752</v>
      </c>
      <c r="J197" t="s">
        <v>663</v>
      </c>
      <c r="K197" t="s">
        <v>664</v>
      </c>
      <c r="L197" t="s">
        <v>665</v>
      </c>
      <c r="N197" s="1">
        <v>12099</v>
      </c>
      <c r="Q197" t="b">
        <v>0</v>
      </c>
      <c r="R197" s="1">
        <v>42744</v>
      </c>
      <c r="S197" t="b">
        <v>0</v>
      </c>
      <c r="U197" t="b">
        <v>0</v>
      </c>
      <c r="Y197" s="1">
        <v>44160</v>
      </c>
      <c r="AB197">
        <v>90</v>
      </c>
      <c r="AC197" t="b">
        <v>0</v>
      </c>
      <c r="AD197" t="b">
        <v>1</v>
      </c>
      <c r="AF197" t="s">
        <v>2561</v>
      </c>
      <c r="AI197" t="b">
        <v>0</v>
      </c>
      <c r="AJ197" t="b">
        <v>0</v>
      </c>
      <c r="AK197" t="b">
        <v>0</v>
      </c>
      <c r="AL197" t="b">
        <v>0</v>
      </c>
      <c r="AM197" t="b">
        <v>0</v>
      </c>
      <c r="AN197" t="b">
        <v>0</v>
      </c>
      <c r="AO197" t="b">
        <v>0</v>
      </c>
      <c r="AP197" t="b">
        <v>0</v>
      </c>
      <c r="AQ197" t="b">
        <v>0</v>
      </c>
      <c r="AR197" t="b">
        <v>0</v>
      </c>
      <c r="AS197" t="b">
        <v>0</v>
      </c>
      <c r="AT197" t="b">
        <v>0</v>
      </c>
      <c r="AU197" t="b">
        <v>1</v>
      </c>
      <c r="AV197" t="b">
        <v>0</v>
      </c>
      <c r="AW197" t="b">
        <v>0</v>
      </c>
      <c r="AX197" t="b">
        <v>0</v>
      </c>
      <c r="AY197" t="b">
        <v>0</v>
      </c>
      <c r="AZ197" t="b">
        <v>0</v>
      </c>
      <c r="BA197" t="b">
        <v>0</v>
      </c>
      <c r="BB197" t="b">
        <v>0</v>
      </c>
      <c r="BC197" t="b">
        <v>0</v>
      </c>
      <c r="BD197" t="b">
        <v>0</v>
      </c>
      <c r="BE197" t="b">
        <v>0</v>
      </c>
      <c r="BF197" t="b">
        <v>0</v>
      </c>
      <c r="BG197" t="b">
        <v>0</v>
      </c>
      <c r="BH197" t="b">
        <v>0</v>
      </c>
      <c r="BI197" t="b">
        <v>0</v>
      </c>
      <c r="BJ197" t="b">
        <v>0</v>
      </c>
      <c r="BK197" t="b">
        <v>0</v>
      </c>
      <c r="BL197" t="b">
        <v>0</v>
      </c>
      <c r="BN197" t="b">
        <v>1</v>
      </c>
    </row>
    <row r="198" spans="1:66">
      <c r="A198" s="6">
        <v>1025</v>
      </c>
      <c r="B198" t="s">
        <v>1458</v>
      </c>
      <c r="C198" t="s">
        <v>1417</v>
      </c>
      <c r="D198" t="s">
        <v>1105</v>
      </c>
      <c r="E198" t="s">
        <v>1438</v>
      </c>
      <c r="F198" t="s">
        <v>1459</v>
      </c>
      <c r="G198" t="s">
        <v>789</v>
      </c>
      <c r="H198" t="s">
        <v>17</v>
      </c>
      <c r="I198" t="s">
        <v>1798</v>
      </c>
      <c r="J198" t="s">
        <v>1460</v>
      </c>
      <c r="L198" t="s">
        <v>1461</v>
      </c>
      <c r="N198" s="1">
        <v>16824</v>
      </c>
      <c r="O198" t="s">
        <v>1462</v>
      </c>
      <c r="Q198" t="b">
        <v>0</v>
      </c>
      <c r="R198" s="1">
        <v>44391</v>
      </c>
      <c r="S198" t="b">
        <v>0</v>
      </c>
      <c r="U198" t="b">
        <v>0</v>
      </c>
      <c r="Y198" s="1">
        <v>44391</v>
      </c>
      <c r="AB198">
        <v>77</v>
      </c>
      <c r="AC198" t="b">
        <v>0</v>
      </c>
      <c r="AD198" t="b">
        <v>1</v>
      </c>
      <c r="AI198" t="b">
        <v>0</v>
      </c>
      <c r="AJ198" t="b">
        <v>0</v>
      </c>
      <c r="AK198" t="b">
        <v>0</v>
      </c>
      <c r="AL198" t="b">
        <v>0</v>
      </c>
      <c r="AM198" t="b">
        <v>0</v>
      </c>
      <c r="AN198" t="b">
        <v>0</v>
      </c>
      <c r="AO198" t="b">
        <v>0</v>
      </c>
      <c r="AP198" t="b">
        <v>0</v>
      </c>
      <c r="AQ198" t="b">
        <v>0</v>
      </c>
      <c r="AR198" t="b">
        <v>0</v>
      </c>
      <c r="AS198" t="b">
        <v>0</v>
      </c>
      <c r="AT198" t="b">
        <v>0</v>
      </c>
      <c r="AU198" t="b">
        <v>0</v>
      </c>
      <c r="AV198" t="b">
        <v>0</v>
      </c>
      <c r="AW198" t="b">
        <v>0</v>
      </c>
      <c r="AX198" t="b">
        <v>0</v>
      </c>
      <c r="AY198" t="b">
        <v>0</v>
      </c>
      <c r="AZ198" t="b">
        <v>0</v>
      </c>
      <c r="BA198" t="b">
        <v>0</v>
      </c>
      <c r="BB198" t="b">
        <v>0</v>
      </c>
      <c r="BC198" t="b">
        <v>0</v>
      </c>
      <c r="BD198" t="b">
        <v>0</v>
      </c>
      <c r="BE198" t="b">
        <v>0</v>
      </c>
      <c r="BF198" t="b">
        <v>0</v>
      </c>
      <c r="BG198" t="b">
        <v>0</v>
      </c>
      <c r="BH198" t="b">
        <v>0</v>
      </c>
      <c r="BI198" t="b">
        <v>0</v>
      </c>
      <c r="BJ198" t="b">
        <v>0</v>
      </c>
      <c r="BK198" t="b">
        <v>0</v>
      </c>
      <c r="BL198" t="b">
        <v>0</v>
      </c>
      <c r="BN198" t="b">
        <v>1</v>
      </c>
    </row>
    <row r="199" spans="1:66">
      <c r="A199" s="6">
        <v>911</v>
      </c>
      <c r="B199" t="s">
        <v>666</v>
      </c>
      <c r="C199" t="s">
        <v>369</v>
      </c>
      <c r="D199" t="s">
        <v>1104</v>
      </c>
      <c r="E199" t="s">
        <v>2591</v>
      </c>
      <c r="F199" t="s">
        <v>668</v>
      </c>
      <c r="G199" t="s">
        <v>16</v>
      </c>
      <c r="H199" t="s">
        <v>17</v>
      </c>
      <c r="I199" t="s">
        <v>1752</v>
      </c>
      <c r="J199" t="s">
        <v>669</v>
      </c>
      <c r="L199" t="s">
        <v>670</v>
      </c>
      <c r="M199" t="s">
        <v>1205</v>
      </c>
      <c r="N199" s="1">
        <v>13598</v>
      </c>
      <c r="Q199" t="b">
        <v>0</v>
      </c>
      <c r="R199" s="1">
        <v>43109</v>
      </c>
      <c r="S199" t="b">
        <v>0</v>
      </c>
      <c r="U199" t="b">
        <v>0</v>
      </c>
      <c r="AB199">
        <v>86</v>
      </c>
      <c r="AC199" t="b">
        <v>0</v>
      </c>
      <c r="AD199" t="b">
        <v>1</v>
      </c>
      <c r="AI199" t="b">
        <v>0</v>
      </c>
      <c r="AJ199" t="b">
        <v>0</v>
      </c>
      <c r="AK199" t="b">
        <v>0</v>
      </c>
      <c r="AL199" t="b">
        <v>0</v>
      </c>
      <c r="AM199" t="b">
        <v>0</v>
      </c>
      <c r="AN199" t="b">
        <v>0</v>
      </c>
      <c r="AO199" t="b">
        <v>0</v>
      </c>
      <c r="AP199" t="b">
        <v>0</v>
      </c>
      <c r="AQ199" t="b">
        <v>0</v>
      </c>
      <c r="AR199" t="b">
        <v>0</v>
      </c>
      <c r="AS199" t="b">
        <v>0</v>
      </c>
      <c r="AT199" t="b">
        <v>0</v>
      </c>
      <c r="AU199" t="b">
        <v>0</v>
      </c>
      <c r="AV199" t="b">
        <v>0</v>
      </c>
      <c r="AW199" t="b">
        <v>0</v>
      </c>
      <c r="AX199" t="b">
        <v>0</v>
      </c>
      <c r="AY199" t="b">
        <v>0</v>
      </c>
      <c r="AZ199" t="b">
        <v>0</v>
      </c>
      <c r="BA199" t="b">
        <v>0</v>
      </c>
      <c r="BB199" t="b">
        <v>0</v>
      </c>
      <c r="BC199" t="b">
        <v>0</v>
      </c>
      <c r="BD199" t="b">
        <v>0</v>
      </c>
      <c r="BE199" t="b">
        <v>0</v>
      </c>
      <c r="BF199" t="b">
        <v>0</v>
      </c>
      <c r="BG199" t="b">
        <v>0</v>
      </c>
      <c r="BH199" t="b">
        <v>0</v>
      </c>
      <c r="BI199" t="b">
        <v>0</v>
      </c>
      <c r="BJ199" t="b">
        <v>0</v>
      </c>
      <c r="BK199" t="b">
        <v>0</v>
      </c>
      <c r="BL199" t="b">
        <v>0</v>
      </c>
      <c r="BN199" t="b">
        <v>1</v>
      </c>
    </row>
    <row r="200" spans="1:66">
      <c r="A200" s="73">
        <v>449</v>
      </c>
      <c r="B200" s="75" t="s">
        <v>671</v>
      </c>
      <c r="C200" s="75" t="s">
        <v>45</v>
      </c>
      <c r="D200" t="s">
        <v>1216</v>
      </c>
      <c r="E200" t="s">
        <v>85</v>
      </c>
      <c r="F200" t="s">
        <v>672</v>
      </c>
      <c r="G200" t="s">
        <v>25</v>
      </c>
      <c r="H200" t="s">
        <v>17</v>
      </c>
      <c r="I200" t="s">
        <v>1755</v>
      </c>
      <c r="J200" t="s">
        <v>1701</v>
      </c>
      <c r="K200" t="s">
        <v>1701</v>
      </c>
      <c r="L200" t="s">
        <v>673</v>
      </c>
      <c r="N200" s="1">
        <v>17173</v>
      </c>
      <c r="O200" t="s">
        <v>1485</v>
      </c>
      <c r="P200" t="s">
        <v>2217</v>
      </c>
      <c r="Q200" t="b">
        <v>0</v>
      </c>
      <c r="R200" s="1">
        <v>40452</v>
      </c>
      <c r="S200" t="b">
        <v>0</v>
      </c>
      <c r="U200" t="b">
        <v>0</v>
      </c>
      <c r="AB200">
        <v>76</v>
      </c>
      <c r="AC200" t="b">
        <v>0</v>
      </c>
      <c r="AD200" t="b">
        <v>1</v>
      </c>
      <c r="AF200" t="s">
        <v>2592</v>
      </c>
      <c r="AI200" t="b">
        <v>1</v>
      </c>
      <c r="AJ200" t="b">
        <v>0</v>
      </c>
      <c r="AK200" t="b">
        <v>0</v>
      </c>
      <c r="AL200" t="b">
        <v>0</v>
      </c>
      <c r="AM200" t="b">
        <v>0</v>
      </c>
      <c r="AN200" t="b">
        <v>0</v>
      </c>
      <c r="AO200" t="b">
        <v>0</v>
      </c>
      <c r="AP200" t="b">
        <v>0</v>
      </c>
      <c r="AQ200" t="b">
        <v>0</v>
      </c>
      <c r="AR200" t="b">
        <v>1</v>
      </c>
      <c r="AS200" t="b">
        <v>1</v>
      </c>
      <c r="AT200" t="b">
        <v>0</v>
      </c>
      <c r="AU200" t="b">
        <v>1</v>
      </c>
      <c r="AV200" t="b">
        <v>0</v>
      </c>
      <c r="AW200" t="b">
        <v>0</v>
      </c>
      <c r="AX200" t="b">
        <v>0</v>
      </c>
      <c r="AY200" t="b">
        <v>0</v>
      </c>
      <c r="AZ200" t="b">
        <v>0</v>
      </c>
      <c r="BA200" t="b">
        <v>0</v>
      </c>
      <c r="BB200" t="b">
        <v>0</v>
      </c>
      <c r="BC200" t="b">
        <v>0</v>
      </c>
      <c r="BD200" t="b">
        <v>0</v>
      </c>
      <c r="BE200" t="b">
        <v>0</v>
      </c>
      <c r="BF200" t="b">
        <v>0</v>
      </c>
      <c r="BG200" t="b">
        <v>1</v>
      </c>
      <c r="BH200" t="b">
        <v>0</v>
      </c>
      <c r="BI200" t="b">
        <v>0</v>
      </c>
      <c r="BJ200" t="b">
        <v>0</v>
      </c>
      <c r="BK200" t="b">
        <v>0</v>
      </c>
      <c r="BL200" t="b">
        <v>0</v>
      </c>
      <c r="BN200" t="b">
        <v>1</v>
      </c>
    </row>
    <row r="201" spans="1:66">
      <c r="A201" s="99">
        <v>237</v>
      </c>
      <c r="B201" s="110" t="s">
        <v>674</v>
      </c>
      <c r="C201" s="110" t="s">
        <v>2093</v>
      </c>
      <c r="D201" s="110" t="s">
        <v>1124</v>
      </c>
      <c r="E201" s="110" t="s">
        <v>676</v>
      </c>
      <c r="F201" s="110" t="s">
        <v>677</v>
      </c>
      <c r="G201" s="110" t="s">
        <v>130</v>
      </c>
      <c r="H201" s="110" t="s">
        <v>17</v>
      </c>
      <c r="I201" s="110" t="s">
        <v>1783</v>
      </c>
      <c r="J201" t="s">
        <v>678</v>
      </c>
      <c r="L201" t="s">
        <v>679</v>
      </c>
      <c r="N201" s="1">
        <v>11936</v>
      </c>
      <c r="Q201" t="b">
        <v>0</v>
      </c>
      <c r="R201" s="1">
        <v>37622</v>
      </c>
      <c r="S201" t="b">
        <v>0</v>
      </c>
      <c r="U201" t="b">
        <v>0</v>
      </c>
      <c r="AB201">
        <v>91</v>
      </c>
      <c r="AC201" t="b">
        <v>0</v>
      </c>
      <c r="AD201" t="b">
        <v>1</v>
      </c>
      <c r="AF201" t="s">
        <v>2568</v>
      </c>
      <c r="AI201" t="b">
        <v>0</v>
      </c>
      <c r="AJ201" t="b">
        <v>0</v>
      </c>
      <c r="AK201" t="b">
        <v>0</v>
      </c>
      <c r="AL201" t="b">
        <v>0</v>
      </c>
      <c r="AM201" t="b">
        <v>0</v>
      </c>
      <c r="AN201" t="b">
        <v>0</v>
      </c>
      <c r="AO201" t="b">
        <v>0</v>
      </c>
      <c r="AP201" t="b">
        <v>0</v>
      </c>
      <c r="AQ201" t="b">
        <v>1</v>
      </c>
      <c r="AR201" t="b">
        <v>0</v>
      </c>
      <c r="AS201" t="b">
        <v>1</v>
      </c>
      <c r="AT201" t="b">
        <v>0</v>
      </c>
      <c r="AU201" t="b">
        <v>0</v>
      </c>
      <c r="AV201" t="b">
        <v>0</v>
      </c>
      <c r="AW201" t="b">
        <v>0</v>
      </c>
      <c r="AX201" t="b">
        <v>0</v>
      </c>
      <c r="AY201" t="b">
        <v>0</v>
      </c>
      <c r="AZ201" t="b">
        <v>0</v>
      </c>
      <c r="BA201" t="b">
        <v>0</v>
      </c>
      <c r="BB201" t="b">
        <v>0</v>
      </c>
      <c r="BC201" t="b">
        <v>0</v>
      </c>
      <c r="BD201" t="b">
        <v>0</v>
      </c>
      <c r="BE201" t="b">
        <v>0</v>
      </c>
      <c r="BF201" t="b">
        <v>0</v>
      </c>
      <c r="BG201" t="b">
        <v>0</v>
      </c>
      <c r="BH201" t="b">
        <v>0</v>
      </c>
      <c r="BI201" t="b">
        <v>0</v>
      </c>
      <c r="BJ201" t="b">
        <v>0</v>
      </c>
      <c r="BK201" t="b">
        <v>0</v>
      </c>
      <c r="BL201" t="b">
        <v>0</v>
      </c>
      <c r="BN201" t="b">
        <v>1</v>
      </c>
    </row>
    <row r="202" spans="1:66">
      <c r="A202" s="73">
        <v>1078</v>
      </c>
      <c r="B202" s="75" t="s">
        <v>2030</v>
      </c>
      <c r="C202" s="75" t="s">
        <v>2284</v>
      </c>
      <c r="D202" t="s">
        <v>2063</v>
      </c>
      <c r="E202" t="s">
        <v>92</v>
      </c>
      <c r="F202" t="s">
        <v>2064</v>
      </c>
      <c r="G202" t="s">
        <v>83</v>
      </c>
      <c r="H202" t="s">
        <v>17</v>
      </c>
      <c r="I202" t="s">
        <v>1772</v>
      </c>
      <c r="J202" t="s">
        <v>2065</v>
      </c>
      <c r="K202" t="s">
        <v>2066</v>
      </c>
      <c r="L202" t="s">
        <v>2067</v>
      </c>
      <c r="M202" t="s">
        <v>2068</v>
      </c>
      <c r="N202" s="1">
        <v>17471</v>
      </c>
      <c r="O202" t="s">
        <v>2069</v>
      </c>
      <c r="Q202" t="b">
        <v>0</v>
      </c>
      <c r="R202" s="1">
        <v>44788</v>
      </c>
      <c r="S202" t="b">
        <v>0</v>
      </c>
      <c r="U202" t="b">
        <v>0</v>
      </c>
      <c r="AB202">
        <v>76</v>
      </c>
      <c r="AC202" t="b">
        <v>0</v>
      </c>
      <c r="AD202" t="b">
        <v>0</v>
      </c>
      <c r="AF202" t="s">
        <v>2593</v>
      </c>
      <c r="AI202" t="b">
        <v>0</v>
      </c>
      <c r="AJ202" t="b">
        <v>0</v>
      </c>
      <c r="AK202" t="b">
        <v>0</v>
      </c>
      <c r="AL202" t="b">
        <v>1</v>
      </c>
      <c r="AM202" t="b">
        <v>0</v>
      </c>
      <c r="AN202" t="b">
        <v>0</v>
      </c>
      <c r="AO202" t="b">
        <v>0</v>
      </c>
      <c r="AP202" t="b">
        <v>0</v>
      </c>
      <c r="AQ202" t="b">
        <v>0</v>
      </c>
      <c r="AR202" t="b">
        <v>0</v>
      </c>
      <c r="AS202" t="b">
        <v>0</v>
      </c>
      <c r="AT202" t="b">
        <v>0</v>
      </c>
      <c r="AU202" t="b">
        <v>0</v>
      </c>
      <c r="AV202" t="b">
        <v>0</v>
      </c>
      <c r="AW202" t="b">
        <v>0</v>
      </c>
      <c r="AX202" t="b">
        <v>0</v>
      </c>
      <c r="AY202" t="b">
        <v>0</v>
      </c>
      <c r="AZ202" t="b">
        <v>0</v>
      </c>
      <c r="BA202" t="b">
        <v>0</v>
      </c>
      <c r="BB202" t="b">
        <v>0</v>
      </c>
      <c r="BC202" t="b">
        <v>0</v>
      </c>
      <c r="BD202" t="b">
        <v>0</v>
      </c>
      <c r="BE202" t="b">
        <v>0</v>
      </c>
      <c r="BF202" t="b">
        <v>0</v>
      </c>
      <c r="BG202" t="b">
        <v>0</v>
      </c>
      <c r="BH202" t="b">
        <v>0</v>
      </c>
      <c r="BI202" t="b">
        <v>0</v>
      </c>
      <c r="BJ202" t="b">
        <v>0</v>
      </c>
      <c r="BK202" t="b">
        <v>0</v>
      </c>
      <c r="BL202" t="b">
        <v>0</v>
      </c>
      <c r="BN202" t="b">
        <v>1</v>
      </c>
    </row>
    <row r="203" spans="1:66">
      <c r="A203" s="99">
        <v>239</v>
      </c>
      <c r="B203" s="110" t="s">
        <v>680</v>
      </c>
      <c r="C203" s="110" t="s">
        <v>2285</v>
      </c>
      <c r="D203" s="110" t="s">
        <v>1140</v>
      </c>
      <c r="E203" s="110" t="s">
        <v>30</v>
      </c>
      <c r="F203" s="110" t="s">
        <v>1141</v>
      </c>
      <c r="G203" s="110" t="s">
        <v>681</v>
      </c>
      <c r="H203" s="110" t="s">
        <v>682</v>
      </c>
      <c r="I203" s="110" t="s">
        <v>1917</v>
      </c>
      <c r="J203" t="s">
        <v>683</v>
      </c>
      <c r="L203" t="s">
        <v>684</v>
      </c>
      <c r="N203" s="1">
        <v>12292</v>
      </c>
      <c r="P203" t="s">
        <v>1751</v>
      </c>
      <c r="Q203" t="b">
        <v>1</v>
      </c>
      <c r="R203" s="1">
        <v>36192</v>
      </c>
      <c r="S203" t="b">
        <v>0</v>
      </c>
      <c r="U203" t="b">
        <v>0</v>
      </c>
      <c r="Y203" s="1">
        <v>44277</v>
      </c>
      <c r="AA203" t="s">
        <v>2544</v>
      </c>
      <c r="AB203">
        <v>90</v>
      </c>
      <c r="AC203" t="b">
        <v>0</v>
      </c>
      <c r="AD203" t="b">
        <v>1</v>
      </c>
      <c r="AF203" t="s">
        <v>2521</v>
      </c>
      <c r="AI203" t="b">
        <v>0</v>
      </c>
      <c r="AJ203" t="b">
        <v>0</v>
      </c>
      <c r="AK203" t="b">
        <v>0</v>
      </c>
      <c r="AL203" t="b">
        <v>0</v>
      </c>
      <c r="AM203" t="b">
        <v>0</v>
      </c>
      <c r="AN203" t="b">
        <v>0</v>
      </c>
      <c r="AO203" t="b">
        <v>0</v>
      </c>
      <c r="AP203" t="b">
        <v>0</v>
      </c>
      <c r="AQ203" t="b">
        <v>0</v>
      </c>
      <c r="AR203" t="b">
        <v>0</v>
      </c>
      <c r="AS203" t="b">
        <v>0</v>
      </c>
      <c r="AT203" t="b">
        <v>0</v>
      </c>
      <c r="AU203" t="b">
        <v>0</v>
      </c>
      <c r="AV203" t="b">
        <v>0</v>
      </c>
      <c r="AW203" t="b">
        <v>0</v>
      </c>
      <c r="AX203" t="b">
        <v>0</v>
      </c>
      <c r="AY203" t="b">
        <v>0</v>
      </c>
      <c r="AZ203" t="b">
        <v>0</v>
      </c>
      <c r="BA203" t="b">
        <v>0</v>
      </c>
      <c r="BB203" t="b">
        <v>0</v>
      </c>
      <c r="BC203" t="b">
        <v>0</v>
      </c>
      <c r="BD203" t="b">
        <v>0</v>
      </c>
      <c r="BE203" t="b">
        <v>0</v>
      </c>
      <c r="BF203" t="b">
        <v>0</v>
      </c>
      <c r="BG203" t="b">
        <v>0</v>
      </c>
      <c r="BH203" t="b">
        <v>0</v>
      </c>
      <c r="BI203" t="b">
        <v>0</v>
      </c>
      <c r="BJ203" t="b">
        <v>0</v>
      </c>
      <c r="BK203" t="b">
        <v>0</v>
      </c>
      <c r="BL203" t="b">
        <v>0</v>
      </c>
      <c r="BN203" t="b">
        <v>1</v>
      </c>
    </row>
    <row r="204" spans="1:66">
      <c r="A204" s="73">
        <v>644</v>
      </c>
      <c r="B204" s="75" t="s">
        <v>686</v>
      </c>
      <c r="C204" s="75" t="s">
        <v>186</v>
      </c>
      <c r="D204" t="s">
        <v>1092</v>
      </c>
      <c r="E204" t="s">
        <v>124</v>
      </c>
      <c r="F204" t="s">
        <v>687</v>
      </c>
      <c r="G204" t="s">
        <v>25</v>
      </c>
      <c r="H204" t="s">
        <v>17</v>
      </c>
      <c r="I204" t="s">
        <v>1755</v>
      </c>
      <c r="J204" t="s">
        <v>688</v>
      </c>
      <c r="L204" t="s">
        <v>689</v>
      </c>
      <c r="N204" s="1">
        <v>14434</v>
      </c>
      <c r="O204" t="s">
        <v>1270</v>
      </c>
      <c r="Q204" t="b">
        <v>0</v>
      </c>
      <c r="R204" s="1">
        <v>42017</v>
      </c>
      <c r="S204" t="b">
        <v>0</v>
      </c>
      <c r="U204" t="b">
        <v>0</v>
      </c>
      <c r="AB204">
        <v>84</v>
      </c>
      <c r="AC204" t="b">
        <v>0</v>
      </c>
      <c r="AD204" t="b">
        <v>1</v>
      </c>
      <c r="AI204" t="b">
        <v>0</v>
      </c>
      <c r="AJ204" t="b">
        <v>0</v>
      </c>
      <c r="AK204" t="b">
        <v>0</v>
      </c>
      <c r="AL204" t="b">
        <v>0</v>
      </c>
      <c r="AM204" t="b">
        <v>0</v>
      </c>
      <c r="AN204" t="b">
        <v>0</v>
      </c>
      <c r="AO204" t="b">
        <v>0</v>
      </c>
      <c r="AP204" t="b">
        <v>0</v>
      </c>
      <c r="AQ204" t="b">
        <v>0</v>
      </c>
      <c r="AR204" t="b">
        <v>0</v>
      </c>
      <c r="AS204" t="b">
        <v>0</v>
      </c>
      <c r="AT204" t="b">
        <v>0</v>
      </c>
      <c r="AU204" t="b">
        <v>0</v>
      </c>
      <c r="AV204" t="b">
        <v>0</v>
      </c>
      <c r="AW204" t="b">
        <v>0</v>
      </c>
      <c r="AX204" t="b">
        <v>0</v>
      </c>
      <c r="AY204" t="b">
        <v>0</v>
      </c>
      <c r="AZ204" t="b">
        <v>0</v>
      </c>
      <c r="BA204" t="b">
        <v>0</v>
      </c>
      <c r="BB204" t="b">
        <v>1</v>
      </c>
      <c r="BC204" t="b">
        <v>0</v>
      </c>
      <c r="BD204" t="b">
        <v>1</v>
      </c>
      <c r="BE204" t="b">
        <v>0</v>
      </c>
      <c r="BF204" t="b">
        <v>0</v>
      </c>
      <c r="BG204" t="b">
        <v>1</v>
      </c>
      <c r="BH204" t="b">
        <v>0</v>
      </c>
      <c r="BI204" t="b">
        <v>0</v>
      </c>
      <c r="BJ204" t="b">
        <v>0</v>
      </c>
      <c r="BK204" t="b">
        <v>0</v>
      </c>
      <c r="BL204" t="b">
        <v>0</v>
      </c>
      <c r="BN204" t="b">
        <v>1</v>
      </c>
    </row>
    <row r="205" spans="1:66">
      <c r="A205" s="99">
        <v>244</v>
      </c>
      <c r="B205" s="110" t="s">
        <v>690</v>
      </c>
      <c r="C205" s="110" t="s">
        <v>179</v>
      </c>
      <c r="D205" s="110"/>
      <c r="E205" s="110" t="s">
        <v>124</v>
      </c>
      <c r="F205" s="110" t="s">
        <v>691</v>
      </c>
      <c r="G205" s="110" t="s">
        <v>25</v>
      </c>
      <c r="H205" s="110" t="s">
        <v>17</v>
      </c>
      <c r="I205" s="110" t="s">
        <v>1755</v>
      </c>
      <c r="J205" t="s">
        <v>2594</v>
      </c>
      <c r="N205" s="174">
        <v>12564</v>
      </c>
      <c r="P205" t="s">
        <v>2595</v>
      </c>
      <c r="Q205" t="b">
        <v>0</v>
      </c>
      <c r="R205" s="1">
        <v>37865</v>
      </c>
      <c r="S205" t="b">
        <v>0</v>
      </c>
      <c r="U205" t="b">
        <v>0</v>
      </c>
      <c r="Y205" s="1">
        <v>45231</v>
      </c>
      <c r="AB205">
        <v>89</v>
      </c>
      <c r="AC205" t="b">
        <v>0</v>
      </c>
      <c r="AD205" t="b">
        <v>0</v>
      </c>
      <c r="AF205" t="s">
        <v>2568</v>
      </c>
      <c r="AI205" t="b">
        <v>0</v>
      </c>
      <c r="AJ205" t="b">
        <v>0</v>
      </c>
      <c r="AK205" t="b">
        <v>0</v>
      </c>
      <c r="AL205" t="b">
        <v>0</v>
      </c>
      <c r="AM205" t="b">
        <v>0</v>
      </c>
      <c r="AN205" t="b">
        <v>0</v>
      </c>
      <c r="AO205" t="b">
        <v>0</v>
      </c>
      <c r="AP205" t="b">
        <v>0</v>
      </c>
      <c r="AQ205" t="b">
        <v>0</v>
      </c>
      <c r="AR205" t="b">
        <v>0</v>
      </c>
      <c r="AS205" t="b">
        <v>0</v>
      </c>
      <c r="AT205" t="b">
        <v>0</v>
      </c>
      <c r="AU205" t="b">
        <v>0</v>
      </c>
      <c r="AV205" t="b">
        <v>0</v>
      </c>
      <c r="AW205" t="b">
        <v>0</v>
      </c>
      <c r="AX205" t="b">
        <v>0</v>
      </c>
      <c r="AY205" t="b">
        <v>0</v>
      </c>
      <c r="AZ205" t="b">
        <v>0</v>
      </c>
      <c r="BA205" t="b">
        <v>0</v>
      </c>
      <c r="BB205" t="b">
        <v>0</v>
      </c>
      <c r="BC205" t="b">
        <v>0</v>
      </c>
      <c r="BD205" t="b">
        <v>0</v>
      </c>
      <c r="BE205" t="b">
        <v>0</v>
      </c>
      <c r="BF205" t="b">
        <v>0</v>
      </c>
      <c r="BG205" t="b">
        <v>0</v>
      </c>
      <c r="BH205" t="b">
        <v>0</v>
      </c>
      <c r="BI205" t="b">
        <v>0</v>
      </c>
      <c r="BJ205" t="b">
        <v>0</v>
      </c>
      <c r="BK205" t="b">
        <v>0</v>
      </c>
      <c r="BL205" t="b">
        <v>0</v>
      </c>
      <c r="BN205" t="b">
        <v>1</v>
      </c>
    </row>
    <row r="206" spans="1:66">
      <c r="A206" s="73">
        <v>919</v>
      </c>
      <c r="B206" s="75" t="s">
        <v>694</v>
      </c>
      <c r="C206" s="75" t="s">
        <v>1642</v>
      </c>
      <c r="E206" t="s">
        <v>85</v>
      </c>
      <c r="F206" t="s">
        <v>695</v>
      </c>
      <c r="G206" t="s">
        <v>67</v>
      </c>
      <c r="H206" t="s">
        <v>17</v>
      </c>
      <c r="I206" t="s">
        <v>1776</v>
      </c>
      <c r="J206" t="s">
        <v>696</v>
      </c>
      <c r="K206" t="s">
        <v>697</v>
      </c>
      <c r="L206" t="s">
        <v>698</v>
      </c>
      <c r="N206" s="1">
        <v>13174</v>
      </c>
      <c r="O206" t="s">
        <v>1164</v>
      </c>
      <c r="Q206" t="b">
        <v>0</v>
      </c>
      <c r="R206" s="1">
        <v>43144</v>
      </c>
      <c r="S206" t="b">
        <v>0</v>
      </c>
      <c r="U206" t="b">
        <v>0</v>
      </c>
      <c r="X206" t="s">
        <v>2596</v>
      </c>
      <c r="Y206" s="1">
        <v>44160</v>
      </c>
      <c r="AB206">
        <v>87</v>
      </c>
      <c r="AC206" t="b">
        <v>0</v>
      </c>
      <c r="AD206" t="b">
        <v>1</v>
      </c>
      <c r="AI206" t="b">
        <v>0</v>
      </c>
      <c r="AJ206" t="b">
        <v>1</v>
      </c>
      <c r="AK206" t="b">
        <v>0</v>
      </c>
      <c r="AL206" t="b">
        <v>0</v>
      </c>
      <c r="AM206" t="b">
        <v>0</v>
      </c>
      <c r="AN206" t="b">
        <v>0</v>
      </c>
      <c r="AO206" t="b">
        <v>0</v>
      </c>
      <c r="AP206" t="b">
        <v>1</v>
      </c>
      <c r="AQ206" t="b">
        <v>0</v>
      </c>
      <c r="AR206" t="b">
        <v>0</v>
      </c>
      <c r="AS206" t="b">
        <v>0</v>
      </c>
      <c r="AT206" t="b">
        <v>0</v>
      </c>
      <c r="AU206" t="b">
        <v>1</v>
      </c>
      <c r="AV206" t="b">
        <v>0</v>
      </c>
      <c r="AW206" t="b">
        <v>1</v>
      </c>
      <c r="AX206" t="b">
        <v>0</v>
      </c>
      <c r="AY206" t="b">
        <v>0</v>
      </c>
      <c r="AZ206" t="b">
        <v>0</v>
      </c>
      <c r="BA206" t="b">
        <v>0</v>
      </c>
      <c r="BB206" t="b">
        <v>0</v>
      </c>
      <c r="BC206" t="b">
        <v>0</v>
      </c>
      <c r="BD206" t="b">
        <v>0</v>
      </c>
      <c r="BE206" t="b">
        <v>0</v>
      </c>
      <c r="BF206" t="b">
        <v>0</v>
      </c>
      <c r="BG206" t="b">
        <v>0</v>
      </c>
      <c r="BH206" t="b">
        <v>0</v>
      </c>
      <c r="BI206" t="b">
        <v>0</v>
      </c>
      <c r="BJ206" t="b">
        <v>0</v>
      </c>
      <c r="BK206" t="b">
        <v>0</v>
      </c>
      <c r="BL206" t="b">
        <v>0</v>
      </c>
      <c r="BN206" t="b">
        <v>1</v>
      </c>
    </row>
    <row r="207" spans="1:66">
      <c r="A207" s="6">
        <v>524</v>
      </c>
      <c r="B207" t="s">
        <v>699</v>
      </c>
      <c r="C207" t="s">
        <v>64</v>
      </c>
      <c r="D207" t="s">
        <v>1082</v>
      </c>
      <c r="E207" t="s">
        <v>124</v>
      </c>
      <c r="F207" t="s">
        <v>700</v>
      </c>
      <c r="G207" t="s">
        <v>42</v>
      </c>
      <c r="H207" t="s">
        <v>17</v>
      </c>
      <c r="I207" t="s">
        <v>1758</v>
      </c>
      <c r="J207" t="s">
        <v>701</v>
      </c>
      <c r="L207" t="s">
        <v>702</v>
      </c>
      <c r="N207" s="1">
        <v>15746</v>
      </c>
      <c r="O207" t="s">
        <v>1383</v>
      </c>
      <c r="Q207" t="b">
        <v>0</v>
      </c>
      <c r="R207" s="1">
        <v>41306</v>
      </c>
      <c r="S207" t="b">
        <v>0</v>
      </c>
      <c r="U207" t="b">
        <v>0</v>
      </c>
      <c r="Y207" s="1">
        <v>44160</v>
      </c>
      <c r="AB207">
        <v>80</v>
      </c>
      <c r="AC207" t="b">
        <v>0</v>
      </c>
      <c r="AD207" t="b">
        <v>1</v>
      </c>
      <c r="AF207" t="s">
        <v>2521</v>
      </c>
      <c r="AI207" t="b">
        <v>0</v>
      </c>
      <c r="AJ207" t="b">
        <v>0</v>
      </c>
      <c r="AK207" t="b">
        <v>0</v>
      </c>
      <c r="AL207" t="b">
        <v>0</v>
      </c>
      <c r="AM207" t="b">
        <v>0</v>
      </c>
      <c r="AN207" t="b">
        <v>0</v>
      </c>
      <c r="AO207" t="b">
        <v>0</v>
      </c>
      <c r="AP207" t="b">
        <v>0</v>
      </c>
      <c r="AQ207" t="b">
        <v>0</v>
      </c>
      <c r="AR207" t="b">
        <v>0</v>
      </c>
      <c r="AS207" t="b">
        <v>0</v>
      </c>
      <c r="AT207" t="b">
        <v>0</v>
      </c>
      <c r="AU207" t="b">
        <v>0</v>
      </c>
      <c r="AV207" t="b">
        <v>0</v>
      </c>
      <c r="AW207" t="b">
        <v>0</v>
      </c>
      <c r="AX207" t="b">
        <v>0</v>
      </c>
      <c r="AY207" t="b">
        <v>0</v>
      </c>
      <c r="AZ207" t="b">
        <v>0</v>
      </c>
      <c r="BA207" t="b">
        <v>0</v>
      </c>
      <c r="BB207" t="b">
        <v>0</v>
      </c>
      <c r="BC207" t="b">
        <v>0</v>
      </c>
      <c r="BD207" t="b">
        <v>0</v>
      </c>
      <c r="BE207" t="b">
        <v>0</v>
      </c>
      <c r="BF207" t="b">
        <v>0</v>
      </c>
      <c r="BG207" t="b">
        <v>0</v>
      </c>
      <c r="BH207" t="b">
        <v>0</v>
      </c>
      <c r="BI207" t="b">
        <v>1</v>
      </c>
      <c r="BJ207" t="b">
        <v>0</v>
      </c>
      <c r="BK207" t="b">
        <v>0</v>
      </c>
      <c r="BL207" t="b">
        <v>0</v>
      </c>
      <c r="BN207" t="b">
        <v>1</v>
      </c>
    </row>
    <row r="208" spans="1:66">
      <c r="A208" s="6">
        <v>608</v>
      </c>
      <c r="B208" t="s">
        <v>706</v>
      </c>
      <c r="C208" t="s">
        <v>707</v>
      </c>
      <c r="D208" t="s">
        <v>1359</v>
      </c>
      <c r="E208" t="s">
        <v>30</v>
      </c>
      <c r="F208" t="s">
        <v>1919</v>
      </c>
      <c r="G208" t="s">
        <v>25</v>
      </c>
      <c r="H208" t="s">
        <v>17</v>
      </c>
      <c r="I208" t="s">
        <v>1755</v>
      </c>
      <c r="J208" t="s">
        <v>1360</v>
      </c>
      <c r="K208" t="s">
        <v>708</v>
      </c>
      <c r="L208" t="s">
        <v>709</v>
      </c>
      <c r="N208" s="1">
        <v>15403</v>
      </c>
      <c r="O208" t="s">
        <v>1095</v>
      </c>
      <c r="Q208" t="b">
        <v>0</v>
      </c>
      <c r="R208" s="1">
        <v>38183</v>
      </c>
      <c r="S208" t="b">
        <v>0</v>
      </c>
      <c r="U208" t="b">
        <v>0</v>
      </c>
      <c r="Y208" s="1">
        <v>44160</v>
      </c>
      <c r="AB208">
        <v>81</v>
      </c>
      <c r="AC208" t="b">
        <v>0</v>
      </c>
      <c r="AD208" t="b">
        <v>1</v>
      </c>
      <c r="AI208" t="b">
        <v>0</v>
      </c>
      <c r="AJ208" t="b">
        <v>0</v>
      </c>
      <c r="AK208" t="b">
        <v>0</v>
      </c>
      <c r="AL208" t="b">
        <v>0</v>
      </c>
      <c r="AM208" t="b">
        <v>0</v>
      </c>
      <c r="AN208" t="b">
        <v>0</v>
      </c>
      <c r="AO208" t="b">
        <v>0</v>
      </c>
      <c r="AP208" t="b">
        <v>0</v>
      </c>
      <c r="AQ208" t="b">
        <v>0</v>
      </c>
      <c r="AR208" t="b">
        <v>1</v>
      </c>
      <c r="AS208" t="b">
        <v>0</v>
      </c>
      <c r="AT208" t="b">
        <v>0</v>
      </c>
      <c r="AU208" t="b">
        <v>0</v>
      </c>
      <c r="AV208" t="b">
        <v>0</v>
      </c>
      <c r="AW208" t="b">
        <v>0</v>
      </c>
      <c r="AX208" t="b">
        <v>0</v>
      </c>
      <c r="AY208" t="b">
        <v>0</v>
      </c>
      <c r="AZ208" t="b">
        <v>0</v>
      </c>
      <c r="BA208" t="b">
        <v>0</v>
      </c>
      <c r="BB208" t="b">
        <v>0</v>
      </c>
      <c r="BC208" t="b">
        <v>0</v>
      </c>
      <c r="BD208" t="b">
        <v>0</v>
      </c>
      <c r="BE208" t="b">
        <v>0</v>
      </c>
      <c r="BF208" t="b">
        <v>0</v>
      </c>
      <c r="BG208" t="b">
        <v>0</v>
      </c>
      <c r="BH208" t="b">
        <v>0</v>
      </c>
      <c r="BI208" t="b">
        <v>0</v>
      </c>
      <c r="BJ208" t="b">
        <v>0</v>
      </c>
      <c r="BK208" t="b">
        <v>0</v>
      </c>
      <c r="BL208" t="b">
        <v>0</v>
      </c>
      <c r="BN208" t="b">
        <v>1</v>
      </c>
    </row>
    <row r="209" spans="1:66">
      <c r="A209" s="6">
        <v>968</v>
      </c>
      <c r="B209" t="s">
        <v>1652</v>
      </c>
      <c r="C209" t="s">
        <v>45</v>
      </c>
      <c r="D209" t="s">
        <v>1325</v>
      </c>
      <c r="E209" t="s">
        <v>30</v>
      </c>
      <c r="F209" t="s">
        <v>703</v>
      </c>
      <c r="G209" t="s">
        <v>96</v>
      </c>
      <c r="H209" t="s">
        <v>17</v>
      </c>
      <c r="I209" t="s">
        <v>1822</v>
      </c>
      <c r="J209" t="s">
        <v>704</v>
      </c>
      <c r="K209" t="s">
        <v>1441</v>
      </c>
      <c r="L209" t="s">
        <v>705</v>
      </c>
      <c r="N209" s="1">
        <v>16473</v>
      </c>
      <c r="O209" t="s">
        <v>1083</v>
      </c>
      <c r="Q209" t="b">
        <v>0</v>
      </c>
      <c r="R209" s="1">
        <v>43662</v>
      </c>
      <c r="S209" t="b">
        <v>0</v>
      </c>
      <c r="U209" t="b">
        <v>0</v>
      </c>
      <c r="Y209" s="1">
        <v>44160</v>
      </c>
      <c r="AB209">
        <v>78</v>
      </c>
      <c r="AC209" t="b">
        <v>0</v>
      </c>
      <c r="AD209" t="b">
        <v>1</v>
      </c>
      <c r="AF209" t="s">
        <v>2521</v>
      </c>
      <c r="AI209" t="b">
        <v>0</v>
      </c>
      <c r="AJ209" t="b">
        <v>0</v>
      </c>
      <c r="AK209" t="b">
        <v>0</v>
      </c>
      <c r="AL209" t="b">
        <v>0</v>
      </c>
      <c r="AM209" t="b">
        <v>0</v>
      </c>
      <c r="AN209" t="b">
        <v>0</v>
      </c>
      <c r="AO209" t="b">
        <v>0</v>
      </c>
      <c r="AP209" t="b">
        <v>0</v>
      </c>
      <c r="AQ209" t="b">
        <v>0</v>
      </c>
      <c r="AR209" t="b">
        <v>0</v>
      </c>
      <c r="AS209" t="b">
        <v>0</v>
      </c>
      <c r="AT209" t="b">
        <v>0</v>
      </c>
      <c r="AU209" t="b">
        <v>0</v>
      </c>
      <c r="AV209" t="b">
        <v>0</v>
      </c>
      <c r="AW209" t="b">
        <v>0</v>
      </c>
      <c r="AX209" t="b">
        <v>0</v>
      </c>
      <c r="AY209" t="b">
        <v>0</v>
      </c>
      <c r="AZ209" t="b">
        <v>0</v>
      </c>
      <c r="BA209" t="b">
        <v>0</v>
      </c>
      <c r="BB209" t="b">
        <v>0</v>
      </c>
      <c r="BC209" t="b">
        <v>0</v>
      </c>
      <c r="BD209" t="b">
        <v>0</v>
      </c>
      <c r="BE209" t="b">
        <v>0</v>
      </c>
      <c r="BF209" t="b">
        <v>0</v>
      </c>
      <c r="BG209" t="b">
        <v>0</v>
      </c>
      <c r="BH209" t="b">
        <v>0</v>
      </c>
      <c r="BI209" t="b">
        <v>0</v>
      </c>
      <c r="BJ209" t="b">
        <v>0</v>
      </c>
      <c r="BK209" t="b">
        <v>0</v>
      </c>
      <c r="BL209" t="b">
        <v>0</v>
      </c>
      <c r="BN209" t="b">
        <v>1</v>
      </c>
    </row>
    <row r="210" spans="1:66">
      <c r="A210" s="6">
        <v>253</v>
      </c>
      <c r="B210" t="s">
        <v>711</v>
      </c>
      <c r="C210" t="s">
        <v>2115</v>
      </c>
      <c r="D210" t="s">
        <v>1082</v>
      </c>
      <c r="E210" t="s">
        <v>124</v>
      </c>
      <c r="F210" t="s">
        <v>712</v>
      </c>
      <c r="G210" t="s">
        <v>96</v>
      </c>
      <c r="H210" t="s">
        <v>17</v>
      </c>
      <c r="I210" t="s">
        <v>1822</v>
      </c>
      <c r="J210" t="s">
        <v>713</v>
      </c>
      <c r="L210" t="s">
        <v>714</v>
      </c>
      <c r="N210" s="1">
        <v>13059</v>
      </c>
      <c r="Q210" t="b">
        <v>0</v>
      </c>
      <c r="R210" s="1">
        <v>38657</v>
      </c>
      <c r="S210" t="b">
        <v>0</v>
      </c>
      <c r="U210" t="b">
        <v>0</v>
      </c>
      <c r="AB210">
        <v>88</v>
      </c>
      <c r="AC210" t="b">
        <v>0</v>
      </c>
      <c r="AD210" t="b">
        <v>1</v>
      </c>
      <c r="AF210" t="s">
        <v>2568</v>
      </c>
      <c r="AI210" t="b">
        <v>0</v>
      </c>
      <c r="AJ210" t="b">
        <v>0</v>
      </c>
      <c r="AK210" t="b">
        <v>0</v>
      </c>
      <c r="AL210" t="b">
        <v>0</v>
      </c>
      <c r="AM210" t="b">
        <v>0</v>
      </c>
      <c r="AN210" t="b">
        <v>0</v>
      </c>
      <c r="AO210" t="b">
        <v>0</v>
      </c>
      <c r="AP210" t="b">
        <v>0</v>
      </c>
      <c r="AQ210" t="b">
        <v>0</v>
      </c>
      <c r="AR210" t="b">
        <v>0</v>
      </c>
      <c r="AS210" t="b">
        <v>0</v>
      </c>
      <c r="AT210" t="b">
        <v>0</v>
      </c>
      <c r="AU210" t="b">
        <v>0</v>
      </c>
      <c r="AV210" t="b">
        <v>0</v>
      </c>
      <c r="AW210" t="b">
        <v>0</v>
      </c>
      <c r="AX210" t="b">
        <v>0</v>
      </c>
      <c r="AY210" t="b">
        <v>0</v>
      </c>
      <c r="AZ210" t="b">
        <v>0</v>
      </c>
      <c r="BA210" t="b">
        <v>0</v>
      </c>
      <c r="BB210" t="b">
        <v>0</v>
      </c>
      <c r="BC210" t="b">
        <v>0</v>
      </c>
      <c r="BD210" t="b">
        <v>0</v>
      </c>
      <c r="BE210" t="b">
        <v>0</v>
      </c>
      <c r="BF210" t="b">
        <v>0</v>
      </c>
      <c r="BG210" t="b">
        <v>0</v>
      </c>
      <c r="BH210" t="b">
        <v>0</v>
      </c>
      <c r="BI210" t="b">
        <v>0</v>
      </c>
      <c r="BJ210" t="b">
        <v>0</v>
      </c>
      <c r="BK210" t="b">
        <v>0</v>
      </c>
      <c r="BL210" t="b">
        <v>0</v>
      </c>
      <c r="BN210" t="b">
        <v>1</v>
      </c>
    </row>
    <row r="211" spans="1:66">
      <c r="A211" s="6">
        <v>1073</v>
      </c>
      <c r="B211" t="s">
        <v>2017</v>
      </c>
      <c r="C211" t="s">
        <v>1650</v>
      </c>
      <c r="D211" t="s">
        <v>1126</v>
      </c>
      <c r="E211" t="s">
        <v>2070</v>
      </c>
      <c r="F211" t="s">
        <v>2071</v>
      </c>
      <c r="G211" t="s">
        <v>83</v>
      </c>
      <c r="H211" t="s">
        <v>17</v>
      </c>
      <c r="I211" t="s">
        <v>1772</v>
      </c>
      <c r="J211" t="s">
        <v>2072</v>
      </c>
      <c r="K211" t="s">
        <v>2072</v>
      </c>
      <c r="L211" t="s">
        <v>2073</v>
      </c>
      <c r="M211" t="s">
        <v>2074</v>
      </c>
      <c r="N211" s="1">
        <v>18743</v>
      </c>
      <c r="Q211" t="b">
        <v>0</v>
      </c>
      <c r="R211" s="1">
        <v>44713</v>
      </c>
      <c r="S211" t="b">
        <v>0</v>
      </c>
      <c r="U211" t="b">
        <v>0</v>
      </c>
      <c r="AB211">
        <v>72</v>
      </c>
      <c r="AC211" t="b">
        <v>0</v>
      </c>
      <c r="AD211" t="b">
        <v>1</v>
      </c>
      <c r="AG211" t="s">
        <v>1417</v>
      </c>
      <c r="AI211" t="b">
        <v>0</v>
      </c>
      <c r="AJ211" t="b">
        <v>0</v>
      </c>
      <c r="AK211" t="b">
        <v>0</v>
      </c>
      <c r="AL211" t="b">
        <v>0</v>
      </c>
      <c r="AM211" t="b">
        <v>0</v>
      </c>
      <c r="AN211" t="b">
        <v>0</v>
      </c>
      <c r="AO211" t="b">
        <v>0</v>
      </c>
      <c r="AP211" t="b">
        <v>0</v>
      </c>
      <c r="AQ211" t="b">
        <v>0</v>
      </c>
      <c r="AR211" t="b">
        <v>1</v>
      </c>
      <c r="AS211" t="b">
        <v>0</v>
      </c>
      <c r="AT211" t="b">
        <v>0</v>
      </c>
      <c r="AU211" t="b">
        <v>0</v>
      </c>
      <c r="AV211" t="b">
        <v>0</v>
      </c>
      <c r="AW211" t="b">
        <v>0</v>
      </c>
      <c r="AX211" t="b">
        <v>0</v>
      </c>
      <c r="AY211" t="b">
        <v>0</v>
      </c>
      <c r="AZ211" t="b">
        <v>0</v>
      </c>
      <c r="BA211" t="b">
        <v>0</v>
      </c>
      <c r="BB211" t="b">
        <v>0</v>
      </c>
      <c r="BC211" t="b">
        <v>0</v>
      </c>
      <c r="BD211" t="b">
        <v>0</v>
      </c>
      <c r="BE211" t="b">
        <v>0</v>
      </c>
      <c r="BF211" t="b">
        <v>0</v>
      </c>
      <c r="BG211" t="b">
        <v>0</v>
      </c>
      <c r="BH211" t="b">
        <v>0</v>
      </c>
      <c r="BI211" t="b">
        <v>0</v>
      </c>
      <c r="BJ211" t="b">
        <v>0</v>
      </c>
      <c r="BK211" t="b">
        <v>0</v>
      </c>
      <c r="BL211" t="b">
        <v>0</v>
      </c>
      <c r="BN211" t="b">
        <v>1</v>
      </c>
    </row>
    <row r="212" spans="1:66">
      <c r="A212" s="6">
        <v>1097</v>
      </c>
      <c r="B212" t="s">
        <v>2224</v>
      </c>
      <c r="C212" t="s">
        <v>45</v>
      </c>
      <c r="D212" t="s">
        <v>2238</v>
      </c>
      <c r="E212" t="s">
        <v>2239</v>
      </c>
      <c r="F212" t="s">
        <v>2240</v>
      </c>
      <c r="G212" t="s">
        <v>32</v>
      </c>
      <c r="H212" t="s">
        <v>17</v>
      </c>
      <c r="I212" t="s">
        <v>1756</v>
      </c>
      <c r="J212" t="s">
        <v>2241</v>
      </c>
      <c r="K212" t="s">
        <v>2242</v>
      </c>
      <c r="L212" t="s">
        <v>2243</v>
      </c>
      <c r="M212" t="s">
        <v>2244</v>
      </c>
      <c r="N212" s="1">
        <v>14753</v>
      </c>
      <c r="Q212" t="b">
        <v>0</v>
      </c>
      <c r="R212" s="1">
        <v>44981</v>
      </c>
      <c r="S212" t="b">
        <v>0</v>
      </c>
      <c r="U212" t="b">
        <v>0</v>
      </c>
      <c r="Y212" s="1">
        <v>44984.18141203704</v>
      </c>
      <c r="AB212">
        <v>83</v>
      </c>
      <c r="AC212" t="b">
        <v>0</v>
      </c>
      <c r="AD212" t="b">
        <v>1</v>
      </c>
      <c r="AF212" t="s">
        <v>2593</v>
      </c>
      <c r="AI212" t="b">
        <v>0</v>
      </c>
      <c r="AJ212" t="b">
        <v>1</v>
      </c>
      <c r="AK212" t="b">
        <v>0</v>
      </c>
      <c r="AL212" t="b">
        <v>0</v>
      </c>
      <c r="AM212" t="b">
        <v>0</v>
      </c>
      <c r="AN212" t="b">
        <v>0</v>
      </c>
      <c r="AO212" t="b">
        <v>0</v>
      </c>
      <c r="AP212" t="b">
        <v>1</v>
      </c>
      <c r="AQ212" t="b">
        <v>0</v>
      </c>
      <c r="AR212" t="b">
        <v>0</v>
      </c>
      <c r="AS212" t="b">
        <v>0</v>
      </c>
      <c r="AT212" t="b">
        <v>0</v>
      </c>
      <c r="AU212" t="b">
        <v>1</v>
      </c>
      <c r="AV212" t="b">
        <v>0</v>
      </c>
      <c r="AW212" t="b">
        <v>1</v>
      </c>
      <c r="AX212" t="b">
        <v>0</v>
      </c>
      <c r="AY212" t="b">
        <v>0</v>
      </c>
      <c r="AZ212" t="b">
        <v>0</v>
      </c>
      <c r="BA212" t="b">
        <v>0</v>
      </c>
      <c r="BB212" t="b">
        <v>0</v>
      </c>
      <c r="BC212" t="b">
        <v>0</v>
      </c>
      <c r="BD212" t="b">
        <v>0</v>
      </c>
      <c r="BE212" t="b">
        <v>0</v>
      </c>
      <c r="BF212" t="b">
        <v>0</v>
      </c>
      <c r="BG212" t="b">
        <v>0</v>
      </c>
      <c r="BH212" t="b">
        <v>0</v>
      </c>
      <c r="BI212" t="b">
        <v>0</v>
      </c>
      <c r="BJ212" t="b">
        <v>0</v>
      </c>
      <c r="BK212" t="b">
        <v>0</v>
      </c>
      <c r="BL212" t="b">
        <v>0</v>
      </c>
      <c r="BN212" t="b">
        <v>1</v>
      </c>
    </row>
    <row r="213" spans="1:66">
      <c r="A213" s="6">
        <v>1012</v>
      </c>
      <c r="B213" t="s">
        <v>1453</v>
      </c>
      <c r="C213" t="s">
        <v>1454</v>
      </c>
      <c r="D213" t="s">
        <v>1161</v>
      </c>
      <c r="E213" t="s">
        <v>231</v>
      </c>
      <c r="F213" t="s">
        <v>1455</v>
      </c>
      <c r="G213" t="s">
        <v>83</v>
      </c>
      <c r="H213" t="s">
        <v>17</v>
      </c>
      <c r="I213" t="s">
        <v>1772</v>
      </c>
      <c r="J213" t="s">
        <v>1456</v>
      </c>
      <c r="L213" t="s">
        <v>1457</v>
      </c>
      <c r="N213" s="1">
        <v>16760</v>
      </c>
      <c r="O213" t="s">
        <v>1083</v>
      </c>
      <c r="Q213" t="b">
        <v>0</v>
      </c>
      <c r="R213" s="1">
        <v>44374</v>
      </c>
      <c r="S213" t="b">
        <v>0</v>
      </c>
      <c r="U213" t="b">
        <v>0</v>
      </c>
      <c r="Y213" s="1">
        <v>44375</v>
      </c>
      <c r="AB213">
        <v>78</v>
      </c>
      <c r="AC213" t="b">
        <v>0</v>
      </c>
      <c r="AD213" t="b">
        <v>1</v>
      </c>
      <c r="AI213" t="b">
        <v>0</v>
      </c>
      <c r="AJ213" t="b">
        <v>0</v>
      </c>
      <c r="AK213" t="b">
        <v>0</v>
      </c>
      <c r="AL213" t="b">
        <v>0</v>
      </c>
      <c r="AM213" t="b">
        <v>0</v>
      </c>
      <c r="AN213" t="b">
        <v>0</v>
      </c>
      <c r="AO213" t="b">
        <v>0</v>
      </c>
      <c r="AP213" t="b">
        <v>0</v>
      </c>
      <c r="AQ213" t="b">
        <v>0</v>
      </c>
      <c r="AR213" t="b">
        <v>0</v>
      </c>
      <c r="AS213" t="b">
        <v>0</v>
      </c>
      <c r="AT213" t="b">
        <v>0</v>
      </c>
      <c r="AU213" t="b">
        <v>0</v>
      </c>
      <c r="AV213" t="b">
        <v>0</v>
      </c>
      <c r="AW213" t="b">
        <v>0</v>
      </c>
      <c r="AX213" t="b">
        <v>0</v>
      </c>
      <c r="AY213" t="b">
        <v>0</v>
      </c>
      <c r="AZ213" t="b">
        <v>0</v>
      </c>
      <c r="BA213" t="b">
        <v>0</v>
      </c>
      <c r="BB213" t="b">
        <v>0</v>
      </c>
      <c r="BC213" t="b">
        <v>0</v>
      </c>
      <c r="BD213" t="b">
        <v>0</v>
      </c>
      <c r="BE213" t="b">
        <v>0</v>
      </c>
      <c r="BF213" t="b">
        <v>0</v>
      </c>
      <c r="BG213" t="b">
        <v>0</v>
      </c>
      <c r="BH213" t="b">
        <v>0</v>
      </c>
      <c r="BI213" t="b">
        <v>0</v>
      </c>
      <c r="BJ213" t="b">
        <v>0</v>
      </c>
      <c r="BK213" t="b">
        <v>0</v>
      </c>
      <c r="BL213" t="b">
        <v>0</v>
      </c>
      <c r="BN213" t="b">
        <v>1</v>
      </c>
    </row>
    <row r="214" spans="1:66">
      <c r="A214" s="6">
        <v>256</v>
      </c>
      <c r="B214" t="s">
        <v>715</v>
      </c>
      <c r="C214" t="s">
        <v>529</v>
      </c>
      <c r="D214" t="s">
        <v>1101</v>
      </c>
      <c r="E214" t="s">
        <v>2597</v>
      </c>
      <c r="F214" t="s">
        <v>2317</v>
      </c>
      <c r="G214" t="s">
        <v>16</v>
      </c>
      <c r="H214" t="s">
        <v>17</v>
      </c>
      <c r="I214" t="s">
        <v>1752</v>
      </c>
      <c r="J214" t="s">
        <v>716</v>
      </c>
      <c r="L214" t="s">
        <v>717</v>
      </c>
      <c r="N214" s="1">
        <v>14022</v>
      </c>
      <c r="O214" t="s">
        <v>1238</v>
      </c>
      <c r="Q214" t="b">
        <v>0</v>
      </c>
      <c r="R214" s="1">
        <v>37316</v>
      </c>
      <c r="S214" t="b">
        <v>0</v>
      </c>
      <c r="U214" t="b">
        <v>0</v>
      </c>
      <c r="Y214" s="1">
        <v>45091</v>
      </c>
      <c r="AB214">
        <v>85</v>
      </c>
      <c r="AC214" t="b">
        <v>0</v>
      </c>
      <c r="AD214" t="b">
        <v>1</v>
      </c>
      <c r="AF214" t="s">
        <v>2529</v>
      </c>
      <c r="AI214" t="b">
        <v>0</v>
      </c>
      <c r="AJ214" t="b">
        <v>0</v>
      </c>
      <c r="AK214" t="b">
        <v>0</v>
      </c>
      <c r="AL214" t="b">
        <v>0</v>
      </c>
      <c r="AM214" t="b">
        <v>0</v>
      </c>
      <c r="AN214" t="b">
        <v>0</v>
      </c>
      <c r="AO214" t="b">
        <v>0</v>
      </c>
      <c r="AP214" t="b">
        <v>0</v>
      </c>
      <c r="AQ214" t="b">
        <v>0</v>
      </c>
      <c r="AR214" t="b">
        <v>0</v>
      </c>
      <c r="AS214" t="b">
        <v>0</v>
      </c>
      <c r="AT214" t="b">
        <v>0</v>
      </c>
      <c r="AU214" t="b">
        <v>0</v>
      </c>
      <c r="AV214" t="b">
        <v>1</v>
      </c>
      <c r="AW214" t="b">
        <v>0</v>
      </c>
      <c r="AX214" t="b">
        <v>0</v>
      </c>
      <c r="AY214" t="b">
        <v>0</v>
      </c>
      <c r="AZ214" t="b">
        <v>0</v>
      </c>
      <c r="BA214" t="b">
        <v>0</v>
      </c>
      <c r="BB214" t="b">
        <v>0</v>
      </c>
      <c r="BC214" t="b">
        <v>0</v>
      </c>
      <c r="BD214" t="b">
        <v>1</v>
      </c>
      <c r="BE214" t="b">
        <v>0</v>
      </c>
      <c r="BF214" t="b">
        <v>0</v>
      </c>
      <c r="BG214" t="b">
        <v>0</v>
      </c>
      <c r="BH214" t="b">
        <v>0</v>
      </c>
      <c r="BI214" t="b">
        <v>0</v>
      </c>
      <c r="BJ214" t="b">
        <v>0</v>
      </c>
      <c r="BK214" t="b">
        <v>0</v>
      </c>
      <c r="BL214" t="b">
        <v>0</v>
      </c>
      <c r="BN214" t="b">
        <v>1</v>
      </c>
    </row>
    <row r="215" spans="1:66">
      <c r="A215" s="73">
        <v>1114</v>
      </c>
      <c r="B215" s="75" t="s">
        <v>2456</v>
      </c>
      <c r="C215" s="75" t="s">
        <v>202</v>
      </c>
      <c r="D215" t="s">
        <v>1250</v>
      </c>
      <c r="E215" t="s">
        <v>2630</v>
      </c>
      <c r="F215" t="s">
        <v>2631</v>
      </c>
      <c r="G215" t="s">
        <v>16</v>
      </c>
      <c r="H215" t="s">
        <v>17</v>
      </c>
      <c r="I215" t="s">
        <v>2632</v>
      </c>
      <c r="J215" t="s">
        <v>2633</v>
      </c>
      <c r="L215" s="343" t="s">
        <v>2634</v>
      </c>
      <c r="N215" s="1">
        <v>16963</v>
      </c>
      <c r="R215" s="1">
        <v>45231</v>
      </c>
    </row>
    <row r="216" spans="1:66">
      <c r="A216" s="6">
        <v>257</v>
      </c>
      <c r="B216" t="s">
        <v>718</v>
      </c>
      <c r="C216" t="s">
        <v>707</v>
      </c>
      <c r="D216" t="s">
        <v>1082</v>
      </c>
      <c r="E216" t="s">
        <v>719</v>
      </c>
      <c r="F216" t="s">
        <v>720</v>
      </c>
      <c r="G216" t="s">
        <v>25</v>
      </c>
      <c r="H216" t="s">
        <v>17</v>
      </c>
      <c r="I216" t="s">
        <v>1755</v>
      </c>
      <c r="J216" t="s">
        <v>721</v>
      </c>
      <c r="L216" t="s">
        <v>722</v>
      </c>
      <c r="N216" s="1">
        <v>13566</v>
      </c>
      <c r="P216" t="s">
        <v>1795</v>
      </c>
      <c r="Q216" t="b">
        <v>0</v>
      </c>
      <c r="R216" s="1">
        <v>35582</v>
      </c>
      <c r="S216" t="b">
        <v>0</v>
      </c>
      <c r="U216" t="b">
        <v>0</v>
      </c>
      <c r="X216" t="s">
        <v>2598</v>
      </c>
      <c r="Y216" s="1">
        <v>44277</v>
      </c>
      <c r="Z216" t="s">
        <v>2599</v>
      </c>
      <c r="AB216">
        <v>86</v>
      </c>
      <c r="AC216" t="b">
        <v>0</v>
      </c>
      <c r="AD216" t="b">
        <v>1</v>
      </c>
      <c r="AI216" t="b">
        <v>0</v>
      </c>
      <c r="AJ216" t="b">
        <v>0</v>
      </c>
      <c r="AK216" t="b">
        <v>0</v>
      </c>
      <c r="AL216" t="b">
        <v>1</v>
      </c>
      <c r="AM216" t="b">
        <v>0</v>
      </c>
      <c r="AN216" t="b">
        <v>0</v>
      </c>
      <c r="AO216" t="b">
        <v>0</v>
      </c>
      <c r="AP216" t="b">
        <v>0</v>
      </c>
      <c r="AQ216" t="b">
        <v>0</v>
      </c>
      <c r="AR216" t="b">
        <v>0</v>
      </c>
      <c r="AS216" t="b">
        <v>0</v>
      </c>
      <c r="AT216" t="b">
        <v>0</v>
      </c>
      <c r="AU216" t="b">
        <v>0</v>
      </c>
      <c r="AV216" t="b">
        <v>0</v>
      </c>
      <c r="AW216" t="b">
        <v>0</v>
      </c>
      <c r="AX216" t="b">
        <v>0</v>
      </c>
      <c r="AY216" t="b">
        <v>0</v>
      </c>
      <c r="AZ216" t="b">
        <v>0</v>
      </c>
      <c r="BA216" t="b">
        <v>0</v>
      </c>
      <c r="BB216" t="b">
        <v>0</v>
      </c>
      <c r="BC216" t="b">
        <v>0</v>
      </c>
      <c r="BD216" t="b">
        <v>0</v>
      </c>
      <c r="BE216" t="b">
        <v>0</v>
      </c>
      <c r="BF216" t="b">
        <v>0</v>
      </c>
      <c r="BG216" t="b">
        <v>0</v>
      </c>
      <c r="BH216" t="b">
        <v>0</v>
      </c>
      <c r="BI216" t="b">
        <v>0</v>
      </c>
      <c r="BJ216" t="b">
        <v>0</v>
      </c>
      <c r="BK216" t="b">
        <v>0</v>
      </c>
      <c r="BL216" t="b">
        <v>0</v>
      </c>
      <c r="BN216" t="b">
        <v>1</v>
      </c>
    </row>
    <row r="217" spans="1:66">
      <c r="A217" s="6">
        <v>1101</v>
      </c>
      <c r="B217" t="s">
        <v>2289</v>
      </c>
      <c r="C217" t="s">
        <v>707</v>
      </c>
      <c r="D217" t="s">
        <v>2316</v>
      </c>
      <c r="E217" t="s">
        <v>2315</v>
      </c>
      <c r="F217" t="s">
        <v>2314</v>
      </c>
      <c r="G217" t="s">
        <v>16</v>
      </c>
      <c r="H217" t="s">
        <v>17</v>
      </c>
      <c r="I217" t="s">
        <v>1752</v>
      </c>
      <c r="J217" t="s">
        <v>2313</v>
      </c>
      <c r="L217" t="s">
        <v>2312</v>
      </c>
      <c r="M217" t="s">
        <v>2311</v>
      </c>
      <c r="N217" s="1">
        <v>21367</v>
      </c>
      <c r="O217" t="s">
        <v>1462</v>
      </c>
      <c r="Q217" t="b">
        <v>0</v>
      </c>
      <c r="R217" s="1">
        <v>45089</v>
      </c>
      <c r="S217" t="b">
        <v>0</v>
      </c>
      <c r="U217" t="b">
        <v>0</v>
      </c>
      <c r="Y217" s="1">
        <v>45093.223298611112</v>
      </c>
      <c r="AB217">
        <v>65</v>
      </c>
      <c r="AC217" t="b">
        <v>0</v>
      </c>
      <c r="AD217" t="b">
        <v>1</v>
      </c>
      <c r="AI217" t="b">
        <v>0</v>
      </c>
      <c r="AJ217" t="b">
        <v>0</v>
      </c>
      <c r="AK217" t="b">
        <v>0</v>
      </c>
      <c r="AL217" t="b">
        <v>0</v>
      </c>
      <c r="AM217" t="b">
        <v>0</v>
      </c>
      <c r="AN217" t="b">
        <v>0</v>
      </c>
      <c r="AO217" t="b">
        <v>0</v>
      </c>
      <c r="AP217" t="b">
        <v>0</v>
      </c>
      <c r="AQ217" t="b">
        <v>0</v>
      </c>
      <c r="AR217" t="b">
        <v>0</v>
      </c>
      <c r="AS217" t="b">
        <v>0</v>
      </c>
      <c r="AT217" t="b">
        <v>0</v>
      </c>
      <c r="AU217" t="b">
        <v>0</v>
      </c>
      <c r="AV217" t="b">
        <v>0</v>
      </c>
      <c r="AW217" t="b">
        <v>0</v>
      </c>
      <c r="AX217" t="b">
        <v>0</v>
      </c>
      <c r="AY217" t="b">
        <v>0</v>
      </c>
      <c r="AZ217" t="b">
        <v>0</v>
      </c>
      <c r="BA217" t="b">
        <v>0</v>
      </c>
      <c r="BB217" t="b">
        <v>1</v>
      </c>
      <c r="BC217" t="b">
        <v>0</v>
      </c>
      <c r="BD217" t="b">
        <v>1</v>
      </c>
      <c r="BE217" t="b">
        <v>0</v>
      </c>
      <c r="BF217" t="b">
        <v>0</v>
      </c>
      <c r="BG217" t="b">
        <v>0</v>
      </c>
      <c r="BH217" t="b">
        <v>0</v>
      </c>
      <c r="BI217" t="b">
        <v>0</v>
      </c>
      <c r="BJ217" t="b">
        <v>0</v>
      </c>
      <c r="BK217" t="b">
        <v>0</v>
      </c>
      <c r="BL217" t="b">
        <v>0</v>
      </c>
      <c r="BN217" t="b">
        <v>1</v>
      </c>
    </row>
    <row r="218" spans="1:66">
      <c r="A218" s="99">
        <v>542</v>
      </c>
      <c r="B218" s="110" t="s">
        <v>725</v>
      </c>
      <c r="C218" s="110" t="s">
        <v>56</v>
      </c>
      <c r="D218" s="110" t="s">
        <v>1154</v>
      </c>
      <c r="E218" s="110" t="s">
        <v>640</v>
      </c>
      <c r="F218" s="110" t="s">
        <v>726</v>
      </c>
      <c r="G218" s="110" t="s">
        <v>25</v>
      </c>
      <c r="H218" s="110" t="s">
        <v>17</v>
      </c>
      <c r="I218" s="110" t="s">
        <v>1755</v>
      </c>
      <c r="J218" t="s">
        <v>727</v>
      </c>
      <c r="L218" t="s">
        <v>728</v>
      </c>
      <c r="N218" s="174">
        <v>12695</v>
      </c>
      <c r="O218" t="s">
        <v>1155</v>
      </c>
      <c r="Q218" t="b">
        <v>0</v>
      </c>
      <c r="R218" s="1">
        <v>41456</v>
      </c>
      <c r="S218" t="b">
        <v>0</v>
      </c>
      <c r="U218" t="b">
        <v>0</v>
      </c>
      <c r="X218" t="s">
        <v>2600</v>
      </c>
      <c r="AB218">
        <v>89</v>
      </c>
      <c r="AC218" t="b">
        <v>0</v>
      </c>
      <c r="AD218" t="b">
        <v>1</v>
      </c>
      <c r="AI218" t="b">
        <v>0</v>
      </c>
      <c r="AJ218" t="b">
        <v>0</v>
      </c>
      <c r="AK218" t="b">
        <v>0</v>
      </c>
      <c r="AL218" t="b">
        <v>0</v>
      </c>
      <c r="AM218" t="b">
        <v>0</v>
      </c>
      <c r="AN218" t="b">
        <v>0</v>
      </c>
      <c r="AO218" t="b">
        <v>0</v>
      </c>
      <c r="AP218" t="b">
        <v>0</v>
      </c>
      <c r="AQ218" t="b">
        <v>0</v>
      </c>
      <c r="AR218" t="b">
        <v>0</v>
      </c>
      <c r="AS218" t="b">
        <v>0</v>
      </c>
      <c r="AT218" t="b">
        <v>0</v>
      </c>
      <c r="AU218" t="b">
        <v>0</v>
      </c>
      <c r="AV218" t="b">
        <v>0</v>
      </c>
      <c r="AW218" t="b">
        <v>0</v>
      </c>
      <c r="AX218" t="b">
        <v>0</v>
      </c>
      <c r="AY218" t="b">
        <v>0</v>
      </c>
      <c r="AZ218" t="b">
        <v>0</v>
      </c>
      <c r="BA218" t="b">
        <v>0</v>
      </c>
      <c r="BB218" t="b">
        <v>0</v>
      </c>
      <c r="BC218" t="b">
        <v>0</v>
      </c>
      <c r="BD218" t="b">
        <v>0</v>
      </c>
      <c r="BE218" t="b">
        <v>0</v>
      </c>
      <c r="BF218" t="b">
        <v>0</v>
      </c>
      <c r="BG218" t="b">
        <v>1</v>
      </c>
      <c r="BH218" t="b">
        <v>0</v>
      </c>
      <c r="BI218" t="b">
        <v>0</v>
      </c>
      <c r="BJ218" t="b">
        <v>0</v>
      </c>
      <c r="BK218" t="b">
        <v>0</v>
      </c>
      <c r="BL218" t="b">
        <v>0</v>
      </c>
      <c r="BN218" t="b">
        <v>1</v>
      </c>
    </row>
    <row r="219" spans="1:66">
      <c r="A219" s="99">
        <v>261</v>
      </c>
      <c r="B219" s="110" t="s">
        <v>729</v>
      </c>
      <c r="C219" s="110" t="s">
        <v>64</v>
      </c>
      <c r="D219" s="110" t="s">
        <v>1096</v>
      </c>
      <c r="E219" s="110" t="s">
        <v>51</v>
      </c>
      <c r="F219" s="110" t="s">
        <v>730</v>
      </c>
      <c r="G219" s="110" t="s">
        <v>238</v>
      </c>
      <c r="H219" s="110" t="s">
        <v>133</v>
      </c>
      <c r="I219" s="110" t="s">
        <v>1810</v>
      </c>
      <c r="J219" t="s">
        <v>731</v>
      </c>
      <c r="L219" t="s">
        <v>732</v>
      </c>
      <c r="N219" s="1">
        <v>10389</v>
      </c>
      <c r="O219" t="s">
        <v>1097</v>
      </c>
      <c r="Q219" t="b">
        <v>0</v>
      </c>
      <c r="R219" s="1">
        <v>33664</v>
      </c>
      <c r="S219" t="b">
        <v>0</v>
      </c>
      <c r="U219" t="b">
        <v>0</v>
      </c>
      <c r="Y219" s="1">
        <v>44160</v>
      </c>
      <c r="AB219">
        <v>95</v>
      </c>
      <c r="AC219" t="b">
        <v>0</v>
      </c>
      <c r="AD219" t="b">
        <v>1</v>
      </c>
      <c r="AI219" t="b">
        <v>0</v>
      </c>
      <c r="AJ219" t="b">
        <v>0</v>
      </c>
      <c r="AK219" t="b">
        <v>0</v>
      </c>
      <c r="AL219" t="b">
        <v>1</v>
      </c>
      <c r="AM219" t="b">
        <v>0</v>
      </c>
      <c r="AN219" t="b">
        <v>0</v>
      </c>
      <c r="AO219" t="b">
        <v>0</v>
      </c>
      <c r="AP219" t="b">
        <v>0</v>
      </c>
      <c r="AQ219" t="b">
        <v>0</v>
      </c>
      <c r="AR219" t="b">
        <v>0</v>
      </c>
      <c r="AS219" t="b">
        <v>0</v>
      </c>
      <c r="AT219" t="b">
        <v>0</v>
      </c>
      <c r="AU219" t="b">
        <v>1</v>
      </c>
      <c r="AV219" t="b">
        <v>0</v>
      </c>
      <c r="AW219" t="b">
        <v>0</v>
      </c>
      <c r="AX219" t="b">
        <v>0</v>
      </c>
      <c r="AY219" t="b">
        <v>0</v>
      </c>
      <c r="AZ219" t="b">
        <v>0</v>
      </c>
      <c r="BA219" t="b">
        <v>0</v>
      </c>
      <c r="BB219" t="b">
        <v>0</v>
      </c>
      <c r="BC219" t="b">
        <v>0</v>
      </c>
      <c r="BD219" t="b">
        <v>0</v>
      </c>
      <c r="BE219" t="b">
        <v>0</v>
      </c>
      <c r="BF219" t="b">
        <v>0</v>
      </c>
      <c r="BG219" t="b">
        <v>0</v>
      </c>
      <c r="BH219" t="b">
        <v>0</v>
      </c>
      <c r="BI219" t="b">
        <v>0</v>
      </c>
      <c r="BJ219" t="b">
        <v>0</v>
      </c>
      <c r="BK219" t="b">
        <v>0</v>
      </c>
      <c r="BL219" t="b">
        <v>0</v>
      </c>
      <c r="BN219" t="b">
        <v>1</v>
      </c>
    </row>
    <row r="220" spans="1:66">
      <c r="A220" s="6">
        <v>1060</v>
      </c>
      <c r="B220" t="s">
        <v>733</v>
      </c>
      <c r="C220" t="s">
        <v>2199</v>
      </c>
      <c r="D220" t="s">
        <v>1498</v>
      </c>
      <c r="E220" t="s">
        <v>124</v>
      </c>
      <c r="F220" t="s">
        <v>1921</v>
      </c>
      <c r="G220" t="s">
        <v>25</v>
      </c>
      <c r="H220" t="s">
        <v>17</v>
      </c>
      <c r="I220" t="s">
        <v>1755</v>
      </c>
      <c r="K220" t="s">
        <v>1922</v>
      </c>
      <c r="L220" t="s">
        <v>1923</v>
      </c>
      <c r="M220" t="s">
        <v>1924</v>
      </c>
      <c r="N220" s="1">
        <v>20609</v>
      </c>
      <c r="O220" t="s">
        <v>1803</v>
      </c>
      <c r="Q220" t="b">
        <v>0</v>
      </c>
      <c r="R220" s="1">
        <v>44628</v>
      </c>
      <c r="S220" t="b">
        <v>0</v>
      </c>
      <c r="U220" t="b">
        <v>0</v>
      </c>
      <c r="Y220" s="1">
        <v>44631</v>
      </c>
      <c r="AB220">
        <v>67</v>
      </c>
      <c r="AC220" t="b">
        <v>0</v>
      </c>
      <c r="AD220" t="b">
        <v>0</v>
      </c>
      <c r="AF220" t="s">
        <v>2529</v>
      </c>
      <c r="AI220" t="b">
        <v>0</v>
      </c>
      <c r="AJ220" t="b">
        <v>0</v>
      </c>
      <c r="AK220" t="b">
        <v>0</v>
      </c>
      <c r="AL220" t="b">
        <v>0</v>
      </c>
      <c r="AM220" t="b">
        <v>0</v>
      </c>
      <c r="AN220" t="b">
        <v>1</v>
      </c>
      <c r="AO220" t="b">
        <v>0</v>
      </c>
      <c r="AP220" t="b">
        <v>0</v>
      </c>
      <c r="AQ220" t="b">
        <v>0</v>
      </c>
      <c r="AR220" t="b">
        <v>1</v>
      </c>
      <c r="AS220" t="b">
        <v>0</v>
      </c>
      <c r="AT220" t="b">
        <v>0</v>
      </c>
      <c r="AU220" t="b">
        <v>0</v>
      </c>
      <c r="AV220" t="b">
        <v>0</v>
      </c>
      <c r="AW220" t="b">
        <v>0</v>
      </c>
      <c r="AX220" t="b">
        <v>0</v>
      </c>
      <c r="AY220" t="b">
        <v>0</v>
      </c>
      <c r="AZ220" t="b">
        <v>0</v>
      </c>
      <c r="BA220" t="b">
        <v>0</v>
      </c>
      <c r="BB220" t="b">
        <v>0</v>
      </c>
      <c r="BC220" t="b">
        <v>0</v>
      </c>
      <c r="BD220" t="b">
        <v>0</v>
      </c>
      <c r="BE220" t="b">
        <v>0</v>
      </c>
      <c r="BF220" t="b">
        <v>0</v>
      </c>
      <c r="BG220" t="b">
        <v>0</v>
      </c>
      <c r="BH220" t="b">
        <v>0</v>
      </c>
      <c r="BI220" t="b">
        <v>0</v>
      </c>
      <c r="BJ220" t="b">
        <v>0</v>
      </c>
      <c r="BK220" t="b">
        <v>0</v>
      </c>
      <c r="BL220" t="b">
        <v>0</v>
      </c>
      <c r="BN220" t="b">
        <v>1</v>
      </c>
    </row>
    <row r="221" spans="1:66">
      <c r="A221" s="99">
        <v>263</v>
      </c>
      <c r="B221" s="110" t="s">
        <v>733</v>
      </c>
      <c r="C221" s="110" t="s">
        <v>521</v>
      </c>
      <c r="D221" s="110" t="s">
        <v>1116</v>
      </c>
      <c r="E221" s="110" t="s">
        <v>20</v>
      </c>
      <c r="F221" s="110" t="s">
        <v>734</v>
      </c>
      <c r="G221" s="110" t="s">
        <v>25</v>
      </c>
      <c r="H221" s="110" t="s">
        <v>17</v>
      </c>
      <c r="I221" s="110" t="s">
        <v>1755</v>
      </c>
      <c r="J221" t="s">
        <v>735</v>
      </c>
      <c r="N221" s="1">
        <v>11834</v>
      </c>
      <c r="P221" t="s">
        <v>2352</v>
      </c>
      <c r="Q221" t="b">
        <v>0</v>
      </c>
      <c r="R221" s="1">
        <v>34639</v>
      </c>
      <c r="S221" t="b">
        <v>0</v>
      </c>
      <c r="U221" t="b">
        <v>0</v>
      </c>
      <c r="Y221" s="1">
        <v>45198</v>
      </c>
      <c r="AB221">
        <v>91</v>
      </c>
      <c r="AC221" t="b">
        <v>0</v>
      </c>
      <c r="AD221" t="b">
        <v>1</v>
      </c>
      <c r="AI221" t="b">
        <v>0</v>
      </c>
      <c r="AJ221" t="b">
        <v>0</v>
      </c>
      <c r="AK221" t="b">
        <v>0</v>
      </c>
      <c r="AL221" t="b">
        <v>0</v>
      </c>
      <c r="AM221" t="b">
        <v>0</v>
      </c>
      <c r="AN221" t="b">
        <v>0</v>
      </c>
      <c r="AO221" t="b">
        <v>0</v>
      </c>
      <c r="AP221" t="b">
        <v>0</v>
      </c>
      <c r="AQ221" t="b">
        <v>0</v>
      </c>
      <c r="AR221" t="b">
        <v>1</v>
      </c>
      <c r="AS221" t="b">
        <v>0</v>
      </c>
      <c r="AT221" t="b">
        <v>0</v>
      </c>
      <c r="AU221" t="b">
        <v>0</v>
      </c>
      <c r="AV221" t="b">
        <v>0</v>
      </c>
      <c r="AW221" t="b">
        <v>0</v>
      </c>
      <c r="AX221" t="b">
        <v>0</v>
      </c>
      <c r="AY221" t="b">
        <v>0</v>
      </c>
      <c r="AZ221" t="b">
        <v>0</v>
      </c>
      <c r="BA221" t="b">
        <v>0</v>
      </c>
      <c r="BB221" t="b">
        <v>0</v>
      </c>
      <c r="BC221" t="b">
        <v>0</v>
      </c>
      <c r="BD221" t="b">
        <v>0</v>
      </c>
      <c r="BE221" t="b">
        <v>1</v>
      </c>
      <c r="BF221" t="b">
        <v>0</v>
      </c>
      <c r="BG221" t="b">
        <v>0</v>
      </c>
      <c r="BH221" t="b">
        <v>0</v>
      </c>
      <c r="BI221" t="b">
        <v>0</v>
      </c>
      <c r="BJ221" t="b">
        <v>0</v>
      </c>
      <c r="BK221" t="b">
        <v>0</v>
      </c>
      <c r="BL221" t="b">
        <v>0</v>
      </c>
      <c r="BN221" t="b">
        <v>1</v>
      </c>
    </row>
    <row r="222" spans="1:66">
      <c r="A222" s="6">
        <v>1001</v>
      </c>
      <c r="B222" t="s">
        <v>1469</v>
      </c>
      <c r="C222" t="s">
        <v>1470</v>
      </c>
      <c r="D222" t="s">
        <v>1101</v>
      </c>
      <c r="E222" t="s">
        <v>14</v>
      </c>
      <c r="F222" t="s">
        <v>1471</v>
      </c>
      <c r="G222" t="s">
        <v>1472</v>
      </c>
      <c r="H222" t="s">
        <v>17</v>
      </c>
      <c r="I222" t="s">
        <v>1925</v>
      </c>
      <c r="K222" t="s">
        <v>1473</v>
      </c>
      <c r="L222" t="s">
        <v>1474</v>
      </c>
      <c r="N222" s="1">
        <v>17064</v>
      </c>
      <c r="O222" t="s">
        <v>1475</v>
      </c>
      <c r="Q222" t="b">
        <v>0</v>
      </c>
      <c r="R222" s="1">
        <v>44344</v>
      </c>
      <c r="S222" t="b">
        <v>0</v>
      </c>
      <c r="U222" t="b">
        <v>0</v>
      </c>
      <c r="Y222" s="1">
        <v>44344</v>
      </c>
      <c r="AB222">
        <v>77</v>
      </c>
      <c r="AC222" t="b">
        <v>0</v>
      </c>
      <c r="AD222" t="b">
        <v>1</v>
      </c>
      <c r="AI222" t="b">
        <v>0</v>
      </c>
      <c r="AJ222" t="b">
        <v>0</v>
      </c>
      <c r="AK222" t="b">
        <v>0</v>
      </c>
      <c r="AL222" t="b">
        <v>0</v>
      </c>
      <c r="AM222" t="b">
        <v>0</v>
      </c>
      <c r="AN222" t="b">
        <v>0</v>
      </c>
      <c r="AO222" t="b">
        <v>0</v>
      </c>
      <c r="AP222" t="b">
        <v>0</v>
      </c>
      <c r="AQ222" t="b">
        <v>0</v>
      </c>
      <c r="AR222" t="b">
        <v>0</v>
      </c>
      <c r="AS222" t="b">
        <v>0</v>
      </c>
      <c r="AT222" t="b">
        <v>0</v>
      </c>
      <c r="AU222" t="b">
        <v>0</v>
      </c>
      <c r="AV222" t="b">
        <v>0</v>
      </c>
      <c r="AW222" t="b">
        <v>0</v>
      </c>
      <c r="AX222" t="b">
        <v>0</v>
      </c>
      <c r="AY222" t="b">
        <v>0</v>
      </c>
      <c r="AZ222" t="b">
        <v>0</v>
      </c>
      <c r="BA222" t="b">
        <v>0</v>
      </c>
      <c r="BB222" t="b">
        <v>0</v>
      </c>
      <c r="BC222" t="b">
        <v>0</v>
      </c>
      <c r="BD222" t="b">
        <v>0</v>
      </c>
      <c r="BE222" t="b">
        <v>0</v>
      </c>
      <c r="BF222" t="b">
        <v>0</v>
      </c>
      <c r="BG222" t="b">
        <v>0</v>
      </c>
      <c r="BH222" t="b">
        <v>0</v>
      </c>
      <c r="BI222" t="b">
        <v>0</v>
      </c>
      <c r="BJ222" t="b">
        <v>0</v>
      </c>
      <c r="BK222" t="b">
        <v>0</v>
      </c>
      <c r="BL222" t="b">
        <v>0</v>
      </c>
      <c r="BN222" t="b">
        <v>1</v>
      </c>
    </row>
    <row r="223" spans="1:66">
      <c r="A223" s="6" t="s">
        <v>2715</v>
      </c>
      <c r="B223" t="s">
        <v>736</v>
      </c>
      <c r="C223" t="s">
        <v>471</v>
      </c>
      <c r="D223" t="s">
        <v>1547</v>
      </c>
      <c r="E223" t="s">
        <v>129</v>
      </c>
      <c r="F223" t="s">
        <v>737</v>
      </c>
      <c r="G223" t="s">
        <v>213</v>
      </c>
      <c r="H223" t="s">
        <v>17</v>
      </c>
      <c r="I223" t="s">
        <v>1804</v>
      </c>
      <c r="J223" t="s">
        <v>738</v>
      </c>
      <c r="L223" t="s">
        <v>739</v>
      </c>
      <c r="N223" s="1">
        <v>18268</v>
      </c>
      <c r="O223" t="s">
        <v>1548</v>
      </c>
      <c r="P223" t="s">
        <v>1926</v>
      </c>
      <c r="Q223" t="b">
        <v>0</v>
      </c>
      <c r="R223" s="1">
        <v>42437</v>
      </c>
      <c r="S223" t="b">
        <v>0</v>
      </c>
      <c r="U223" t="b">
        <v>0</v>
      </c>
      <c r="AB223">
        <v>73</v>
      </c>
      <c r="AC223" t="b">
        <v>0</v>
      </c>
      <c r="AD223" t="b">
        <v>1</v>
      </c>
      <c r="AF223" t="s">
        <v>2525</v>
      </c>
      <c r="AI223" t="b">
        <v>0</v>
      </c>
      <c r="AJ223" t="b">
        <v>0</v>
      </c>
      <c r="AK223" t="b">
        <v>0</v>
      </c>
      <c r="AL223" t="b">
        <v>0</v>
      </c>
      <c r="AM223" t="b">
        <v>0</v>
      </c>
      <c r="AN223" t="b">
        <v>0</v>
      </c>
      <c r="AO223" t="b">
        <v>0</v>
      </c>
      <c r="AP223" t="b">
        <v>0</v>
      </c>
      <c r="AQ223" t="b">
        <v>0</v>
      </c>
      <c r="AR223" t="b">
        <v>0</v>
      </c>
      <c r="AS223" t="b">
        <v>0</v>
      </c>
      <c r="AT223" t="b">
        <v>0</v>
      </c>
      <c r="AU223" t="b">
        <v>0</v>
      </c>
      <c r="AV223" t="b">
        <v>0</v>
      </c>
      <c r="AW223" t="b">
        <v>0</v>
      </c>
      <c r="AX223" t="b">
        <v>0</v>
      </c>
      <c r="AY223" t="b">
        <v>0</v>
      </c>
      <c r="AZ223" t="b">
        <v>0</v>
      </c>
      <c r="BA223" t="b">
        <v>0</v>
      </c>
      <c r="BB223" t="b">
        <v>0</v>
      </c>
      <c r="BC223" t="b">
        <v>0</v>
      </c>
      <c r="BD223" t="b">
        <v>0</v>
      </c>
      <c r="BE223" t="b">
        <v>0</v>
      </c>
      <c r="BF223" t="b">
        <v>0</v>
      </c>
      <c r="BG223" t="b">
        <v>0</v>
      </c>
      <c r="BH223" t="b">
        <v>0</v>
      </c>
      <c r="BI223" t="b">
        <v>0</v>
      </c>
      <c r="BJ223" t="b">
        <v>0</v>
      </c>
      <c r="BK223" t="b">
        <v>0</v>
      </c>
      <c r="BL223" t="b">
        <v>0</v>
      </c>
      <c r="BN223" t="b">
        <v>1</v>
      </c>
    </row>
    <row r="224" spans="1:66">
      <c r="A224" s="73">
        <v>264</v>
      </c>
      <c r="B224" s="75" t="s">
        <v>740</v>
      </c>
      <c r="C224" s="75" t="s">
        <v>529</v>
      </c>
      <c r="D224" t="s">
        <v>1366</v>
      </c>
      <c r="E224" t="s">
        <v>153</v>
      </c>
      <c r="F224" t="s">
        <v>741</v>
      </c>
      <c r="G224" t="s">
        <v>583</v>
      </c>
      <c r="H224" t="s">
        <v>17</v>
      </c>
      <c r="I224" t="s">
        <v>1895</v>
      </c>
      <c r="J224" t="s">
        <v>742</v>
      </c>
      <c r="L224" t="s">
        <v>743</v>
      </c>
      <c r="N224" s="1">
        <v>15486</v>
      </c>
      <c r="Q224" t="b">
        <v>0</v>
      </c>
      <c r="R224" s="1">
        <v>37257</v>
      </c>
      <c r="S224" t="b">
        <v>0</v>
      </c>
      <c r="U224" t="b">
        <v>0</v>
      </c>
      <c r="AB224">
        <v>81</v>
      </c>
      <c r="AC224" t="b">
        <v>0</v>
      </c>
      <c r="AD224" t="b">
        <v>1</v>
      </c>
      <c r="AF224" t="s">
        <v>2568</v>
      </c>
      <c r="AI224" t="b">
        <v>0</v>
      </c>
      <c r="AJ224" t="b">
        <v>0</v>
      </c>
      <c r="AK224" t="b">
        <v>0</v>
      </c>
      <c r="AL224" t="b">
        <v>0</v>
      </c>
      <c r="AM224" t="b">
        <v>0</v>
      </c>
      <c r="AN224" t="b">
        <v>0</v>
      </c>
      <c r="AO224" t="b">
        <v>0</v>
      </c>
      <c r="AP224" t="b">
        <v>0</v>
      </c>
      <c r="AQ224" t="b">
        <v>0</v>
      </c>
      <c r="AR224" t="b">
        <v>0</v>
      </c>
      <c r="AS224" t="b">
        <v>0</v>
      </c>
      <c r="AT224" t="b">
        <v>0</v>
      </c>
      <c r="AU224" t="b">
        <v>1</v>
      </c>
      <c r="AV224" t="b">
        <v>0</v>
      </c>
      <c r="AW224" t="b">
        <v>0</v>
      </c>
      <c r="AX224" t="b">
        <v>0</v>
      </c>
      <c r="AY224" t="b">
        <v>0</v>
      </c>
      <c r="AZ224" t="b">
        <v>0</v>
      </c>
      <c r="BA224" t="b">
        <v>0</v>
      </c>
      <c r="BB224" t="b">
        <v>0</v>
      </c>
      <c r="BC224" t="b">
        <v>0</v>
      </c>
      <c r="BD224" t="b">
        <v>1</v>
      </c>
      <c r="BE224" t="b">
        <v>0</v>
      </c>
      <c r="BF224" t="b">
        <v>1</v>
      </c>
      <c r="BG224" t="b">
        <v>0</v>
      </c>
      <c r="BH224" t="b">
        <v>0</v>
      </c>
      <c r="BI224" t="b">
        <v>0</v>
      </c>
      <c r="BJ224" t="b">
        <v>0</v>
      </c>
      <c r="BK224" t="b">
        <v>0</v>
      </c>
      <c r="BL224" t="b">
        <v>0</v>
      </c>
      <c r="BN224" t="b">
        <v>1</v>
      </c>
    </row>
    <row r="225" spans="1:66">
      <c r="A225" s="6">
        <v>509</v>
      </c>
      <c r="B225" t="s">
        <v>744</v>
      </c>
      <c r="C225" t="s">
        <v>13</v>
      </c>
      <c r="D225" t="s">
        <v>1325</v>
      </c>
      <c r="E225" t="s">
        <v>153</v>
      </c>
      <c r="F225" t="s">
        <v>745</v>
      </c>
      <c r="G225" t="s">
        <v>96</v>
      </c>
      <c r="H225" t="s">
        <v>17</v>
      </c>
      <c r="I225" t="s">
        <v>1822</v>
      </c>
      <c r="J225" t="s">
        <v>746</v>
      </c>
      <c r="K225" t="s">
        <v>1326</v>
      </c>
      <c r="L225" t="s">
        <v>747</v>
      </c>
      <c r="M225" t="s">
        <v>1327</v>
      </c>
      <c r="N225" s="1">
        <v>15131</v>
      </c>
      <c r="O225" t="s">
        <v>1328</v>
      </c>
      <c r="Q225" t="b">
        <v>0</v>
      </c>
      <c r="R225" s="1">
        <v>41091</v>
      </c>
      <c r="S225" t="b">
        <v>0</v>
      </c>
      <c r="U225" t="b">
        <v>0</v>
      </c>
      <c r="AB225">
        <v>82</v>
      </c>
      <c r="AC225" t="b">
        <v>0</v>
      </c>
      <c r="AD225" t="b">
        <v>1</v>
      </c>
      <c r="AF225" t="s">
        <v>2525</v>
      </c>
      <c r="AI225" t="b">
        <v>0</v>
      </c>
      <c r="AJ225" t="b">
        <v>0</v>
      </c>
      <c r="AK225" t="b">
        <v>0</v>
      </c>
      <c r="AL225" t="b">
        <v>0</v>
      </c>
      <c r="AM225" t="b">
        <v>0</v>
      </c>
      <c r="AN225" t="b">
        <v>0</v>
      </c>
      <c r="AO225" t="b">
        <v>0</v>
      </c>
      <c r="AP225" t="b">
        <v>0</v>
      </c>
      <c r="AQ225" t="b">
        <v>0</v>
      </c>
      <c r="AR225" t="b">
        <v>0</v>
      </c>
      <c r="AS225" t="b">
        <v>1</v>
      </c>
      <c r="AT225" t="b">
        <v>0</v>
      </c>
      <c r="AU225" t="b">
        <v>0</v>
      </c>
      <c r="AV225" t="b">
        <v>0</v>
      </c>
      <c r="AW225" t="b">
        <v>0</v>
      </c>
      <c r="AX225" t="b">
        <v>0</v>
      </c>
      <c r="AY225" t="b">
        <v>0</v>
      </c>
      <c r="AZ225" t="b">
        <v>0</v>
      </c>
      <c r="BA225" t="b">
        <v>0</v>
      </c>
      <c r="BB225" t="b">
        <v>0</v>
      </c>
      <c r="BC225" t="b">
        <v>0</v>
      </c>
      <c r="BD225" t="b">
        <v>0</v>
      </c>
      <c r="BE225" t="b">
        <v>0</v>
      </c>
      <c r="BF225" t="b">
        <v>0</v>
      </c>
      <c r="BG225" t="b">
        <v>0</v>
      </c>
      <c r="BH225" t="b">
        <v>0</v>
      </c>
      <c r="BI225" t="b">
        <v>1</v>
      </c>
      <c r="BJ225" t="b">
        <v>0</v>
      </c>
      <c r="BK225" t="b">
        <v>0</v>
      </c>
      <c r="BL225" t="b">
        <v>0</v>
      </c>
      <c r="BN225" t="b">
        <v>1</v>
      </c>
    </row>
    <row r="226" spans="1:66">
      <c r="A226" s="73">
        <v>1113</v>
      </c>
      <c r="B226" s="75" t="s">
        <v>744</v>
      </c>
      <c r="C226" s="75" t="s">
        <v>179</v>
      </c>
      <c r="D226" t="s">
        <v>1239</v>
      </c>
      <c r="E226" t="s">
        <v>2435</v>
      </c>
      <c r="F226" t="s">
        <v>2601</v>
      </c>
      <c r="G226" t="s">
        <v>67</v>
      </c>
      <c r="H226" t="s">
        <v>17</v>
      </c>
      <c r="I226" t="s">
        <v>1776</v>
      </c>
      <c r="J226" t="s">
        <v>2437</v>
      </c>
      <c r="L226" t="s">
        <v>2602</v>
      </c>
      <c r="M226" t="s">
        <v>2603</v>
      </c>
      <c r="N226" s="1">
        <v>16686</v>
      </c>
      <c r="O226" t="s">
        <v>2604</v>
      </c>
      <c r="Q226" t="b">
        <v>0</v>
      </c>
      <c r="R226" s="1">
        <v>45224</v>
      </c>
      <c r="S226" t="b">
        <v>0</v>
      </c>
      <c r="U226" t="b">
        <v>0</v>
      </c>
      <c r="Y226" s="1">
        <v>45225.511435185188</v>
      </c>
      <c r="AB226">
        <v>78</v>
      </c>
      <c r="AC226" t="b">
        <v>0</v>
      </c>
      <c r="AD226" t="b">
        <v>1</v>
      </c>
      <c r="AF226" t="s">
        <v>2529</v>
      </c>
      <c r="AI226" t="b">
        <v>0</v>
      </c>
      <c r="AJ226" t="b">
        <v>0</v>
      </c>
      <c r="AK226" t="b">
        <v>0</v>
      </c>
      <c r="AL226" t="b">
        <v>0</v>
      </c>
      <c r="AM226" t="b">
        <v>0</v>
      </c>
      <c r="AN226" t="b">
        <v>0</v>
      </c>
      <c r="AO226" t="b">
        <v>0</v>
      </c>
      <c r="AP226" t="b">
        <v>0</v>
      </c>
      <c r="AQ226" t="b">
        <v>0</v>
      </c>
      <c r="AR226" t="b">
        <v>0</v>
      </c>
      <c r="AS226" t="b">
        <v>0</v>
      </c>
      <c r="AT226" t="b">
        <v>0</v>
      </c>
      <c r="AU226" t="b">
        <v>0</v>
      </c>
      <c r="AV226" t="b">
        <v>0</v>
      </c>
      <c r="AW226" t="b">
        <v>0</v>
      </c>
      <c r="AX226" t="b">
        <v>0</v>
      </c>
      <c r="AY226" t="b">
        <v>0</v>
      </c>
      <c r="AZ226" t="b">
        <v>0</v>
      </c>
      <c r="BA226" t="b">
        <v>0</v>
      </c>
      <c r="BB226" t="b">
        <v>0</v>
      </c>
      <c r="BC226" t="b">
        <v>0</v>
      </c>
      <c r="BD226" t="b">
        <v>0</v>
      </c>
      <c r="BE226" t="b">
        <v>0</v>
      </c>
      <c r="BF226" t="b">
        <v>0</v>
      </c>
      <c r="BG226" t="b">
        <v>0</v>
      </c>
      <c r="BH226" t="b">
        <v>0</v>
      </c>
      <c r="BI226" t="b">
        <v>0</v>
      </c>
      <c r="BJ226" t="b">
        <v>0</v>
      </c>
      <c r="BK226" t="b">
        <v>0</v>
      </c>
      <c r="BL226" t="b">
        <v>0</v>
      </c>
      <c r="BN226" t="b">
        <v>1</v>
      </c>
    </row>
    <row r="227" spans="1:66">
      <c r="A227" s="73">
        <v>1081</v>
      </c>
      <c r="B227" s="75" t="s">
        <v>2037</v>
      </c>
      <c r="C227" s="75" t="s">
        <v>1650</v>
      </c>
      <c r="D227" t="s">
        <v>1570</v>
      </c>
      <c r="E227" t="s">
        <v>1220</v>
      </c>
      <c r="F227" t="s">
        <v>2075</v>
      </c>
      <c r="G227" t="s">
        <v>2076</v>
      </c>
      <c r="H227" t="s">
        <v>17</v>
      </c>
      <c r="I227" t="s">
        <v>2077</v>
      </c>
      <c r="J227" t="s">
        <v>2078</v>
      </c>
      <c r="K227" t="s">
        <v>2079</v>
      </c>
      <c r="L227" t="s">
        <v>2080</v>
      </c>
      <c r="M227" t="s">
        <v>2080</v>
      </c>
      <c r="N227" s="1">
        <v>15564</v>
      </c>
      <c r="O227" t="s">
        <v>1852</v>
      </c>
      <c r="Q227" t="b">
        <v>0</v>
      </c>
      <c r="R227" s="1">
        <v>44827</v>
      </c>
      <c r="S227" t="b">
        <v>0</v>
      </c>
      <c r="U227" t="b">
        <v>0</v>
      </c>
      <c r="AB227">
        <v>81</v>
      </c>
      <c r="AC227" t="b">
        <v>0</v>
      </c>
      <c r="AD227" t="b">
        <v>1</v>
      </c>
      <c r="AF227" t="s">
        <v>2258</v>
      </c>
      <c r="AI227" t="b">
        <v>0</v>
      </c>
      <c r="AJ227" t="b">
        <v>0</v>
      </c>
      <c r="AK227" t="b">
        <v>0</v>
      </c>
      <c r="AL227" t="b">
        <v>0</v>
      </c>
      <c r="AM227" t="b">
        <v>0</v>
      </c>
      <c r="AN227" t="b">
        <v>0</v>
      </c>
      <c r="AO227" t="b">
        <v>0</v>
      </c>
      <c r="AP227" t="b">
        <v>1</v>
      </c>
      <c r="AQ227" t="b">
        <v>1</v>
      </c>
      <c r="AR227" t="b">
        <v>1</v>
      </c>
      <c r="AS227" t="b">
        <v>0</v>
      </c>
      <c r="AT227" t="b">
        <v>0</v>
      </c>
      <c r="AU227" t="b">
        <v>1</v>
      </c>
      <c r="AV227" t="b">
        <v>0</v>
      </c>
      <c r="AW227" t="b">
        <v>0</v>
      </c>
      <c r="AX227" t="b">
        <v>0</v>
      </c>
      <c r="AY227" t="b">
        <v>0</v>
      </c>
      <c r="AZ227" t="b">
        <v>0</v>
      </c>
      <c r="BA227" t="b">
        <v>0</v>
      </c>
      <c r="BB227" t="b">
        <v>0</v>
      </c>
      <c r="BC227" t="b">
        <v>0</v>
      </c>
      <c r="BD227" t="b">
        <v>0</v>
      </c>
      <c r="BE227" t="b">
        <v>0</v>
      </c>
      <c r="BF227" t="b">
        <v>0</v>
      </c>
      <c r="BG227" t="b">
        <v>0</v>
      </c>
      <c r="BH227" t="b">
        <v>0</v>
      </c>
      <c r="BI227" t="b">
        <v>0</v>
      </c>
      <c r="BJ227" t="b">
        <v>0</v>
      </c>
      <c r="BK227" t="b">
        <v>0</v>
      </c>
      <c r="BL227" t="b">
        <v>0</v>
      </c>
      <c r="BN227" t="b">
        <v>1</v>
      </c>
    </row>
    <row r="228" spans="1:66">
      <c r="A228" s="6">
        <v>958</v>
      </c>
      <c r="B228" t="s">
        <v>750</v>
      </c>
      <c r="C228" t="s">
        <v>13</v>
      </c>
      <c r="D228" t="s">
        <v>1511</v>
      </c>
      <c r="E228" t="s">
        <v>30</v>
      </c>
      <c r="F228" t="s">
        <v>1927</v>
      </c>
      <c r="G228" t="s">
        <v>25</v>
      </c>
      <c r="H228" t="s">
        <v>17</v>
      </c>
      <c r="I228" t="s">
        <v>1755</v>
      </c>
      <c r="J228" t="s">
        <v>751</v>
      </c>
      <c r="K228" t="s">
        <v>752</v>
      </c>
      <c r="L228" t="s">
        <v>753</v>
      </c>
      <c r="N228" s="1">
        <v>17496</v>
      </c>
      <c r="O228" t="s">
        <v>1512</v>
      </c>
      <c r="Q228" t="b">
        <v>0</v>
      </c>
      <c r="R228" s="1">
        <v>43599</v>
      </c>
      <c r="S228" t="b">
        <v>0</v>
      </c>
      <c r="U228" t="b">
        <v>0</v>
      </c>
      <c r="AB228">
        <v>76</v>
      </c>
      <c r="AC228" t="b">
        <v>0</v>
      </c>
      <c r="AD228" t="b">
        <v>1</v>
      </c>
      <c r="AF228" t="s">
        <v>2521</v>
      </c>
      <c r="AI228" t="b">
        <v>0</v>
      </c>
      <c r="AJ228" t="b">
        <v>0</v>
      </c>
      <c r="AK228" t="b">
        <v>0</v>
      </c>
      <c r="AL228" t="b">
        <v>0</v>
      </c>
      <c r="AM228" t="b">
        <v>0</v>
      </c>
      <c r="AN228" t="b">
        <v>0</v>
      </c>
      <c r="AO228" t="b">
        <v>0</v>
      </c>
      <c r="AP228" t="b">
        <v>0</v>
      </c>
      <c r="AQ228" t="b">
        <v>0</v>
      </c>
      <c r="AR228" t="b">
        <v>0</v>
      </c>
      <c r="AS228" t="b">
        <v>0</v>
      </c>
      <c r="AT228" t="b">
        <v>0</v>
      </c>
      <c r="AU228" t="b">
        <v>0</v>
      </c>
      <c r="AV228" t="b">
        <v>0</v>
      </c>
      <c r="AW228" t="b">
        <v>0</v>
      </c>
      <c r="AX228" t="b">
        <v>0</v>
      </c>
      <c r="AY228" t="b">
        <v>0</v>
      </c>
      <c r="AZ228" t="b">
        <v>0</v>
      </c>
      <c r="BA228" t="b">
        <v>0</v>
      </c>
      <c r="BB228" t="b">
        <v>0</v>
      </c>
      <c r="BC228" t="b">
        <v>0</v>
      </c>
      <c r="BD228" t="b">
        <v>0</v>
      </c>
      <c r="BE228" t="b">
        <v>0</v>
      </c>
      <c r="BF228" t="b">
        <v>0</v>
      </c>
      <c r="BG228" t="b">
        <v>0</v>
      </c>
      <c r="BH228" t="b">
        <v>0</v>
      </c>
      <c r="BI228" t="b">
        <v>0</v>
      </c>
      <c r="BJ228" t="b">
        <v>0</v>
      </c>
      <c r="BK228" t="b">
        <v>0</v>
      </c>
      <c r="BL228" t="b">
        <v>0</v>
      </c>
      <c r="BN228" t="b">
        <v>1</v>
      </c>
    </row>
    <row r="229" spans="1:66">
      <c r="A229" s="73">
        <v>269</v>
      </c>
      <c r="B229" s="75" t="s">
        <v>754</v>
      </c>
      <c r="C229" s="75" t="s">
        <v>2035</v>
      </c>
      <c r="E229" t="s">
        <v>168</v>
      </c>
      <c r="F229" t="s">
        <v>2310</v>
      </c>
      <c r="G229" t="s">
        <v>25</v>
      </c>
      <c r="H229" t="s">
        <v>17</v>
      </c>
      <c r="I229" t="s">
        <v>1755</v>
      </c>
      <c r="J229" t="s">
        <v>1928</v>
      </c>
      <c r="K229" t="s">
        <v>1928</v>
      </c>
      <c r="L229" t="s">
        <v>755</v>
      </c>
      <c r="N229" s="1">
        <v>14958</v>
      </c>
      <c r="P229" t="s">
        <v>1795</v>
      </c>
      <c r="Q229" t="b">
        <v>0</v>
      </c>
      <c r="R229" s="1">
        <v>37641</v>
      </c>
      <c r="S229" t="b">
        <v>0</v>
      </c>
      <c r="U229" t="b">
        <v>0</v>
      </c>
      <c r="X229" t="s">
        <v>2605</v>
      </c>
      <c r="Y229" s="1">
        <v>45134</v>
      </c>
      <c r="Z229" t="s">
        <v>2578</v>
      </c>
      <c r="AA229" t="s">
        <v>2546</v>
      </c>
      <c r="AB229">
        <v>83</v>
      </c>
      <c r="AC229" t="b">
        <v>0</v>
      </c>
      <c r="AD229" t="b">
        <v>1</v>
      </c>
      <c r="AF229" t="s">
        <v>2539</v>
      </c>
      <c r="AI229" t="b">
        <v>0</v>
      </c>
      <c r="AJ229" t="b">
        <v>0</v>
      </c>
      <c r="AK229" t="b">
        <v>0</v>
      </c>
      <c r="AL229" t="b">
        <v>0</v>
      </c>
      <c r="AM229" t="b">
        <v>0</v>
      </c>
      <c r="AN229" t="b">
        <v>0</v>
      </c>
      <c r="AO229" t="b">
        <v>0</v>
      </c>
      <c r="AP229" t="b">
        <v>0</v>
      </c>
      <c r="AQ229" t="b">
        <v>0</v>
      </c>
      <c r="AR229" t="b">
        <v>1</v>
      </c>
      <c r="AS229" t="b">
        <v>0</v>
      </c>
      <c r="AT229" t="b">
        <v>0</v>
      </c>
      <c r="AU229" t="b">
        <v>0</v>
      </c>
      <c r="AV229" t="b">
        <v>1</v>
      </c>
      <c r="AW229" t="b">
        <v>1</v>
      </c>
      <c r="AX229" t="b">
        <v>0</v>
      </c>
      <c r="AY229" t="b">
        <v>0</v>
      </c>
      <c r="AZ229" t="b">
        <v>0</v>
      </c>
      <c r="BA229" t="b">
        <v>0</v>
      </c>
      <c r="BB229" t="b">
        <v>0</v>
      </c>
      <c r="BC229" t="b">
        <v>0</v>
      </c>
      <c r="BD229" t="b">
        <v>0</v>
      </c>
      <c r="BE229" t="b">
        <v>1</v>
      </c>
      <c r="BF229" t="b">
        <v>1</v>
      </c>
      <c r="BG229" t="b">
        <v>0</v>
      </c>
      <c r="BH229" t="b">
        <v>0</v>
      </c>
      <c r="BI229" t="b">
        <v>0</v>
      </c>
      <c r="BJ229" t="b">
        <v>0</v>
      </c>
      <c r="BK229" t="b">
        <v>0</v>
      </c>
      <c r="BL229" t="b">
        <v>0</v>
      </c>
      <c r="BN229" t="b">
        <v>1</v>
      </c>
    </row>
    <row r="230" spans="1:66">
      <c r="A230" s="6">
        <v>1109</v>
      </c>
      <c r="B230" t="s">
        <v>2353</v>
      </c>
      <c r="C230" t="s">
        <v>56</v>
      </c>
      <c r="D230" t="s">
        <v>1099</v>
      </c>
      <c r="E230" t="s">
        <v>1220</v>
      </c>
      <c r="F230" t="s">
        <v>2354</v>
      </c>
      <c r="G230" t="s">
        <v>25</v>
      </c>
      <c r="H230" t="s">
        <v>17</v>
      </c>
      <c r="I230" t="s">
        <v>1755</v>
      </c>
      <c r="J230" t="s">
        <v>2355</v>
      </c>
      <c r="L230" t="s">
        <v>2356</v>
      </c>
      <c r="N230" s="1">
        <v>12879</v>
      </c>
      <c r="O230" t="s">
        <v>2357</v>
      </c>
      <c r="Q230" t="b">
        <v>0</v>
      </c>
      <c r="R230" s="1">
        <v>45191</v>
      </c>
      <c r="S230" t="b">
        <v>0</v>
      </c>
      <c r="U230" t="b">
        <v>0</v>
      </c>
      <c r="Y230" s="1">
        <v>45193.589594907404</v>
      </c>
      <c r="AB230">
        <v>88</v>
      </c>
      <c r="AC230" t="b">
        <v>0</v>
      </c>
      <c r="AD230" t="b">
        <v>0</v>
      </c>
      <c r="AF230" t="s">
        <v>2606</v>
      </c>
      <c r="AI230" t="b">
        <v>0</v>
      </c>
      <c r="AJ230" t="b">
        <v>0</v>
      </c>
      <c r="AK230" t="b">
        <v>0</v>
      </c>
      <c r="AL230" t="b">
        <v>0</v>
      </c>
      <c r="AM230" t="b">
        <v>0</v>
      </c>
      <c r="AN230" t="b">
        <v>0</v>
      </c>
      <c r="AO230" t="b">
        <v>0</v>
      </c>
      <c r="AP230" t="b">
        <v>0</v>
      </c>
      <c r="AQ230" t="b">
        <v>0</v>
      </c>
      <c r="AR230" t="b">
        <v>0</v>
      </c>
      <c r="AS230" t="b">
        <v>0</v>
      </c>
      <c r="AT230" t="b">
        <v>0</v>
      </c>
      <c r="AU230" t="b">
        <v>0</v>
      </c>
      <c r="AV230" t="b">
        <v>0</v>
      </c>
      <c r="AW230" t="b">
        <v>0</v>
      </c>
      <c r="AX230" t="b">
        <v>0</v>
      </c>
      <c r="AY230" t="b">
        <v>0</v>
      </c>
      <c r="AZ230" t="b">
        <v>0</v>
      </c>
      <c r="BA230" t="b">
        <v>0</v>
      </c>
      <c r="BB230" t="b">
        <v>0</v>
      </c>
      <c r="BC230" t="b">
        <v>0</v>
      </c>
      <c r="BD230" t="b">
        <v>0</v>
      </c>
      <c r="BE230" t="b">
        <v>0</v>
      </c>
      <c r="BF230" t="b">
        <v>0</v>
      </c>
      <c r="BG230" t="b">
        <v>0</v>
      </c>
      <c r="BH230" t="b">
        <v>0</v>
      </c>
      <c r="BI230" t="b">
        <v>0</v>
      </c>
      <c r="BJ230" t="b">
        <v>0</v>
      </c>
      <c r="BK230" t="b">
        <v>0</v>
      </c>
      <c r="BL230" t="b">
        <v>0</v>
      </c>
      <c r="BN230" t="b">
        <v>1</v>
      </c>
    </row>
    <row r="231" spans="1:66">
      <c r="A231" s="6">
        <v>500</v>
      </c>
      <c r="B231" t="s">
        <v>761</v>
      </c>
      <c r="C231" t="s">
        <v>1649</v>
      </c>
      <c r="D231" t="s">
        <v>1254</v>
      </c>
      <c r="E231" t="s">
        <v>23</v>
      </c>
      <c r="F231" t="s">
        <v>762</v>
      </c>
      <c r="G231" t="s">
        <v>67</v>
      </c>
      <c r="H231" t="s">
        <v>17</v>
      </c>
      <c r="I231" t="s">
        <v>1776</v>
      </c>
      <c r="J231" t="s">
        <v>763</v>
      </c>
      <c r="K231" t="s">
        <v>764</v>
      </c>
      <c r="L231" t="s">
        <v>765</v>
      </c>
      <c r="N231" s="1">
        <v>14225</v>
      </c>
      <c r="O231" t="s">
        <v>1255</v>
      </c>
      <c r="Q231" t="b">
        <v>0</v>
      </c>
      <c r="R231" s="1">
        <v>41000</v>
      </c>
      <c r="S231" t="b">
        <v>0</v>
      </c>
      <c r="U231" t="b">
        <v>0</v>
      </c>
      <c r="X231" t="s">
        <v>2607</v>
      </c>
      <c r="AB231">
        <v>85</v>
      </c>
      <c r="AC231" t="b">
        <v>0</v>
      </c>
      <c r="AD231" t="b">
        <v>1</v>
      </c>
      <c r="AF231" t="s">
        <v>2592</v>
      </c>
      <c r="AI231" t="b">
        <v>0</v>
      </c>
      <c r="AJ231" t="b">
        <v>0</v>
      </c>
      <c r="AK231" t="b">
        <v>0</v>
      </c>
      <c r="AL231" t="b">
        <v>0</v>
      </c>
      <c r="AM231" t="b">
        <v>0</v>
      </c>
      <c r="AN231" t="b">
        <v>0</v>
      </c>
      <c r="AO231" t="b">
        <v>0</v>
      </c>
      <c r="AP231" t="b">
        <v>0</v>
      </c>
      <c r="AQ231" t="b">
        <v>0</v>
      </c>
      <c r="AR231" t="b">
        <v>0</v>
      </c>
      <c r="AS231" t="b">
        <v>0</v>
      </c>
      <c r="AT231" t="b">
        <v>0</v>
      </c>
      <c r="AU231" t="b">
        <v>1</v>
      </c>
      <c r="AV231" t="b">
        <v>1</v>
      </c>
      <c r="AW231" t="b">
        <v>0</v>
      </c>
      <c r="AX231" t="b">
        <v>0</v>
      </c>
      <c r="AY231" t="b">
        <v>0</v>
      </c>
      <c r="AZ231" t="b">
        <v>1</v>
      </c>
      <c r="BA231" t="b">
        <v>0</v>
      </c>
      <c r="BB231" t="b">
        <v>0</v>
      </c>
      <c r="BC231" t="b">
        <v>0</v>
      </c>
      <c r="BD231" t="b">
        <v>1</v>
      </c>
      <c r="BE231" t="b">
        <v>0</v>
      </c>
      <c r="BF231" t="b">
        <v>0</v>
      </c>
      <c r="BG231" t="b">
        <v>0</v>
      </c>
      <c r="BH231" t="b">
        <v>0</v>
      </c>
      <c r="BI231" t="b">
        <v>0</v>
      </c>
      <c r="BJ231" t="b">
        <v>0</v>
      </c>
      <c r="BK231" t="b">
        <v>0</v>
      </c>
      <c r="BL231" t="b">
        <v>0</v>
      </c>
      <c r="BN231" t="b">
        <v>1</v>
      </c>
    </row>
    <row r="232" spans="1:66">
      <c r="A232" s="6">
        <v>446</v>
      </c>
      <c r="B232" t="s">
        <v>1643</v>
      </c>
      <c r="C232" t="s">
        <v>756</v>
      </c>
      <c r="D232" t="s">
        <v>1424</v>
      </c>
      <c r="E232" t="s">
        <v>118</v>
      </c>
      <c r="F232" t="s">
        <v>757</v>
      </c>
      <c r="G232" t="s">
        <v>120</v>
      </c>
      <c r="H232" t="s">
        <v>17</v>
      </c>
      <c r="I232" t="s">
        <v>1782</v>
      </c>
      <c r="J232" t="s">
        <v>758</v>
      </c>
      <c r="L232" t="s">
        <v>759</v>
      </c>
      <c r="N232" s="1">
        <v>16361</v>
      </c>
      <c r="O232" t="s">
        <v>1425</v>
      </c>
      <c r="Q232" t="b">
        <v>0</v>
      </c>
      <c r="R232" s="1">
        <v>40391</v>
      </c>
      <c r="S232" t="b">
        <v>0</v>
      </c>
      <c r="U232" t="b">
        <v>0</v>
      </c>
      <c r="AB232">
        <v>79</v>
      </c>
      <c r="AC232" t="b">
        <v>0</v>
      </c>
      <c r="AD232" t="b">
        <v>1</v>
      </c>
      <c r="AI232" t="b">
        <v>0</v>
      </c>
      <c r="AJ232" t="b">
        <v>1</v>
      </c>
      <c r="AK232" t="b">
        <v>0</v>
      </c>
      <c r="AL232" t="b">
        <v>0</v>
      </c>
      <c r="AM232" t="b">
        <v>0</v>
      </c>
      <c r="AN232" t="b">
        <v>0</v>
      </c>
      <c r="AO232" t="b">
        <v>1</v>
      </c>
      <c r="AP232" t="b">
        <v>0</v>
      </c>
      <c r="AQ232" t="b">
        <v>0</v>
      </c>
      <c r="AR232" t="b">
        <v>0</v>
      </c>
      <c r="AS232" t="b">
        <v>1</v>
      </c>
      <c r="AT232" t="b">
        <v>0</v>
      </c>
      <c r="AU232" t="b">
        <v>1</v>
      </c>
      <c r="AV232" t="b">
        <v>0</v>
      </c>
      <c r="AW232" t="b">
        <v>0</v>
      </c>
      <c r="AX232" t="b">
        <v>0</v>
      </c>
      <c r="AY232" t="b">
        <v>0</v>
      </c>
      <c r="AZ232" t="b">
        <v>0</v>
      </c>
      <c r="BA232" t="b">
        <v>0</v>
      </c>
      <c r="BB232" t="b">
        <v>0</v>
      </c>
      <c r="BC232" t="b">
        <v>0</v>
      </c>
      <c r="BD232" t="b">
        <v>0</v>
      </c>
      <c r="BE232" t="b">
        <v>0</v>
      </c>
      <c r="BF232" t="b">
        <v>0</v>
      </c>
      <c r="BG232" t="b">
        <v>1</v>
      </c>
      <c r="BH232" t="b">
        <v>0</v>
      </c>
      <c r="BI232" t="b">
        <v>0</v>
      </c>
      <c r="BJ232" t="b">
        <v>0</v>
      </c>
      <c r="BK232" t="b">
        <v>0</v>
      </c>
      <c r="BL232" t="b">
        <v>0</v>
      </c>
      <c r="BN232" t="b">
        <v>1</v>
      </c>
    </row>
    <row r="233" spans="1:66">
      <c r="A233" s="6">
        <v>985</v>
      </c>
      <c r="B233" t="s">
        <v>1562</v>
      </c>
      <c r="C233" t="s">
        <v>144</v>
      </c>
      <c r="D233" t="s">
        <v>1476</v>
      </c>
      <c r="E233" t="s">
        <v>1563</v>
      </c>
      <c r="F233" t="s">
        <v>1564</v>
      </c>
      <c r="G233" t="s">
        <v>130</v>
      </c>
      <c r="H233" t="s">
        <v>17</v>
      </c>
      <c r="I233" t="s">
        <v>1783</v>
      </c>
      <c r="K233" t="s">
        <v>1565</v>
      </c>
      <c r="L233" t="s">
        <v>1566</v>
      </c>
      <c r="N233" s="1">
        <v>18537</v>
      </c>
      <c r="O233" t="s">
        <v>1374</v>
      </c>
      <c r="Q233" t="b">
        <v>0</v>
      </c>
      <c r="R233" s="1">
        <v>43872</v>
      </c>
      <c r="S233" t="b">
        <v>0</v>
      </c>
      <c r="U233" t="b">
        <v>0</v>
      </c>
      <c r="Y233" s="1">
        <v>44421</v>
      </c>
      <c r="AB233">
        <v>73</v>
      </c>
      <c r="AC233" t="b">
        <v>0</v>
      </c>
      <c r="AD233" t="b">
        <v>0</v>
      </c>
      <c r="AI233" t="b">
        <v>0</v>
      </c>
      <c r="AJ233" t="b">
        <v>0</v>
      </c>
      <c r="AK233" t="b">
        <v>0</v>
      </c>
      <c r="AL233" t="b">
        <v>0</v>
      </c>
      <c r="AM233" t="b">
        <v>0</v>
      </c>
      <c r="AN233" t="b">
        <v>0</v>
      </c>
      <c r="AO233" t="b">
        <v>0</v>
      </c>
      <c r="AP233" t="b">
        <v>0</v>
      </c>
      <c r="AQ233" t="b">
        <v>0</v>
      </c>
      <c r="AR233" t="b">
        <v>0</v>
      </c>
      <c r="AS233" t="b">
        <v>1</v>
      </c>
      <c r="AT233" t="b">
        <v>0</v>
      </c>
      <c r="AU233" t="b">
        <v>0</v>
      </c>
      <c r="AV233" t="b">
        <v>0</v>
      </c>
      <c r="AW233" t="b">
        <v>0</v>
      </c>
      <c r="AX233" t="b">
        <v>0</v>
      </c>
      <c r="AY233" t="b">
        <v>0</v>
      </c>
      <c r="AZ233" t="b">
        <v>0</v>
      </c>
      <c r="BA233" t="b">
        <v>0</v>
      </c>
      <c r="BB233" t="b">
        <v>0</v>
      </c>
      <c r="BC233" t="b">
        <v>0</v>
      </c>
      <c r="BD233" t="b">
        <v>0</v>
      </c>
      <c r="BE233" t="b">
        <v>0</v>
      </c>
      <c r="BF233" t="b">
        <v>0</v>
      </c>
      <c r="BG233" t="b">
        <v>0</v>
      </c>
      <c r="BH233" t="b">
        <v>0</v>
      </c>
      <c r="BI233" t="b">
        <v>0</v>
      </c>
      <c r="BJ233" t="b">
        <v>0</v>
      </c>
      <c r="BK233" t="b">
        <v>0</v>
      </c>
      <c r="BL233" t="b">
        <v>0</v>
      </c>
      <c r="BN233" t="b">
        <v>1</v>
      </c>
    </row>
    <row r="234" spans="1:66">
      <c r="A234" s="73">
        <v>1089</v>
      </c>
      <c r="B234" s="75" t="s">
        <v>2218</v>
      </c>
      <c r="C234" s="75" t="s">
        <v>186</v>
      </c>
      <c r="D234" t="s">
        <v>1105</v>
      </c>
      <c r="E234" t="s">
        <v>2154</v>
      </c>
      <c r="F234" t="s">
        <v>2155</v>
      </c>
      <c r="G234" t="s">
        <v>777</v>
      </c>
      <c r="H234" t="s">
        <v>17</v>
      </c>
      <c r="I234" t="s">
        <v>1787</v>
      </c>
      <c r="J234" t="s">
        <v>2156</v>
      </c>
      <c r="K234" t="s">
        <v>2157</v>
      </c>
      <c r="L234" t="s">
        <v>2158</v>
      </c>
      <c r="M234" t="s">
        <v>2159</v>
      </c>
      <c r="N234" s="1">
        <v>17367</v>
      </c>
      <c r="O234" t="s">
        <v>2160</v>
      </c>
      <c r="Q234" t="b">
        <v>0</v>
      </c>
      <c r="R234" s="1">
        <v>44919</v>
      </c>
      <c r="S234" t="b">
        <v>0</v>
      </c>
      <c r="U234" t="b">
        <v>0</v>
      </c>
      <c r="Y234" s="1">
        <v>44931</v>
      </c>
      <c r="AB234">
        <v>76</v>
      </c>
      <c r="AC234" t="b">
        <v>0</v>
      </c>
      <c r="AD234" t="b">
        <v>1</v>
      </c>
      <c r="AF234" t="s">
        <v>2606</v>
      </c>
      <c r="AI234" t="b">
        <v>0</v>
      </c>
      <c r="AJ234" t="b">
        <v>0</v>
      </c>
      <c r="AK234" t="b">
        <v>0</v>
      </c>
      <c r="AL234" t="b">
        <v>0</v>
      </c>
      <c r="AM234" t="b">
        <v>0</v>
      </c>
      <c r="AN234" t="b">
        <v>0</v>
      </c>
      <c r="AO234" t="b">
        <v>0</v>
      </c>
      <c r="AP234" t="b">
        <v>0</v>
      </c>
      <c r="AQ234" t="b">
        <v>0</v>
      </c>
      <c r="AR234" t="b">
        <v>0</v>
      </c>
      <c r="AS234" t="b">
        <v>0</v>
      </c>
      <c r="AT234" t="b">
        <v>0</v>
      </c>
      <c r="AU234" t="b">
        <v>1</v>
      </c>
      <c r="AV234" t="b">
        <v>0</v>
      </c>
      <c r="AW234" t="b">
        <v>0</v>
      </c>
      <c r="AX234" t="b">
        <v>0</v>
      </c>
      <c r="AY234" t="b">
        <v>0</v>
      </c>
      <c r="AZ234" t="b">
        <v>0</v>
      </c>
      <c r="BA234" t="b">
        <v>0</v>
      </c>
      <c r="BB234" t="b">
        <v>0</v>
      </c>
      <c r="BC234" t="b">
        <v>0</v>
      </c>
      <c r="BD234" t="b">
        <v>0</v>
      </c>
      <c r="BE234" t="b">
        <v>0</v>
      </c>
      <c r="BF234" t="b">
        <v>0</v>
      </c>
      <c r="BG234" t="b">
        <v>0</v>
      </c>
      <c r="BH234" t="b">
        <v>0</v>
      </c>
      <c r="BI234" t="b">
        <v>0</v>
      </c>
      <c r="BJ234" t="b">
        <v>0</v>
      </c>
      <c r="BK234" t="b">
        <v>0</v>
      </c>
      <c r="BL234" t="b">
        <v>0</v>
      </c>
      <c r="BN234" t="b">
        <v>1</v>
      </c>
    </row>
    <row r="235" spans="1:66">
      <c r="A235" s="6">
        <v>1037</v>
      </c>
      <c r="B235" t="s">
        <v>1629</v>
      </c>
      <c r="C235" t="s">
        <v>471</v>
      </c>
      <c r="E235" t="s">
        <v>2239</v>
      </c>
      <c r="F235" t="s">
        <v>1930</v>
      </c>
      <c r="G235" t="s">
        <v>213</v>
      </c>
      <c r="H235" t="s">
        <v>17</v>
      </c>
      <c r="I235" t="s">
        <v>1804</v>
      </c>
      <c r="J235" t="s">
        <v>1703</v>
      </c>
      <c r="K235" t="s">
        <v>1704</v>
      </c>
      <c r="L235" t="s">
        <v>1705</v>
      </c>
      <c r="N235" s="1">
        <v>14689</v>
      </c>
      <c r="O235" t="s">
        <v>1177</v>
      </c>
      <c r="Q235" t="b">
        <v>0</v>
      </c>
      <c r="R235" s="1">
        <v>44481</v>
      </c>
      <c r="S235" t="b">
        <v>0</v>
      </c>
      <c r="U235" t="b">
        <v>0</v>
      </c>
      <c r="Y235" s="1">
        <v>44481</v>
      </c>
      <c r="AB235">
        <v>83</v>
      </c>
      <c r="AC235" t="b">
        <v>0</v>
      </c>
      <c r="AD235" t="b">
        <v>1</v>
      </c>
      <c r="AF235" t="s">
        <v>2568</v>
      </c>
      <c r="AI235" t="b">
        <v>0</v>
      </c>
      <c r="AJ235" t="b">
        <v>0</v>
      </c>
      <c r="AK235" t="b">
        <v>0</v>
      </c>
      <c r="AL235" t="b">
        <v>0</v>
      </c>
      <c r="AM235" t="b">
        <v>0</v>
      </c>
      <c r="AN235" t="b">
        <v>0</v>
      </c>
      <c r="AO235" t="b">
        <v>0</v>
      </c>
      <c r="AP235" t="b">
        <v>0</v>
      </c>
      <c r="AQ235" t="b">
        <v>0</v>
      </c>
      <c r="AR235" t="b">
        <v>1</v>
      </c>
      <c r="AS235" t="b">
        <v>0</v>
      </c>
      <c r="AT235" t="b">
        <v>0</v>
      </c>
      <c r="AU235" t="b">
        <v>0</v>
      </c>
      <c r="AV235" t="b">
        <v>0</v>
      </c>
      <c r="AW235" t="b">
        <v>0</v>
      </c>
      <c r="AX235" t="b">
        <v>0</v>
      </c>
      <c r="AY235" t="b">
        <v>0</v>
      </c>
      <c r="AZ235" t="b">
        <v>0</v>
      </c>
      <c r="BA235" t="b">
        <v>0</v>
      </c>
      <c r="BB235" t="b">
        <v>0</v>
      </c>
      <c r="BC235" t="b">
        <v>0</v>
      </c>
      <c r="BD235" t="b">
        <v>0</v>
      </c>
      <c r="BE235" t="b">
        <v>0</v>
      </c>
      <c r="BF235" t="b">
        <v>0</v>
      </c>
      <c r="BG235" t="b">
        <v>1</v>
      </c>
      <c r="BH235" t="b">
        <v>0</v>
      </c>
      <c r="BI235" t="b">
        <v>0</v>
      </c>
      <c r="BJ235" t="b">
        <v>0</v>
      </c>
      <c r="BK235" t="b">
        <v>0</v>
      </c>
      <c r="BL235" t="b">
        <v>0</v>
      </c>
      <c r="BN235" t="b">
        <v>1</v>
      </c>
    </row>
    <row r="236" spans="1:66">
      <c r="A236" s="6">
        <v>1031</v>
      </c>
      <c r="B236" t="s">
        <v>1294</v>
      </c>
      <c r="C236" t="s">
        <v>159</v>
      </c>
      <c r="D236" t="s">
        <v>1084</v>
      </c>
      <c r="E236" t="s">
        <v>77</v>
      </c>
      <c r="F236" t="s">
        <v>1295</v>
      </c>
      <c r="G236" t="s">
        <v>25</v>
      </c>
      <c r="H236" t="s">
        <v>17</v>
      </c>
      <c r="I236" t="s">
        <v>1755</v>
      </c>
      <c r="J236" t="s">
        <v>1296</v>
      </c>
      <c r="K236" t="s">
        <v>1297</v>
      </c>
      <c r="L236" t="s">
        <v>1298</v>
      </c>
      <c r="N236" s="1">
        <v>14795</v>
      </c>
      <c r="O236" t="s">
        <v>2309</v>
      </c>
      <c r="Q236" t="b">
        <v>0</v>
      </c>
      <c r="R236" s="1">
        <v>44438</v>
      </c>
      <c r="S236" t="b">
        <v>0</v>
      </c>
      <c r="U236" t="b">
        <v>0</v>
      </c>
      <c r="Y236" s="1">
        <v>44439</v>
      </c>
      <c r="AB236">
        <v>83</v>
      </c>
      <c r="AC236" t="b">
        <v>0</v>
      </c>
      <c r="AD236" t="b">
        <v>1</v>
      </c>
      <c r="AI236" t="b">
        <v>0</v>
      </c>
      <c r="AJ236" t="b">
        <v>0</v>
      </c>
      <c r="AK236" t="b">
        <v>0</v>
      </c>
      <c r="AL236" t="b">
        <v>0</v>
      </c>
      <c r="AM236" t="b">
        <v>0</v>
      </c>
      <c r="AN236" t="b">
        <v>0</v>
      </c>
      <c r="AO236" t="b">
        <v>0</v>
      </c>
      <c r="AP236" t="b">
        <v>1</v>
      </c>
      <c r="AQ236" t="b">
        <v>0</v>
      </c>
      <c r="AR236" t="b">
        <v>0</v>
      </c>
      <c r="AS236" t="b">
        <v>0</v>
      </c>
      <c r="AT236" t="b">
        <v>0</v>
      </c>
      <c r="AU236" t="b">
        <v>1</v>
      </c>
      <c r="AV236" t="b">
        <v>1</v>
      </c>
      <c r="AW236" t="b">
        <v>1</v>
      </c>
      <c r="AX236" t="b">
        <v>0</v>
      </c>
      <c r="AY236" t="b">
        <v>0</v>
      </c>
      <c r="AZ236" t="b">
        <v>0</v>
      </c>
      <c r="BA236" t="b">
        <v>0</v>
      </c>
      <c r="BB236" t="b">
        <v>0</v>
      </c>
      <c r="BC236" t="b">
        <v>0</v>
      </c>
      <c r="BD236" t="b">
        <v>1</v>
      </c>
      <c r="BE236" t="b">
        <v>0</v>
      </c>
      <c r="BF236" t="b">
        <v>0</v>
      </c>
      <c r="BG236" t="b">
        <v>0</v>
      </c>
      <c r="BH236" t="b">
        <v>0</v>
      </c>
      <c r="BI236" t="b">
        <v>0</v>
      </c>
      <c r="BJ236" t="b">
        <v>0</v>
      </c>
      <c r="BK236" t="b">
        <v>0</v>
      </c>
      <c r="BL236" t="b">
        <v>0</v>
      </c>
      <c r="BN236" t="b">
        <v>1</v>
      </c>
    </row>
    <row r="237" spans="1:66">
      <c r="A237" s="73">
        <v>969</v>
      </c>
      <c r="B237" s="75" t="s">
        <v>766</v>
      </c>
      <c r="C237" s="75" t="s">
        <v>13</v>
      </c>
      <c r="D237" t="s">
        <v>1283</v>
      </c>
      <c r="F237" t="s">
        <v>1422</v>
      </c>
      <c r="G237" t="s">
        <v>767</v>
      </c>
      <c r="H237" t="s">
        <v>133</v>
      </c>
      <c r="I237" t="s">
        <v>1931</v>
      </c>
      <c r="J237" t="s">
        <v>768</v>
      </c>
      <c r="L237" t="s">
        <v>769</v>
      </c>
      <c r="N237" s="1">
        <v>16299</v>
      </c>
      <c r="O237" t="s">
        <v>1423</v>
      </c>
      <c r="Q237" t="b">
        <v>0</v>
      </c>
      <c r="R237" s="1">
        <v>43718</v>
      </c>
      <c r="S237" t="b">
        <v>0</v>
      </c>
      <c r="U237" t="b">
        <v>0</v>
      </c>
      <c r="Y237" s="1">
        <v>44160</v>
      </c>
      <c r="AB237">
        <v>79</v>
      </c>
      <c r="AC237" t="b">
        <v>0</v>
      </c>
      <c r="AD237" t="b">
        <v>1</v>
      </c>
      <c r="AI237" t="b">
        <v>0</v>
      </c>
      <c r="AJ237" t="b">
        <v>0</v>
      </c>
      <c r="AK237" t="b">
        <v>0</v>
      </c>
      <c r="AL237" t="b">
        <v>1</v>
      </c>
      <c r="AM237" t="b">
        <v>0</v>
      </c>
      <c r="AN237" t="b">
        <v>0</v>
      </c>
      <c r="AO237" t="b">
        <v>0</v>
      </c>
      <c r="AP237" t="b">
        <v>0</v>
      </c>
      <c r="AQ237" t="b">
        <v>0</v>
      </c>
      <c r="AR237" t="b">
        <v>0</v>
      </c>
      <c r="AS237" t="b">
        <v>0</v>
      </c>
      <c r="AT237" t="b">
        <v>0</v>
      </c>
      <c r="AU237" t="b">
        <v>0</v>
      </c>
      <c r="AV237" t="b">
        <v>0</v>
      </c>
      <c r="AW237" t="b">
        <v>0</v>
      </c>
      <c r="AX237" t="b">
        <v>0</v>
      </c>
      <c r="AY237" t="b">
        <v>0</v>
      </c>
      <c r="AZ237" t="b">
        <v>0</v>
      </c>
      <c r="BA237" t="b">
        <v>0</v>
      </c>
      <c r="BB237" t="b">
        <v>0</v>
      </c>
      <c r="BC237" t="b">
        <v>0</v>
      </c>
      <c r="BD237" t="b">
        <v>0</v>
      </c>
      <c r="BE237" t="b">
        <v>0</v>
      </c>
      <c r="BF237" t="b">
        <v>0</v>
      </c>
      <c r="BG237" t="b">
        <v>0</v>
      </c>
      <c r="BH237" t="b">
        <v>0</v>
      </c>
      <c r="BI237" t="b">
        <v>0</v>
      </c>
      <c r="BJ237" t="b">
        <v>0</v>
      </c>
      <c r="BK237" t="b">
        <v>0</v>
      </c>
      <c r="BL237" t="b">
        <v>0</v>
      </c>
      <c r="BN237" t="b">
        <v>1</v>
      </c>
    </row>
    <row r="238" spans="1:66">
      <c r="A238" s="6">
        <v>952</v>
      </c>
      <c r="B238" t="s">
        <v>770</v>
      </c>
      <c r="C238" t="s">
        <v>771</v>
      </c>
      <c r="D238" t="s">
        <v>1335</v>
      </c>
      <c r="E238" t="s">
        <v>92</v>
      </c>
      <c r="F238" t="s">
        <v>772</v>
      </c>
      <c r="G238" t="s">
        <v>16</v>
      </c>
      <c r="H238" t="s">
        <v>17</v>
      </c>
      <c r="I238" t="s">
        <v>1752</v>
      </c>
      <c r="J238" t="s">
        <v>773</v>
      </c>
      <c r="K238" t="s">
        <v>774</v>
      </c>
      <c r="L238" t="s">
        <v>1337</v>
      </c>
      <c r="M238" t="s">
        <v>1336</v>
      </c>
      <c r="N238" s="1">
        <v>15177</v>
      </c>
      <c r="Q238" t="b">
        <v>0</v>
      </c>
      <c r="R238" s="1">
        <v>43540</v>
      </c>
      <c r="S238" t="b">
        <v>0</v>
      </c>
      <c r="U238" t="b">
        <v>0</v>
      </c>
      <c r="Y238" s="1">
        <v>44445</v>
      </c>
      <c r="AB238">
        <v>82</v>
      </c>
      <c r="AC238" t="b">
        <v>0</v>
      </c>
      <c r="AD238" t="b">
        <v>1</v>
      </c>
      <c r="AF238" t="s">
        <v>2521</v>
      </c>
      <c r="AI238" t="b">
        <v>0</v>
      </c>
      <c r="AJ238" t="b">
        <v>0</v>
      </c>
      <c r="AK238" t="b">
        <v>0</v>
      </c>
      <c r="AL238" t="b">
        <v>0</v>
      </c>
      <c r="AM238" t="b">
        <v>0</v>
      </c>
      <c r="AN238" t="b">
        <v>0</v>
      </c>
      <c r="AO238" t="b">
        <v>0</v>
      </c>
      <c r="AP238" t="b">
        <v>0</v>
      </c>
      <c r="AQ238" t="b">
        <v>0</v>
      </c>
      <c r="AR238" t="b">
        <v>0</v>
      </c>
      <c r="AS238" t="b">
        <v>0</v>
      </c>
      <c r="AT238" t="b">
        <v>0</v>
      </c>
      <c r="AU238" t="b">
        <v>0</v>
      </c>
      <c r="AV238" t="b">
        <v>0</v>
      </c>
      <c r="AW238" t="b">
        <v>0</v>
      </c>
      <c r="AX238" t="b">
        <v>0</v>
      </c>
      <c r="AY238" t="b">
        <v>0</v>
      </c>
      <c r="AZ238" t="b">
        <v>0</v>
      </c>
      <c r="BA238" t="b">
        <v>0</v>
      </c>
      <c r="BB238" t="b">
        <v>0</v>
      </c>
      <c r="BC238" t="b">
        <v>0</v>
      </c>
      <c r="BD238" t="b">
        <v>0</v>
      </c>
      <c r="BE238" t="b">
        <v>0</v>
      </c>
      <c r="BF238" t="b">
        <v>0</v>
      </c>
      <c r="BG238" t="b">
        <v>0</v>
      </c>
      <c r="BH238" t="b">
        <v>0</v>
      </c>
      <c r="BI238" t="b">
        <v>0</v>
      </c>
      <c r="BJ238" t="b">
        <v>0</v>
      </c>
      <c r="BK238" t="b">
        <v>0</v>
      </c>
      <c r="BL238" t="b">
        <v>0</v>
      </c>
      <c r="BN238" t="b">
        <v>1</v>
      </c>
    </row>
    <row r="239" spans="1:66">
      <c r="A239" s="6">
        <v>1002</v>
      </c>
      <c r="B239" t="s">
        <v>1329</v>
      </c>
      <c r="C239" t="s">
        <v>900</v>
      </c>
      <c r="D239" t="s">
        <v>1330</v>
      </c>
      <c r="E239" t="s">
        <v>124</v>
      </c>
      <c r="F239" t="s">
        <v>1932</v>
      </c>
      <c r="G239" t="s">
        <v>608</v>
      </c>
      <c r="H239" t="s">
        <v>17</v>
      </c>
      <c r="I239" t="s">
        <v>1920</v>
      </c>
      <c r="J239" t="s">
        <v>1331</v>
      </c>
      <c r="K239" t="s">
        <v>1332</v>
      </c>
      <c r="L239" t="s">
        <v>1333</v>
      </c>
      <c r="N239" s="1">
        <v>15145</v>
      </c>
      <c r="O239" t="s">
        <v>1334</v>
      </c>
      <c r="Q239" t="b">
        <v>0</v>
      </c>
      <c r="R239" s="1">
        <v>44318</v>
      </c>
      <c r="S239" t="b">
        <v>0</v>
      </c>
      <c r="U239" t="b">
        <v>0</v>
      </c>
      <c r="Y239" s="1">
        <v>44318</v>
      </c>
      <c r="AB239">
        <v>82</v>
      </c>
      <c r="AC239" t="b">
        <v>0</v>
      </c>
      <c r="AD239" t="b">
        <v>1</v>
      </c>
      <c r="AI239" t="b">
        <v>0</v>
      </c>
      <c r="AJ239" t="b">
        <v>1</v>
      </c>
      <c r="AK239" t="b">
        <v>0</v>
      </c>
      <c r="AL239" t="b">
        <v>1</v>
      </c>
      <c r="AM239" t="b">
        <v>0</v>
      </c>
      <c r="AN239" t="b">
        <v>1</v>
      </c>
      <c r="AO239" t="b">
        <v>0</v>
      </c>
      <c r="AP239" t="b">
        <v>0</v>
      </c>
      <c r="AQ239" t="b">
        <v>0</v>
      </c>
      <c r="AR239" t="b">
        <v>0</v>
      </c>
      <c r="AS239" t="b">
        <v>0</v>
      </c>
      <c r="AT239" t="b">
        <v>0</v>
      </c>
      <c r="AU239" t="b">
        <v>0</v>
      </c>
      <c r="AV239" t="b">
        <v>0</v>
      </c>
      <c r="AW239" t="b">
        <v>0</v>
      </c>
      <c r="AX239" t="b">
        <v>0</v>
      </c>
      <c r="AY239" t="b">
        <v>0</v>
      </c>
      <c r="AZ239" t="b">
        <v>0</v>
      </c>
      <c r="BA239" t="b">
        <v>0</v>
      </c>
      <c r="BB239" t="b">
        <v>0</v>
      </c>
      <c r="BC239" t="b">
        <v>0</v>
      </c>
      <c r="BD239" t="b">
        <v>0</v>
      </c>
      <c r="BE239" t="b">
        <v>0</v>
      </c>
      <c r="BF239" t="b">
        <v>0</v>
      </c>
      <c r="BG239" t="b">
        <v>0</v>
      </c>
      <c r="BH239" t="b">
        <v>0</v>
      </c>
      <c r="BI239" t="b">
        <v>0</v>
      </c>
      <c r="BJ239" t="b">
        <v>0</v>
      </c>
      <c r="BK239" t="b">
        <v>0</v>
      </c>
      <c r="BL239" t="b">
        <v>0</v>
      </c>
      <c r="BN239" t="b">
        <v>1</v>
      </c>
    </row>
    <row r="240" spans="1:66">
      <c r="A240" s="99">
        <v>278</v>
      </c>
      <c r="B240" s="110" t="s">
        <v>775</v>
      </c>
      <c r="C240" s="110" t="s">
        <v>2109</v>
      </c>
      <c r="D240" s="110" t="s">
        <v>1101</v>
      </c>
      <c r="E240" s="110" t="s">
        <v>37</v>
      </c>
      <c r="F240" s="110" t="s">
        <v>776</v>
      </c>
      <c r="G240" s="110" t="s">
        <v>777</v>
      </c>
      <c r="H240" s="110" t="s">
        <v>17</v>
      </c>
      <c r="I240" s="110" t="s">
        <v>1787</v>
      </c>
      <c r="J240" t="s">
        <v>2608</v>
      </c>
      <c r="L240" t="s">
        <v>779</v>
      </c>
      <c r="N240" s="174">
        <v>12663</v>
      </c>
      <c r="Q240" t="b">
        <v>0</v>
      </c>
      <c r="R240" s="1">
        <v>36982</v>
      </c>
      <c r="S240" t="b">
        <v>0</v>
      </c>
      <c r="U240" t="b">
        <v>0</v>
      </c>
      <c r="AB240">
        <v>89</v>
      </c>
      <c r="AC240" t="b">
        <v>0</v>
      </c>
      <c r="AD240" t="b">
        <v>1</v>
      </c>
      <c r="AF240" t="s">
        <v>2541</v>
      </c>
      <c r="AI240" t="b">
        <v>0</v>
      </c>
      <c r="AJ240" t="b">
        <v>0</v>
      </c>
      <c r="AK240" t="b">
        <v>0</v>
      </c>
      <c r="AL240" t="b">
        <v>1</v>
      </c>
      <c r="AM240" t="b">
        <v>0</v>
      </c>
      <c r="AN240" t="b">
        <v>0</v>
      </c>
      <c r="AO240" t="b">
        <v>0</v>
      </c>
      <c r="AP240" t="b">
        <v>0</v>
      </c>
      <c r="AQ240" t="b">
        <v>0</v>
      </c>
      <c r="AR240" t="b">
        <v>0</v>
      </c>
      <c r="AS240" t="b">
        <v>0</v>
      </c>
      <c r="AT240" t="b">
        <v>0</v>
      </c>
      <c r="AU240" t="b">
        <v>0</v>
      </c>
      <c r="AV240" t="b">
        <v>0</v>
      </c>
      <c r="AW240" t="b">
        <v>0</v>
      </c>
      <c r="AX240" t="b">
        <v>0</v>
      </c>
      <c r="AY240" t="b">
        <v>0</v>
      </c>
      <c r="AZ240" t="b">
        <v>0</v>
      </c>
      <c r="BA240" t="b">
        <v>0</v>
      </c>
      <c r="BB240" t="b">
        <v>0</v>
      </c>
      <c r="BC240" t="b">
        <v>0</v>
      </c>
      <c r="BD240" t="b">
        <v>0</v>
      </c>
      <c r="BE240" t="b">
        <v>0</v>
      </c>
      <c r="BF240" t="b">
        <v>0</v>
      </c>
      <c r="BG240" t="b">
        <v>0</v>
      </c>
      <c r="BH240" t="b">
        <v>0</v>
      </c>
      <c r="BI240" t="b">
        <v>0</v>
      </c>
      <c r="BJ240" t="b">
        <v>0</v>
      </c>
      <c r="BK240" t="b">
        <v>0</v>
      </c>
      <c r="BL240" t="b">
        <v>0</v>
      </c>
      <c r="BN240" t="b">
        <v>1</v>
      </c>
    </row>
    <row r="241" spans="1:66">
      <c r="A241" s="6">
        <v>280</v>
      </c>
      <c r="B241" t="s">
        <v>780</v>
      </c>
      <c r="C241" t="s">
        <v>571</v>
      </c>
      <c r="E241" t="s">
        <v>30</v>
      </c>
      <c r="F241" t="s">
        <v>1086</v>
      </c>
      <c r="G241" t="s">
        <v>1087</v>
      </c>
      <c r="H241" t="s">
        <v>1088</v>
      </c>
      <c r="I241" t="s">
        <v>1933</v>
      </c>
      <c r="J241" t="s">
        <v>1089</v>
      </c>
      <c r="K241" t="s">
        <v>1089</v>
      </c>
      <c r="L241" t="s">
        <v>781</v>
      </c>
      <c r="N241" s="1">
        <v>9339</v>
      </c>
      <c r="P241" t="s">
        <v>1934</v>
      </c>
      <c r="Q241" t="b">
        <v>0</v>
      </c>
      <c r="R241" s="1">
        <v>33025</v>
      </c>
      <c r="S241" t="b">
        <v>0</v>
      </c>
      <c r="U241" t="b">
        <v>0</v>
      </c>
      <c r="Y241" s="1">
        <v>44160</v>
      </c>
      <c r="AB241">
        <v>98</v>
      </c>
      <c r="AC241" t="b">
        <v>0</v>
      </c>
      <c r="AD241" t="b">
        <v>1</v>
      </c>
      <c r="AI241" t="b">
        <v>0</v>
      </c>
      <c r="AJ241" t="b">
        <v>0</v>
      </c>
      <c r="AK241" t="b">
        <v>0</v>
      </c>
      <c r="AL241" t="b">
        <v>0</v>
      </c>
      <c r="AM241" t="b">
        <v>0</v>
      </c>
      <c r="AN241" t="b">
        <v>0</v>
      </c>
      <c r="AO241" t="b">
        <v>0</v>
      </c>
      <c r="AP241" t="b">
        <v>0</v>
      </c>
      <c r="AQ241" t="b">
        <v>0</v>
      </c>
      <c r="AR241" t="b">
        <v>0</v>
      </c>
      <c r="AS241" t="b">
        <v>0</v>
      </c>
      <c r="AT241" t="b">
        <v>0</v>
      </c>
      <c r="AU241" t="b">
        <v>0</v>
      </c>
      <c r="AV241" t="b">
        <v>0</v>
      </c>
      <c r="AW241" t="b">
        <v>0</v>
      </c>
      <c r="AX241" t="b">
        <v>0</v>
      </c>
      <c r="AY241" t="b">
        <v>0</v>
      </c>
      <c r="AZ241" t="b">
        <v>0</v>
      </c>
      <c r="BA241" t="b">
        <v>0</v>
      </c>
      <c r="BB241" t="b">
        <v>0</v>
      </c>
      <c r="BC241" t="b">
        <v>0</v>
      </c>
      <c r="BD241" t="b">
        <v>0</v>
      </c>
      <c r="BE241" t="b">
        <v>0</v>
      </c>
      <c r="BF241" t="b">
        <v>0</v>
      </c>
      <c r="BG241" t="b">
        <v>0</v>
      </c>
      <c r="BH241" t="b">
        <v>0</v>
      </c>
      <c r="BI241" t="b">
        <v>0</v>
      </c>
      <c r="BJ241" t="b">
        <v>0</v>
      </c>
      <c r="BK241" t="b">
        <v>0</v>
      </c>
      <c r="BL241" t="b">
        <v>0</v>
      </c>
      <c r="BN241" t="b">
        <v>1</v>
      </c>
    </row>
    <row r="242" spans="1:66">
      <c r="A242" s="6">
        <v>673</v>
      </c>
      <c r="B242" t="s">
        <v>782</v>
      </c>
      <c r="C242" t="s">
        <v>13</v>
      </c>
      <c r="D242" t="s">
        <v>1304</v>
      </c>
      <c r="E242" t="s">
        <v>435</v>
      </c>
      <c r="F242" t="s">
        <v>783</v>
      </c>
      <c r="G242" t="s">
        <v>42</v>
      </c>
      <c r="H242" t="s">
        <v>17</v>
      </c>
      <c r="I242" t="s">
        <v>1758</v>
      </c>
      <c r="J242" t="s">
        <v>784</v>
      </c>
      <c r="K242" t="s">
        <v>785</v>
      </c>
      <c r="L242" t="s">
        <v>786</v>
      </c>
      <c r="M242" t="s">
        <v>1305</v>
      </c>
      <c r="N242" s="1">
        <v>14886</v>
      </c>
      <c r="O242" t="s">
        <v>1306</v>
      </c>
      <c r="Q242" t="b">
        <v>0</v>
      </c>
      <c r="R242" s="1">
        <v>42045</v>
      </c>
      <c r="S242" t="b">
        <v>0</v>
      </c>
      <c r="U242" t="b">
        <v>0</v>
      </c>
      <c r="AB242">
        <v>83</v>
      </c>
      <c r="AC242" t="b">
        <v>0</v>
      </c>
      <c r="AD242" t="b">
        <v>1</v>
      </c>
      <c r="AI242" t="b">
        <v>0</v>
      </c>
      <c r="AJ242" t="b">
        <v>0</v>
      </c>
      <c r="AK242" t="b">
        <v>0</v>
      </c>
      <c r="AL242" t="b">
        <v>0</v>
      </c>
      <c r="AM242" t="b">
        <v>0</v>
      </c>
      <c r="AN242" t="b">
        <v>0</v>
      </c>
      <c r="AO242" t="b">
        <v>0</v>
      </c>
      <c r="AP242" t="b">
        <v>1</v>
      </c>
      <c r="AQ242" t="b">
        <v>0</v>
      </c>
      <c r="AR242" t="b">
        <v>0</v>
      </c>
      <c r="AS242" t="b">
        <v>0</v>
      </c>
      <c r="AT242" t="b">
        <v>0</v>
      </c>
      <c r="AU242" t="b">
        <v>0</v>
      </c>
      <c r="AV242" t="b">
        <v>0</v>
      </c>
      <c r="AW242" t="b">
        <v>0</v>
      </c>
      <c r="AX242" t="b">
        <v>0</v>
      </c>
      <c r="AY242" t="b">
        <v>0</v>
      </c>
      <c r="AZ242" t="b">
        <v>0</v>
      </c>
      <c r="BA242" t="b">
        <v>0</v>
      </c>
      <c r="BB242" t="b">
        <v>0</v>
      </c>
      <c r="BC242" t="b">
        <v>0</v>
      </c>
      <c r="BD242" t="b">
        <v>0</v>
      </c>
      <c r="BE242" t="b">
        <v>0</v>
      </c>
      <c r="BF242" t="b">
        <v>0</v>
      </c>
      <c r="BG242" t="b">
        <v>0</v>
      </c>
      <c r="BH242" t="b">
        <v>0</v>
      </c>
      <c r="BI242" t="b">
        <v>0</v>
      </c>
      <c r="BJ242" t="b">
        <v>0</v>
      </c>
      <c r="BK242" t="b">
        <v>0</v>
      </c>
      <c r="BL242" t="b">
        <v>0</v>
      </c>
      <c r="BN242" t="b">
        <v>1</v>
      </c>
    </row>
    <row r="243" spans="1:66">
      <c r="A243" s="6">
        <v>1086</v>
      </c>
      <c r="B243" t="s">
        <v>2110</v>
      </c>
      <c r="C243" t="s">
        <v>2111</v>
      </c>
      <c r="D243" t="s">
        <v>2161</v>
      </c>
      <c r="E243" t="s">
        <v>51</v>
      </c>
      <c r="F243" t="s">
        <v>2162</v>
      </c>
      <c r="G243" t="s">
        <v>2163</v>
      </c>
      <c r="H243" t="s">
        <v>17</v>
      </c>
      <c r="I243" t="s">
        <v>2164</v>
      </c>
      <c r="J243" t="s">
        <v>2165</v>
      </c>
      <c r="K243" t="s">
        <v>2166</v>
      </c>
      <c r="L243" t="s">
        <v>2167</v>
      </c>
      <c r="N243" s="1">
        <v>18906</v>
      </c>
      <c r="O243" t="s">
        <v>2168</v>
      </c>
      <c r="Q243" t="b">
        <v>0</v>
      </c>
      <c r="R243" s="1">
        <v>44908</v>
      </c>
      <c r="S243" t="b">
        <v>0</v>
      </c>
      <c r="U243" t="b">
        <v>0</v>
      </c>
      <c r="Y243" s="1">
        <v>44910</v>
      </c>
      <c r="AB243">
        <v>72</v>
      </c>
      <c r="AC243" t="b">
        <v>0</v>
      </c>
      <c r="AD243" t="b">
        <v>1</v>
      </c>
      <c r="AI243" t="b">
        <v>1</v>
      </c>
      <c r="AJ243" t="b">
        <v>0</v>
      </c>
      <c r="AK243" t="b">
        <v>0</v>
      </c>
      <c r="AL243" t="b">
        <v>0</v>
      </c>
      <c r="AM243" t="b">
        <v>0</v>
      </c>
      <c r="AN243" t="b">
        <v>0</v>
      </c>
      <c r="AO243" t="b">
        <v>0</v>
      </c>
      <c r="AP243" t="b">
        <v>0</v>
      </c>
      <c r="AQ243" t="b">
        <v>0</v>
      </c>
      <c r="AR243" t="b">
        <v>0</v>
      </c>
      <c r="AS243" t="b">
        <v>0</v>
      </c>
      <c r="AT243" t="b">
        <v>0</v>
      </c>
      <c r="AU243" t="b">
        <v>0</v>
      </c>
      <c r="AV243" t="b">
        <v>1</v>
      </c>
      <c r="AW243" t="b">
        <v>0</v>
      </c>
      <c r="AX243" t="b">
        <v>0</v>
      </c>
      <c r="AY243" t="b">
        <v>0</v>
      </c>
      <c r="AZ243" t="b">
        <v>0</v>
      </c>
      <c r="BA243" t="b">
        <v>0</v>
      </c>
      <c r="BB243" t="b">
        <v>0</v>
      </c>
      <c r="BC243" t="b">
        <v>0</v>
      </c>
      <c r="BD243" t="b">
        <v>0</v>
      </c>
      <c r="BE243" t="b">
        <v>0</v>
      </c>
      <c r="BF243" t="b">
        <v>0</v>
      </c>
      <c r="BG243" t="b">
        <v>0</v>
      </c>
      <c r="BH243" t="b">
        <v>0</v>
      </c>
      <c r="BI243" t="b">
        <v>0</v>
      </c>
      <c r="BJ243" t="b">
        <v>0</v>
      </c>
      <c r="BK243" t="b">
        <v>0</v>
      </c>
      <c r="BL243" t="b">
        <v>0</v>
      </c>
      <c r="BN243" t="b">
        <v>1</v>
      </c>
    </row>
    <row r="244" spans="1:66">
      <c r="A244" s="6">
        <v>758</v>
      </c>
      <c r="B244" t="s">
        <v>787</v>
      </c>
      <c r="C244" t="s">
        <v>2258</v>
      </c>
      <c r="D244" t="s">
        <v>1084</v>
      </c>
      <c r="E244" t="s">
        <v>124</v>
      </c>
      <c r="F244" t="s">
        <v>788</v>
      </c>
      <c r="G244" t="s">
        <v>789</v>
      </c>
      <c r="H244" t="s">
        <v>17</v>
      </c>
      <c r="I244" t="s">
        <v>1798</v>
      </c>
      <c r="J244" t="s">
        <v>790</v>
      </c>
      <c r="K244" t="s">
        <v>1189</v>
      </c>
      <c r="L244" t="s">
        <v>791</v>
      </c>
      <c r="N244" s="1">
        <v>13484</v>
      </c>
      <c r="O244" t="s">
        <v>1190</v>
      </c>
      <c r="Q244" t="b">
        <v>0</v>
      </c>
      <c r="R244" s="1">
        <v>42318</v>
      </c>
      <c r="S244" t="b">
        <v>0</v>
      </c>
      <c r="U244" t="b">
        <v>0</v>
      </c>
      <c r="Y244" s="1">
        <v>44160</v>
      </c>
      <c r="AB244">
        <v>87</v>
      </c>
      <c r="AC244" t="b">
        <v>0</v>
      </c>
      <c r="AD244" t="b">
        <v>1</v>
      </c>
      <c r="AF244" t="s">
        <v>2103</v>
      </c>
      <c r="AI244" t="b">
        <v>0</v>
      </c>
      <c r="AJ244" t="b">
        <v>0</v>
      </c>
      <c r="AK244" t="b">
        <v>0</v>
      </c>
      <c r="AL244" t="b">
        <v>1</v>
      </c>
      <c r="AM244" t="b">
        <v>0</v>
      </c>
      <c r="AN244" t="b">
        <v>0</v>
      </c>
      <c r="AO244" t="b">
        <v>0</v>
      </c>
      <c r="AP244" t="b">
        <v>0</v>
      </c>
      <c r="AQ244" t="b">
        <v>0</v>
      </c>
      <c r="AR244" t="b">
        <v>0</v>
      </c>
      <c r="AS244" t="b">
        <v>0</v>
      </c>
      <c r="AT244" t="b">
        <v>0</v>
      </c>
      <c r="AU244" t="b">
        <v>0</v>
      </c>
      <c r="AV244" t="b">
        <v>0</v>
      </c>
      <c r="AW244" t="b">
        <v>0</v>
      </c>
      <c r="AX244" t="b">
        <v>0</v>
      </c>
      <c r="AY244" t="b">
        <v>0</v>
      </c>
      <c r="AZ244" t="b">
        <v>0</v>
      </c>
      <c r="BA244" t="b">
        <v>0</v>
      </c>
      <c r="BB244" t="b">
        <v>0</v>
      </c>
      <c r="BC244" t="b">
        <v>0</v>
      </c>
      <c r="BD244" t="b">
        <v>0</v>
      </c>
      <c r="BE244" t="b">
        <v>0</v>
      </c>
      <c r="BF244" t="b">
        <v>0</v>
      </c>
      <c r="BG244" t="b">
        <v>0</v>
      </c>
      <c r="BH244" t="b">
        <v>0</v>
      </c>
      <c r="BI244" t="b">
        <v>0</v>
      </c>
      <c r="BJ244" t="b">
        <v>0</v>
      </c>
      <c r="BK244" t="b">
        <v>0</v>
      </c>
      <c r="BL244" t="b">
        <v>0</v>
      </c>
      <c r="BN244" t="b">
        <v>1</v>
      </c>
    </row>
    <row r="245" spans="1:66">
      <c r="A245" s="6">
        <v>971</v>
      </c>
      <c r="B245" t="s">
        <v>1069</v>
      </c>
      <c r="C245" t="s">
        <v>723</v>
      </c>
      <c r="D245" t="s">
        <v>1077</v>
      </c>
      <c r="E245" t="s">
        <v>247</v>
      </c>
      <c r="F245" t="s">
        <v>1935</v>
      </c>
      <c r="G245" t="s">
        <v>291</v>
      </c>
      <c r="H245" t="s">
        <v>17</v>
      </c>
      <c r="I245" t="s">
        <v>1825</v>
      </c>
      <c r="K245" t="s">
        <v>1467</v>
      </c>
      <c r="L245" t="s">
        <v>1468</v>
      </c>
      <c r="N245" s="1">
        <v>17056</v>
      </c>
      <c r="Q245" t="b">
        <v>0</v>
      </c>
      <c r="R245" s="1">
        <v>43749</v>
      </c>
      <c r="S245" t="b">
        <v>0</v>
      </c>
      <c r="U245" t="b">
        <v>0</v>
      </c>
      <c r="Y245" s="1">
        <v>44160</v>
      </c>
      <c r="AB245">
        <v>77</v>
      </c>
      <c r="AC245" t="b">
        <v>0</v>
      </c>
      <c r="AD245" t="b">
        <v>1</v>
      </c>
      <c r="AI245" t="b">
        <v>0</v>
      </c>
      <c r="AJ245" t="b">
        <v>0</v>
      </c>
      <c r="AK245" t="b">
        <v>0</v>
      </c>
      <c r="AL245" t="b">
        <v>0</v>
      </c>
      <c r="AM245" t="b">
        <v>0</v>
      </c>
      <c r="AN245" t="b">
        <v>0</v>
      </c>
      <c r="AO245" t="b">
        <v>0</v>
      </c>
      <c r="AP245" t="b">
        <v>1</v>
      </c>
      <c r="AQ245" t="b">
        <v>0</v>
      </c>
      <c r="AR245" t="b">
        <v>1</v>
      </c>
      <c r="AS245" t="b">
        <v>0</v>
      </c>
      <c r="AT245" t="b">
        <v>0</v>
      </c>
      <c r="AU245" t="b">
        <v>1</v>
      </c>
      <c r="AV245" t="b">
        <v>1</v>
      </c>
      <c r="AW245" t="b">
        <v>0</v>
      </c>
      <c r="AX245" t="b">
        <v>0</v>
      </c>
      <c r="AY245" t="b">
        <v>0</v>
      </c>
      <c r="AZ245" t="b">
        <v>0</v>
      </c>
      <c r="BA245" t="b">
        <v>0</v>
      </c>
      <c r="BB245" t="b">
        <v>0</v>
      </c>
      <c r="BC245" t="b">
        <v>0</v>
      </c>
      <c r="BD245" t="b">
        <v>0</v>
      </c>
      <c r="BE245" t="b">
        <v>0</v>
      </c>
      <c r="BF245" t="b">
        <v>1</v>
      </c>
      <c r="BG245" t="b">
        <v>0</v>
      </c>
      <c r="BH245" t="b">
        <v>0</v>
      </c>
      <c r="BI245" t="b">
        <v>0</v>
      </c>
      <c r="BJ245" t="b">
        <v>0</v>
      </c>
      <c r="BK245" t="b">
        <v>0</v>
      </c>
      <c r="BL245" t="b">
        <v>0</v>
      </c>
      <c r="BN245" t="b">
        <v>1</v>
      </c>
    </row>
    <row r="246" spans="1:66">
      <c r="A246" s="6">
        <v>717</v>
      </c>
      <c r="B246" t="s">
        <v>792</v>
      </c>
      <c r="C246" t="s">
        <v>793</v>
      </c>
      <c r="D246" t="s">
        <v>1211</v>
      </c>
      <c r="E246" t="s">
        <v>129</v>
      </c>
      <c r="F246" t="s">
        <v>1497</v>
      </c>
      <c r="G246" t="s">
        <v>518</v>
      </c>
      <c r="H246" t="s">
        <v>17</v>
      </c>
      <c r="I246" t="s">
        <v>1882</v>
      </c>
      <c r="J246" t="s">
        <v>794</v>
      </c>
      <c r="K246" t="s">
        <v>795</v>
      </c>
      <c r="L246" t="s">
        <v>796</v>
      </c>
      <c r="N246" s="1">
        <v>17218</v>
      </c>
      <c r="O246" t="s">
        <v>1177</v>
      </c>
      <c r="Q246" t="b">
        <v>0</v>
      </c>
      <c r="R246" s="1">
        <v>42262</v>
      </c>
      <c r="S246" t="b">
        <v>0</v>
      </c>
      <c r="U246" t="b">
        <v>0</v>
      </c>
      <c r="X246" t="s">
        <v>2609</v>
      </c>
      <c r="Y246" s="1">
        <v>44160</v>
      </c>
      <c r="AB246">
        <v>76</v>
      </c>
      <c r="AC246" t="b">
        <v>0</v>
      </c>
      <c r="AD246" t="b">
        <v>1</v>
      </c>
      <c r="AI246" t="b">
        <v>0</v>
      </c>
      <c r="AJ246" t="b">
        <v>0</v>
      </c>
      <c r="AK246" t="b">
        <v>0</v>
      </c>
      <c r="AL246" t="b">
        <v>0</v>
      </c>
      <c r="AM246" t="b">
        <v>0</v>
      </c>
      <c r="AN246" t="b">
        <v>0</v>
      </c>
      <c r="AO246" t="b">
        <v>0</v>
      </c>
      <c r="AP246" t="b">
        <v>0</v>
      </c>
      <c r="AQ246" t="b">
        <v>0</v>
      </c>
      <c r="AR246" t="b">
        <v>0</v>
      </c>
      <c r="AS246" t="b">
        <v>0</v>
      </c>
      <c r="AT246" t="b">
        <v>0</v>
      </c>
      <c r="AU246" t="b">
        <v>0</v>
      </c>
      <c r="AV246" t="b">
        <v>1</v>
      </c>
      <c r="AW246" t="b">
        <v>0</v>
      </c>
      <c r="AX246" t="b">
        <v>0</v>
      </c>
      <c r="AY246" t="b">
        <v>0</v>
      </c>
      <c r="AZ246" t="b">
        <v>1</v>
      </c>
      <c r="BA246" t="b">
        <v>0</v>
      </c>
      <c r="BB246" t="b">
        <v>0</v>
      </c>
      <c r="BC246" t="b">
        <v>0</v>
      </c>
      <c r="BD246" t="b">
        <v>1</v>
      </c>
      <c r="BE246" t="b">
        <v>0</v>
      </c>
      <c r="BF246" t="b">
        <v>0</v>
      </c>
      <c r="BG246" t="b">
        <v>0</v>
      </c>
      <c r="BH246" t="b">
        <v>0</v>
      </c>
      <c r="BI246" t="b">
        <v>0</v>
      </c>
      <c r="BJ246" t="b">
        <v>0</v>
      </c>
      <c r="BK246" t="b">
        <v>0</v>
      </c>
      <c r="BL246" t="b">
        <v>0</v>
      </c>
      <c r="BN246" t="b">
        <v>1</v>
      </c>
    </row>
    <row r="247" spans="1:66">
      <c r="A247" s="6">
        <v>1026</v>
      </c>
      <c r="B247" t="s">
        <v>1611</v>
      </c>
      <c r="C247" t="s">
        <v>521</v>
      </c>
      <c r="E247" t="s">
        <v>129</v>
      </c>
      <c r="F247" t="s">
        <v>1612</v>
      </c>
      <c r="G247" t="s">
        <v>42</v>
      </c>
      <c r="H247" t="s">
        <v>17</v>
      </c>
      <c r="I247" t="s">
        <v>1758</v>
      </c>
      <c r="J247" t="s">
        <v>1613</v>
      </c>
      <c r="L247" t="s">
        <v>1614</v>
      </c>
      <c r="N247" s="1">
        <v>20979</v>
      </c>
      <c r="Q247" t="b">
        <v>0</v>
      </c>
      <c r="R247" s="1">
        <v>44400</v>
      </c>
      <c r="S247" t="b">
        <v>0</v>
      </c>
      <c r="U247" t="b">
        <v>0</v>
      </c>
      <c r="Y247" s="1">
        <v>44406</v>
      </c>
      <c r="AB247">
        <v>66</v>
      </c>
      <c r="AC247" t="b">
        <v>0</v>
      </c>
      <c r="AD247" t="b">
        <v>1</v>
      </c>
      <c r="AF247" t="s">
        <v>2554</v>
      </c>
      <c r="AI247" t="b">
        <v>1</v>
      </c>
      <c r="AJ247" t="b">
        <v>0</v>
      </c>
      <c r="AK247" t="b">
        <v>0</v>
      </c>
      <c r="AL247" t="b">
        <v>0</v>
      </c>
      <c r="AM247" t="b">
        <v>0</v>
      </c>
      <c r="AN247" t="b">
        <v>1</v>
      </c>
      <c r="AO247" t="b">
        <v>0</v>
      </c>
      <c r="AP247" t="b">
        <v>0</v>
      </c>
      <c r="AQ247" t="b">
        <v>0</v>
      </c>
      <c r="AR247" t="b">
        <v>0</v>
      </c>
      <c r="AS247" t="b">
        <v>0</v>
      </c>
      <c r="AT247" t="b">
        <v>0</v>
      </c>
      <c r="AU247" t="b">
        <v>1</v>
      </c>
      <c r="AV247" t="b">
        <v>1</v>
      </c>
      <c r="AW247" t="b">
        <v>1</v>
      </c>
      <c r="AX247" t="b">
        <v>0</v>
      </c>
      <c r="AY247" t="b">
        <v>0</v>
      </c>
      <c r="AZ247" t="b">
        <v>0</v>
      </c>
      <c r="BA247" t="b">
        <v>0</v>
      </c>
      <c r="BB247" t="b">
        <v>0</v>
      </c>
      <c r="BC247" t="b">
        <v>0</v>
      </c>
      <c r="BD247" t="b">
        <v>1</v>
      </c>
      <c r="BE247" t="b">
        <v>0</v>
      </c>
      <c r="BF247" t="b">
        <v>0</v>
      </c>
      <c r="BG247" t="b">
        <v>1</v>
      </c>
      <c r="BH247" t="b">
        <v>0</v>
      </c>
      <c r="BI247" t="b">
        <v>0</v>
      </c>
      <c r="BJ247" t="b">
        <v>0</v>
      </c>
      <c r="BK247" t="b">
        <v>0</v>
      </c>
      <c r="BL247" t="b">
        <v>0</v>
      </c>
      <c r="BN247" t="b">
        <v>1</v>
      </c>
    </row>
    <row r="248" spans="1:66">
      <c r="A248" s="6">
        <v>999</v>
      </c>
      <c r="B248" t="s">
        <v>1584</v>
      </c>
      <c r="C248" t="s">
        <v>1065</v>
      </c>
      <c r="D248" t="s">
        <v>1585</v>
      </c>
      <c r="E248" t="s">
        <v>14</v>
      </c>
      <c r="F248" t="s">
        <v>1586</v>
      </c>
      <c r="G248" t="s">
        <v>83</v>
      </c>
      <c r="H248" t="s">
        <v>17</v>
      </c>
      <c r="I248" t="s">
        <v>1772</v>
      </c>
      <c r="K248" t="s">
        <v>1587</v>
      </c>
      <c r="L248" t="s">
        <v>1588</v>
      </c>
      <c r="N248" s="1">
        <v>19350</v>
      </c>
      <c r="O248" t="s">
        <v>1589</v>
      </c>
      <c r="Q248" t="b">
        <v>0</v>
      </c>
      <c r="R248" s="1">
        <v>44336</v>
      </c>
      <c r="S248" t="b">
        <v>0</v>
      </c>
      <c r="U248" t="b">
        <v>0</v>
      </c>
      <c r="Y248" s="1">
        <v>44336</v>
      </c>
      <c r="AB248">
        <v>71</v>
      </c>
      <c r="AC248" t="b">
        <v>0</v>
      </c>
      <c r="AD248" t="b">
        <v>1</v>
      </c>
      <c r="AI248" t="b">
        <v>0</v>
      </c>
      <c r="AJ248" t="b">
        <v>0</v>
      </c>
      <c r="AK248" t="b">
        <v>0</v>
      </c>
      <c r="AL248" t="b">
        <v>0</v>
      </c>
      <c r="AM248" t="b">
        <v>0</v>
      </c>
      <c r="AN248" t="b">
        <v>0</v>
      </c>
      <c r="AO248" t="b">
        <v>0</v>
      </c>
      <c r="AP248" t="b">
        <v>0</v>
      </c>
      <c r="AQ248" t="b">
        <v>0</v>
      </c>
      <c r="AR248" t="b">
        <v>0</v>
      </c>
      <c r="AS248" t="b">
        <v>0</v>
      </c>
      <c r="AT248" t="b">
        <v>0</v>
      </c>
      <c r="AU248" t="b">
        <v>0</v>
      </c>
      <c r="AV248" t="b">
        <v>0</v>
      </c>
      <c r="AW248" t="b">
        <v>0</v>
      </c>
      <c r="AX248" t="b">
        <v>0</v>
      </c>
      <c r="AY248" t="b">
        <v>0</v>
      </c>
      <c r="AZ248" t="b">
        <v>0</v>
      </c>
      <c r="BA248" t="b">
        <v>0</v>
      </c>
      <c r="BB248" t="b">
        <v>0</v>
      </c>
      <c r="BC248" t="b">
        <v>0</v>
      </c>
      <c r="BD248" t="b">
        <v>0</v>
      </c>
      <c r="BE248" t="b">
        <v>0</v>
      </c>
      <c r="BF248" t="b">
        <v>0</v>
      </c>
      <c r="BG248" t="b">
        <v>0</v>
      </c>
      <c r="BH248" t="b">
        <v>0</v>
      </c>
      <c r="BI248" t="b">
        <v>0</v>
      </c>
      <c r="BJ248" t="b">
        <v>0</v>
      </c>
      <c r="BK248" t="b">
        <v>0</v>
      </c>
      <c r="BL248" t="b">
        <v>0</v>
      </c>
      <c r="BN248" t="b">
        <v>1</v>
      </c>
    </row>
    <row r="249" spans="1:66">
      <c r="A249" s="6">
        <v>477</v>
      </c>
      <c r="B249" t="s">
        <v>797</v>
      </c>
      <c r="C249" t="s">
        <v>798</v>
      </c>
      <c r="D249" t="s">
        <v>1092</v>
      </c>
      <c r="E249" t="s">
        <v>799</v>
      </c>
      <c r="F249" t="s">
        <v>800</v>
      </c>
      <c r="G249" t="s">
        <v>25</v>
      </c>
      <c r="H249" t="s">
        <v>17</v>
      </c>
      <c r="I249" t="s">
        <v>1755</v>
      </c>
      <c r="J249" t="s">
        <v>801</v>
      </c>
      <c r="L249" t="s">
        <v>802</v>
      </c>
      <c r="N249" s="1">
        <v>14002</v>
      </c>
      <c r="O249" t="s">
        <v>1236</v>
      </c>
      <c r="Q249" t="b">
        <v>0</v>
      </c>
      <c r="R249" s="1">
        <v>40806</v>
      </c>
      <c r="S249" t="b">
        <v>0</v>
      </c>
      <c r="U249" t="b">
        <v>0</v>
      </c>
      <c r="AB249">
        <v>85</v>
      </c>
      <c r="AC249" t="b">
        <v>0</v>
      </c>
      <c r="AD249" t="b">
        <v>1</v>
      </c>
      <c r="AI249" t="b">
        <v>0</v>
      </c>
      <c r="AJ249" t="b">
        <v>0</v>
      </c>
      <c r="AK249" t="b">
        <v>0</v>
      </c>
      <c r="AL249" t="b">
        <v>0</v>
      </c>
      <c r="AM249" t="b">
        <v>0</v>
      </c>
      <c r="AN249" t="b">
        <v>0</v>
      </c>
      <c r="AO249" t="b">
        <v>0</v>
      </c>
      <c r="AP249" t="b">
        <v>0</v>
      </c>
      <c r="AQ249" t="b">
        <v>0</v>
      </c>
      <c r="AR249" t="b">
        <v>1</v>
      </c>
      <c r="AS249" t="b">
        <v>0</v>
      </c>
      <c r="AT249" t="b">
        <v>0</v>
      </c>
      <c r="AU249" t="b">
        <v>0</v>
      </c>
      <c r="AV249" t="b">
        <v>0</v>
      </c>
      <c r="AW249" t="b">
        <v>0</v>
      </c>
      <c r="AX249" t="b">
        <v>0</v>
      </c>
      <c r="AY249" t="b">
        <v>0</v>
      </c>
      <c r="AZ249" t="b">
        <v>0</v>
      </c>
      <c r="BA249" t="b">
        <v>0</v>
      </c>
      <c r="BB249" t="b">
        <v>0</v>
      </c>
      <c r="BC249" t="b">
        <v>0</v>
      </c>
      <c r="BD249" t="b">
        <v>0</v>
      </c>
      <c r="BE249" t="b">
        <v>0</v>
      </c>
      <c r="BF249" t="b">
        <v>0</v>
      </c>
      <c r="BG249" t="b">
        <v>0</v>
      </c>
      <c r="BH249" t="b">
        <v>0</v>
      </c>
      <c r="BI249" t="b">
        <v>0</v>
      </c>
      <c r="BJ249" t="b">
        <v>0</v>
      </c>
      <c r="BK249" t="b">
        <v>0</v>
      </c>
      <c r="BL249" t="b">
        <v>0</v>
      </c>
      <c r="BN249" t="b">
        <v>1</v>
      </c>
    </row>
    <row r="250" spans="1:66">
      <c r="A250" s="6">
        <v>1106</v>
      </c>
      <c r="B250" t="s">
        <v>2296</v>
      </c>
      <c r="C250" t="s">
        <v>2308</v>
      </c>
      <c r="E250" t="s">
        <v>168</v>
      </c>
      <c r="F250" t="s">
        <v>2307</v>
      </c>
      <c r="G250" t="s">
        <v>83</v>
      </c>
      <c r="H250" t="s">
        <v>17</v>
      </c>
      <c r="I250" t="s">
        <v>1772</v>
      </c>
      <c r="J250" t="s">
        <v>2306</v>
      </c>
      <c r="K250" t="s">
        <v>2306</v>
      </c>
      <c r="L250" t="s">
        <v>2305</v>
      </c>
      <c r="N250" s="1">
        <v>16666</v>
      </c>
      <c r="O250" t="s">
        <v>1083</v>
      </c>
      <c r="Q250" t="b">
        <v>0</v>
      </c>
      <c r="R250" s="1">
        <v>45143</v>
      </c>
      <c r="S250" t="b">
        <v>0</v>
      </c>
      <c r="U250" t="b">
        <v>0</v>
      </c>
      <c r="Y250" s="1">
        <v>45143.603900462964</v>
      </c>
      <c r="AB250">
        <v>78</v>
      </c>
      <c r="AC250" t="b">
        <v>0</v>
      </c>
      <c r="AD250" t="b">
        <v>1</v>
      </c>
      <c r="AF250" t="s">
        <v>2584</v>
      </c>
      <c r="AI250" t="b">
        <v>0</v>
      </c>
      <c r="AJ250" t="b">
        <v>1</v>
      </c>
      <c r="AK250" t="b">
        <v>0</v>
      </c>
      <c r="AL250" t="b">
        <v>1</v>
      </c>
      <c r="AM250" t="b">
        <v>0</v>
      </c>
      <c r="AN250" t="b">
        <v>1</v>
      </c>
      <c r="AO250" t="b">
        <v>0</v>
      </c>
      <c r="AP250" t="b">
        <v>1</v>
      </c>
      <c r="AQ250" t="b">
        <v>0</v>
      </c>
      <c r="AR250" t="b">
        <v>1</v>
      </c>
      <c r="AS250" t="b">
        <v>0</v>
      </c>
      <c r="AT250" t="b">
        <v>0</v>
      </c>
      <c r="AU250" t="b">
        <v>0</v>
      </c>
      <c r="AV250" t="b">
        <v>0</v>
      </c>
      <c r="AW250" t="b">
        <v>0</v>
      </c>
      <c r="AX250" t="b">
        <v>0</v>
      </c>
      <c r="AY250" t="b">
        <v>0</v>
      </c>
      <c r="AZ250" t="b">
        <v>0</v>
      </c>
      <c r="BA250" t="b">
        <v>0</v>
      </c>
      <c r="BB250" t="b">
        <v>0</v>
      </c>
      <c r="BC250" t="b">
        <v>0</v>
      </c>
      <c r="BD250" t="b">
        <v>0</v>
      </c>
      <c r="BE250" t="b">
        <v>0</v>
      </c>
      <c r="BF250" t="b">
        <v>0</v>
      </c>
      <c r="BG250" t="b">
        <v>0</v>
      </c>
      <c r="BH250" t="b">
        <v>0</v>
      </c>
      <c r="BI250" t="b">
        <v>0</v>
      </c>
      <c r="BJ250" t="b">
        <v>0</v>
      </c>
      <c r="BK250" t="b">
        <v>0</v>
      </c>
      <c r="BL250" t="b">
        <v>0</v>
      </c>
      <c r="BN250" t="b">
        <v>1</v>
      </c>
    </row>
    <row r="251" spans="1:66">
      <c r="A251" s="6">
        <v>510</v>
      </c>
      <c r="B251" t="s">
        <v>803</v>
      </c>
      <c r="C251" t="s">
        <v>529</v>
      </c>
      <c r="D251" t="s">
        <v>1116</v>
      </c>
      <c r="E251" t="s">
        <v>1390</v>
      </c>
      <c r="F251" t="s">
        <v>804</v>
      </c>
      <c r="G251" t="s">
        <v>16</v>
      </c>
      <c r="H251" t="s">
        <v>17</v>
      </c>
      <c r="I251" t="s">
        <v>1752</v>
      </c>
      <c r="J251" t="s">
        <v>805</v>
      </c>
      <c r="K251" t="s">
        <v>1391</v>
      </c>
      <c r="L251" t="s">
        <v>806</v>
      </c>
      <c r="M251" t="s">
        <v>1392</v>
      </c>
      <c r="N251" s="1">
        <v>15818</v>
      </c>
      <c r="O251" t="s">
        <v>1393</v>
      </c>
      <c r="P251" t="s">
        <v>1795</v>
      </c>
      <c r="Q251" t="b">
        <v>0</v>
      </c>
      <c r="R251" s="1">
        <v>41091</v>
      </c>
      <c r="S251" t="b">
        <v>0</v>
      </c>
      <c r="U251" t="b">
        <v>0</v>
      </c>
      <c r="X251" t="s">
        <v>2610</v>
      </c>
      <c r="Y251" s="1">
        <v>44277</v>
      </c>
      <c r="Z251" t="s">
        <v>2590</v>
      </c>
      <c r="AB251">
        <v>80</v>
      </c>
      <c r="AC251" t="b">
        <v>0</v>
      </c>
      <c r="AD251" t="b">
        <v>1</v>
      </c>
      <c r="AF251" t="s">
        <v>2521</v>
      </c>
      <c r="AI251" t="b">
        <v>0</v>
      </c>
      <c r="AJ251" t="b">
        <v>1</v>
      </c>
      <c r="AK251" t="b">
        <v>0</v>
      </c>
      <c r="AL251" t="b">
        <v>0</v>
      </c>
      <c r="AM251" t="b">
        <v>0</v>
      </c>
      <c r="AN251" t="b">
        <v>0</v>
      </c>
      <c r="AO251" t="b">
        <v>0</v>
      </c>
      <c r="AP251" t="b">
        <v>1</v>
      </c>
      <c r="AQ251" t="b">
        <v>0</v>
      </c>
      <c r="AR251" t="b">
        <v>1</v>
      </c>
      <c r="AS251" t="b">
        <v>0</v>
      </c>
      <c r="AT251" t="b">
        <v>0</v>
      </c>
      <c r="AU251" t="b">
        <v>1</v>
      </c>
      <c r="AV251" t="b">
        <v>1</v>
      </c>
      <c r="AW251" t="b">
        <v>0</v>
      </c>
      <c r="AX251" t="b">
        <v>0</v>
      </c>
      <c r="AY251" t="b">
        <v>0</v>
      </c>
      <c r="AZ251" t="b">
        <v>1</v>
      </c>
      <c r="BA251" t="b">
        <v>1</v>
      </c>
      <c r="BB251" t="b">
        <v>1</v>
      </c>
      <c r="BC251" t="b">
        <v>0</v>
      </c>
      <c r="BD251" t="b">
        <v>0</v>
      </c>
      <c r="BE251" t="b">
        <v>0</v>
      </c>
      <c r="BF251" t="b">
        <v>1</v>
      </c>
      <c r="BG251" t="b">
        <v>0</v>
      </c>
      <c r="BH251" t="b">
        <v>0</v>
      </c>
      <c r="BI251" t="b">
        <v>1</v>
      </c>
      <c r="BJ251" t="b">
        <v>0</v>
      </c>
      <c r="BK251" t="b">
        <v>0</v>
      </c>
      <c r="BL251" t="b">
        <v>0</v>
      </c>
      <c r="BN251" t="b">
        <v>1</v>
      </c>
    </row>
    <row r="252" spans="1:66">
      <c r="A252" s="6">
        <v>784</v>
      </c>
      <c r="B252" t="s">
        <v>807</v>
      </c>
      <c r="C252" t="s">
        <v>808</v>
      </c>
      <c r="D252" t="s">
        <v>1077</v>
      </c>
      <c r="E252" t="s">
        <v>1279</v>
      </c>
      <c r="F252" t="s">
        <v>1936</v>
      </c>
      <c r="G252" t="s">
        <v>213</v>
      </c>
      <c r="H252" t="s">
        <v>17</v>
      </c>
      <c r="I252" t="s">
        <v>1804</v>
      </c>
      <c r="J252" t="s">
        <v>809</v>
      </c>
      <c r="K252" t="s">
        <v>810</v>
      </c>
      <c r="L252" t="s">
        <v>811</v>
      </c>
      <c r="N252" s="1">
        <v>14613</v>
      </c>
      <c r="O252" t="s">
        <v>1280</v>
      </c>
      <c r="Q252" t="b">
        <v>0</v>
      </c>
      <c r="R252" s="1">
        <v>42408</v>
      </c>
      <c r="S252" t="b">
        <v>0</v>
      </c>
      <c r="U252" t="b">
        <v>0</v>
      </c>
      <c r="AB252">
        <v>83</v>
      </c>
      <c r="AC252" t="b">
        <v>0</v>
      </c>
      <c r="AD252" t="b">
        <v>1</v>
      </c>
      <c r="AI252" t="b">
        <v>0</v>
      </c>
      <c r="AJ252" t="b">
        <v>0</v>
      </c>
      <c r="AK252" t="b">
        <v>0</v>
      </c>
      <c r="AL252" t="b">
        <v>0</v>
      </c>
      <c r="AM252" t="b">
        <v>0</v>
      </c>
      <c r="AN252" t="b">
        <v>0</v>
      </c>
      <c r="AO252" t="b">
        <v>0</v>
      </c>
      <c r="AP252" t="b">
        <v>0</v>
      </c>
      <c r="AQ252" t="b">
        <v>0</v>
      </c>
      <c r="AR252" t="b">
        <v>0</v>
      </c>
      <c r="AS252" t="b">
        <v>0</v>
      </c>
      <c r="AT252" t="b">
        <v>0</v>
      </c>
      <c r="AU252" t="b">
        <v>0</v>
      </c>
      <c r="AV252" t="b">
        <v>0</v>
      </c>
      <c r="AW252" t="b">
        <v>0</v>
      </c>
      <c r="AX252" t="b">
        <v>0</v>
      </c>
      <c r="AY252" t="b">
        <v>0</v>
      </c>
      <c r="AZ252" t="b">
        <v>0</v>
      </c>
      <c r="BA252" t="b">
        <v>0</v>
      </c>
      <c r="BB252" t="b">
        <v>0</v>
      </c>
      <c r="BC252" t="b">
        <v>0</v>
      </c>
      <c r="BD252" t="b">
        <v>0</v>
      </c>
      <c r="BE252" t="b">
        <v>0</v>
      </c>
      <c r="BF252" t="b">
        <v>0</v>
      </c>
      <c r="BG252" t="b">
        <v>0</v>
      </c>
      <c r="BH252" t="b">
        <v>0</v>
      </c>
      <c r="BI252" t="b">
        <v>0</v>
      </c>
      <c r="BJ252" t="b">
        <v>0</v>
      </c>
      <c r="BK252" t="b">
        <v>0</v>
      </c>
      <c r="BL252" t="b">
        <v>0</v>
      </c>
      <c r="BN252" t="b">
        <v>1</v>
      </c>
    </row>
    <row r="253" spans="1:66">
      <c r="A253" s="6">
        <v>294</v>
      </c>
      <c r="B253" t="s">
        <v>812</v>
      </c>
      <c r="C253" t="s">
        <v>45</v>
      </c>
      <c r="E253" t="s">
        <v>51</v>
      </c>
      <c r="F253" t="s">
        <v>813</v>
      </c>
      <c r="G253" t="s">
        <v>16</v>
      </c>
      <c r="H253" t="s">
        <v>17</v>
      </c>
      <c r="I253" t="s">
        <v>1752</v>
      </c>
      <c r="J253" t="s">
        <v>814</v>
      </c>
      <c r="L253" t="s">
        <v>815</v>
      </c>
      <c r="N253" s="1">
        <v>13958</v>
      </c>
      <c r="P253" t="s">
        <v>1795</v>
      </c>
      <c r="Q253" t="b">
        <v>0</v>
      </c>
      <c r="R253" s="1">
        <v>36617</v>
      </c>
      <c r="S253" t="b">
        <v>0</v>
      </c>
      <c r="U253" t="b">
        <v>0</v>
      </c>
      <c r="Y253" s="1">
        <v>44277</v>
      </c>
      <c r="Z253" t="s">
        <v>2533</v>
      </c>
      <c r="AB253">
        <v>85</v>
      </c>
      <c r="AC253" t="b">
        <v>0</v>
      </c>
      <c r="AD253" t="b">
        <v>1</v>
      </c>
      <c r="AF253" t="s">
        <v>2517</v>
      </c>
      <c r="AI253" t="b">
        <v>0</v>
      </c>
      <c r="AJ253" t="b">
        <v>0</v>
      </c>
      <c r="AK253" t="b">
        <v>0</v>
      </c>
      <c r="AL253" t="b">
        <v>0</v>
      </c>
      <c r="AM253" t="b">
        <v>0</v>
      </c>
      <c r="AN253" t="b">
        <v>0</v>
      </c>
      <c r="AO253" t="b">
        <v>0</v>
      </c>
      <c r="AP253" t="b">
        <v>0</v>
      </c>
      <c r="AQ253" t="b">
        <v>0</v>
      </c>
      <c r="AR253" t="b">
        <v>0</v>
      </c>
      <c r="AS253" t="b">
        <v>0</v>
      </c>
      <c r="AT253" t="b">
        <v>0</v>
      </c>
      <c r="AU253" t="b">
        <v>0</v>
      </c>
      <c r="AV253" t="b">
        <v>0</v>
      </c>
      <c r="AW253" t="b">
        <v>0</v>
      </c>
      <c r="AX253" t="b">
        <v>0</v>
      </c>
      <c r="AY253" t="b">
        <v>0</v>
      </c>
      <c r="AZ253" t="b">
        <v>0</v>
      </c>
      <c r="BA253" t="b">
        <v>0</v>
      </c>
      <c r="BB253" t="b">
        <v>0</v>
      </c>
      <c r="BC253" t="b">
        <v>0</v>
      </c>
      <c r="BD253" t="b">
        <v>0</v>
      </c>
      <c r="BE253" t="b">
        <v>0</v>
      </c>
      <c r="BF253" t="b">
        <v>0</v>
      </c>
      <c r="BG253" t="b">
        <v>0</v>
      </c>
      <c r="BH253" t="b">
        <v>0</v>
      </c>
      <c r="BI253" t="b">
        <v>0</v>
      </c>
      <c r="BJ253" t="b">
        <v>0</v>
      </c>
      <c r="BK253" t="b">
        <v>0</v>
      </c>
      <c r="BL253" t="b">
        <v>0</v>
      </c>
      <c r="BN253" t="b">
        <v>1</v>
      </c>
    </row>
    <row r="254" spans="1:66">
      <c r="A254" s="6">
        <v>295</v>
      </c>
      <c r="B254" t="s">
        <v>816</v>
      </c>
      <c r="C254" t="s">
        <v>56</v>
      </c>
      <c r="D254" t="s">
        <v>1323</v>
      </c>
      <c r="F254" t="s">
        <v>1937</v>
      </c>
      <c r="G254" t="s">
        <v>25</v>
      </c>
      <c r="H254" t="s">
        <v>17</v>
      </c>
      <c r="I254" t="s">
        <v>1755</v>
      </c>
      <c r="J254" t="s">
        <v>817</v>
      </c>
      <c r="M254" t="s">
        <v>1324</v>
      </c>
      <c r="N254" s="1">
        <v>15088</v>
      </c>
      <c r="P254" t="s">
        <v>2304</v>
      </c>
      <c r="Q254" t="b">
        <v>0</v>
      </c>
      <c r="R254" s="1">
        <v>39083</v>
      </c>
      <c r="S254" t="b">
        <v>0</v>
      </c>
      <c r="U254" t="b">
        <v>0</v>
      </c>
      <c r="Y254" s="1">
        <v>45102</v>
      </c>
      <c r="AB254">
        <v>82</v>
      </c>
      <c r="AC254" t="b">
        <v>0</v>
      </c>
      <c r="AD254" t="b">
        <v>0</v>
      </c>
      <c r="AF254" t="s">
        <v>2534</v>
      </c>
      <c r="AI254" t="b">
        <v>0</v>
      </c>
      <c r="AJ254" t="b">
        <v>0</v>
      </c>
      <c r="AK254" t="b">
        <v>0</v>
      </c>
      <c r="AL254" t="b">
        <v>0</v>
      </c>
      <c r="AM254" t="b">
        <v>0</v>
      </c>
      <c r="AN254" t="b">
        <v>0</v>
      </c>
      <c r="AO254" t="b">
        <v>0</v>
      </c>
      <c r="AP254" t="b">
        <v>1</v>
      </c>
      <c r="AQ254" t="b">
        <v>0</v>
      </c>
      <c r="AR254" t="b">
        <v>1</v>
      </c>
      <c r="AS254" t="b">
        <v>1</v>
      </c>
      <c r="AT254" t="b">
        <v>0</v>
      </c>
      <c r="AU254" t="b">
        <v>0</v>
      </c>
      <c r="AV254" t="b">
        <v>0</v>
      </c>
      <c r="AW254" t="b">
        <v>0</v>
      </c>
      <c r="AX254" t="b">
        <v>0</v>
      </c>
      <c r="AY254" t="b">
        <v>0</v>
      </c>
      <c r="AZ254" t="b">
        <v>0</v>
      </c>
      <c r="BA254" t="b">
        <v>0</v>
      </c>
      <c r="BB254" t="b">
        <v>0</v>
      </c>
      <c r="BC254" t="b">
        <v>0</v>
      </c>
      <c r="BD254" t="b">
        <v>0</v>
      </c>
      <c r="BE254" t="b">
        <v>0</v>
      </c>
      <c r="BF254" t="b">
        <v>0</v>
      </c>
      <c r="BG254" t="b">
        <v>0</v>
      </c>
      <c r="BH254" t="b">
        <v>0</v>
      </c>
      <c r="BI254" t="b">
        <v>0</v>
      </c>
      <c r="BJ254" t="b">
        <v>0</v>
      </c>
      <c r="BK254" t="b">
        <v>0</v>
      </c>
      <c r="BL254" t="b">
        <v>0</v>
      </c>
      <c r="BN254" t="b">
        <v>1</v>
      </c>
    </row>
    <row r="255" spans="1:66">
      <c r="A255" s="6">
        <v>598</v>
      </c>
      <c r="B255" t="s">
        <v>818</v>
      </c>
      <c r="C255" t="s">
        <v>2260</v>
      </c>
      <c r="D255" t="s">
        <v>1402</v>
      </c>
      <c r="E255" t="s">
        <v>23</v>
      </c>
      <c r="F255" t="s">
        <v>819</v>
      </c>
      <c r="G255" t="s">
        <v>96</v>
      </c>
      <c r="H255" t="s">
        <v>17</v>
      </c>
      <c r="I255" t="s">
        <v>1822</v>
      </c>
      <c r="J255" t="s">
        <v>820</v>
      </c>
      <c r="K255" t="s">
        <v>821</v>
      </c>
      <c r="L255" t="s">
        <v>822</v>
      </c>
      <c r="N255" s="1">
        <v>16043</v>
      </c>
      <c r="Q255" t="b">
        <v>0</v>
      </c>
      <c r="R255" s="1">
        <v>41772</v>
      </c>
      <c r="S255" t="b">
        <v>0</v>
      </c>
      <c r="U255" t="b">
        <v>0</v>
      </c>
      <c r="Y255" s="1">
        <v>44160</v>
      </c>
      <c r="AB255">
        <v>80</v>
      </c>
      <c r="AC255" t="b">
        <v>0</v>
      </c>
      <c r="AD255" t="b">
        <v>1</v>
      </c>
      <c r="AF255" t="s">
        <v>2534</v>
      </c>
      <c r="AI255" t="b">
        <v>0</v>
      </c>
      <c r="AJ255" t="b">
        <v>0</v>
      </c>
      <c r="AK255" t="b">
        <v>0</v>
      </c>
      <c r="AL255" t="b">
        <v>0</v>
      </c>
      <c r="AM255" t="b">
        <v>0</v>
      </c>
      <c r="AN255" t="b">
        <v>0</v>
      </c>
      <c r="AO255" t="b">
        <v>0</v>
      </c>
      <c r="AP255" t="b">
        <v>0</v>
      </c>
      <c r="AQ255" t="b">
        <v>0</v>
      </c>
      <c r="AR255" t="b">
        <v>0</v>
      </c>
      <c r="AS255" t="b">
        <v>0</v>
      </c>
      <c r="AT255" t="b">
        <v>0</v>
      </c>
      <c r="AU255" t="b">
        <v>1</v>
      </c>
      <c r="AV255" t="b">
        <v>0</v>
      </c>
      <c r="AW255" t="b">
        <v>0</v>
      </c>
      <c r="AX255" t="b">
        <v>0</v>
      </c>
      <c r="AY255" t="b">
        <v>0</v>
      </c>
      <c r="AZ255" t="b">
        <v>1</v>
      </c>
      <c r="BA255" t="b">
        <v>0</v>
      </c>
      <c r="BB255" t="b">
        <v>0</v>
      </c>
      <c r="BC255" t="b">
        <v>0</v>
      </c>
      <c r="BD255" t="b">
        <v>1</v>
      </c>
      <c r="BE255" t="b">
        <v>0</v>
      </c>
      <c r="BF255" t="b">
        <v>0</v>
      </c>
      <c r="BG255" t="b">
        <v>0</v>
      </c>
      <c r="BH255" t="b">
        <v>0</v>
      </c>
      <c r="BI255" t="b">
        <v>0</v>
      </c>
      <c r="BJ255" t="b">
        <v>0</v>
      </c>
      <c r="BK255" t="b">
        <v>0</v>
      </c>
      <c r="BL255" t="b">
        <v>0</v>
      </c>
      <c r="BN255" t="b">
        <v>1</v>
      </c>
    </row>
    <row r="256" spans="1:66">
      <c r="A256" s="6">
        <v>929</v>
      </c>
      <c r="B256" t="s">
        <v>823</v>
      </c>
      <c r="C256" t="s">
        <v>58</v>
      </c>
      <c r="D256" t="s">
        <v>1445</v>
      </c>
      <c r="E256" t="s">
        <v>36</v>
      </c>
      <c r="F256" t="s">
        <v>824</v>
      </c>
      <c r="G256" t="s">
        <v>83</v>
      </c>
      <c r="H256" t="s">
        <v>17</v>
      </c>
      <c r="I256" t="s">
        <v>1772</v>
      </c>
      <c r="J256" t="s">
        <v>825</v>
      </c>
      <c r="L256" t="s">
        <v>2245</v>
      </c>
      <c r="N256" s="1">
        <v>16604</v>
      </c>
      <c r="P256" t="s">
        <v>2219</v>
      </c>
      <c r="Q256" t="b">
        <v>0</v>
      </c>
      <c r="R256" s="1">
        <v>43382</v>
      </c>
      <c r="S256" t="b">
        <v>0</v>
      </c>
      <c r="U256" t="b">
        <v>0</v>
      </c>
      <c r="Y256" s="1">
        <v>44939</v>
      </c>
      <c r="AB256">
        <v>78</v>
      </c>
      <c r="AC256" t="b">
        <v>0</v>
      </c>
      <c r="AD256" t="b">
        <v>1</v>
      </c>
      <c r="AF256" t="s">
        <v>2611</v>
      </c>
      <c r="AI256" t="b">
        <v>0</v>
      </c>
      <c r="AJ256" t="b">
        <v>0</v>
      </c>
      <c r="AK256" t="b">
        <v>0</v>
      </c>
      <c r="AL256" t="b">
        <v>0</v>
      </c>
      <c r="AM256" t="b">
        <v>0</v>
      </c>
      <c r="AN256" t="b">
        <v>0</v>
      </c>
      <c r="AO256" t="b">
        <v>0</v>
      </c>
      <c r="AP256" t="b">
        <v>0</v>
      </c>
      <c r="AQ256" t="b">
        <v>0</v>
      </c>
      <c r="AR256" t="b">
        <v>0</v>
      </c>
      <c r="AS256" t="b">
        <v>0</v>
      </c>
      <c r="AT256" t="b">
        <v>0</v>
      </c>
      <c r="AU256" t="b">
        <v>0</v>
      </c>
      <c r="AV256" t="b">
        <v>0</v>
      </c>
      <c r="AW256" t="b">
        <v>0</v>
      </c>
      <c r="AX256" t="b">
        <v>0</v>
      </c>
      <c r="AY256" t="b">
        <v>0</v>
      </c>
      <c r="AZ256" t="b">
        <v>0</v>
      </c>
      <c r="BA256" t="b">
        <v>0</v>
      </c>
      <c r="BB256" t="b">
        <v>0</v>
      </c>
      <c r="BC256" t="b">
        <v>0</v>
      </c>
      <c r="BD256" t="b">
        <v>0</v>
      </c>
      <c r="BE256" t="b">
        <v>0</v>
      </c>
      <c r="BF256" t="b">
        <v>0</v>
      </c>
      <c r="BG256" t="b">
        <v>0</v>
      </c>
      <c r="BH256" t="b">
        <v>0</v>
      </c>
      <c r="BI256" t="b">
        <v>0</v>
      </c>
      <c r="BJ256" t="b">
        <v>0</v>
      </c>
      <c r="BK256" t="b">
        <v>0</v>
      </c>
      <c r="BL256" t="b">
        <v>0</v>
      </c>
      <c r="BN256" t="b">
        <v>1</v>
      </c>
    </row>
    <row r="257" spans="1:66">
      <c r="A257" s="73">
        <v>830</v>
      </c>
      <c r="B257" s="75" t="s">
        <v>826</v>
      </c>
      <c r="C257" s="75" t="s">
        <v>179</v>
      </c>
      <c r="D257" t="s">
        <v>1521</v>
      </c>
      <c r="E257" t="s">
        <v>23</v>
      </c>
      <c r="F257" t="s">
        <v>827</v>
      </c>
      <c r="G257" t="s">
        <v>25</v>
      </c>
      <c r="H257" t="s">
        <v>17</v>
      </c>
      <c r="I257" t="s">
        <v>1755</v>
      </c>
      <c r="J257" t="s">
        <v>828</v>
      </c>
      <c r="K257" t="s">
        <v>829</v>
      </c>
      <c r="L257" t="s">
        <v>830</v>
      </c>
      <c r="N257" s="1">
        <v>17671</v>
      </c>
      <c r="Q257" t="b">
        <v>0</v>
      </c>
      <c r="R257" s="1">
        <v>42682</v>
      </c>
      <c r="S257" t="b">
        <v>0</v>
      </c>
      <c r="U257" t="b">
        <v>0</v>
      </c>
      <c r="AB257">
        <v>75</v>
      </c>
      <c r="AC257" t="b">
        <v>0</v>
      </c>
      <c r="AD257" t="b">
        <v>1</v>
      </c>
      <c r="AI257" t="b">
        <v>0</v>
      </c>
      <c r="AJ257" t="b">
        <v>0</v>
      </c>
      <c r="AK257" t="b">
        <v>0</v>
      </c>
      <c r="AL257" t="b">
        <v>0</v>
      </c>
      <c r="AM257" t="b">
        <v>0</v>
      </c>
      <c r="AN257" t="b">
        <v>0</v>
      </c>
      <c r="AO257" t="b">
        <v>0</v>
      </c>
      <c r="AP257" t="b">
        <v>1</v>
      </c>
      <c r="AQ257" t="b">
        <v>0</v>
      </c>
      <c r="AR257" t="b">
        <v>0</v>
      </c>
      <c r="AS257" t="b">
        <v>1</v>
      </c>
      <c r="AT257" t="b">
        <v>0</v>
      </c>
      <c r="AU257" t="b">
        <v>1</v>
      </c>
      <c r="AV257" t="b">
        <v>1</v>
      </c>
      <c r="AW257" t="b">
        <v>0</v>
      </c>
      <c r="AX257" t="b">
        <v>0</v>
      </c>
      <c r="AY257" t="b">
        <v>0</v>
      </c>
      <c r="AZ257" t="b">
        <v>0</v>
      </c>
      <c r="BA257" t="b">
        <v>0</v>
      </c>
      <c r="BB257" t="b">
        <v>0</v>
      </c>
      <c r="BC257" t="b">
        <v>0</v>
      </c>
      <c r="BD257" t="b">
        <v>1</v>
      </c>
      <c r="BE257" t="b">
        <v>0</v>
      </c>
      <c r="BF257" t="b">
        <v>0</v>
      </c>
      <c r="BG257" t="b">
        <v>0</v>
      </c>
      <c r="BH257" t="b">
        <v>0</v>
      </c>
      <c r="BI257" t="b">
        <v>0</v>
      </c>
      <c r="BJ257" t="b">
        <v>0</v>
      </c>
      <c r="BK257" t="b">
        <v>0</v>
      </c>
      <c r="BL257" t="b">
        <v>0</v>
      </c>
      <c r="BN257" t="b">
        <v>1</v>
      </c>
    </row>
    <row r="258" spans="1:66">
      <c r="A258" s="6">
        <v>975</v>
      </c>
      <c r="B258" t="s">
        <v>1513</v>
      </c>
      <c r="C258" t="s">
        <v>749</v>
      </c>
      <c r="D258" t="s">
        <v>1211</v>
      </c>
      <c r="E258" t="s">
        <v>2612</v>
      </c>
      <c r="F258" t="s">
        <v>1514</v>
      </c>
      <c r="G258" t="s">
        <v>32</v>
      </c>
      <c r="H258" t="s">
        <v>17</v>
      </c>
      <c r="I258" t="s">
        <v>1756</v>
      </c>
      <c r="J258" t="s">
        <v>1515</v>
      </c>
      <c r="K258" t="s">
        <v>1515</v>
      </c>
      <c r="L258" t="s">
        <v>1516</v>
      </c>
      <c r="N258" s="1">
        <v>17567</v>
      </c>
      <c r="O258" t="s">
        <v>1095</v>
      </c>
      <c r="Q258" t="b">
        <v>0</v>
      </c>
      <c r="R258" s="1">
        <v>43781</v>
      </c>
      <c r="S258" t="b">
        <v>0</v>
      </c>
      <c r="U258" t="b">
        <v>0</v>
      </c>
      <c r="Y258" s="1">
        <v>44162</v>
      </c>
      <c r="AB258">
        <v>75</v>
      </c>
      <c r="AC258" t="b">
        <v>0</v>
      </c>
      <c r="AD258" t="b">
        <v>1</v>
      </c>
      <c r="AI258" t="b">
        <v>0</v>
      </c>
      <c r="AJ258" t="b">
        <v>0</v>
      </c>
      <c r="AK258" t="b">
        <v>0</v>
      </c>
      <c r="AL258" t="b">
        <v>0</v>
      </c>
      <c r="AM258" t="b">
        <v>0</v>
      </c>
      <c r="AN258" t="b">
        <v>1</v>
      </c>
      <c r="AO258" t="b">
        <v>0</v>
      </c>
      <c r="AP258" t="b">
        <v>0</v>
      </c>
      <c r="AQ258" t="b">
        <v>0</v>
      </c>
      <c r="AR258" t="b">
        <v>1</v>
      </c>
      <c r="AS258" t="b">
        <v>1</v>
      </c>
      <c r="AT258" t="b">
        <v>0</v>
      </c>
      <c r="AU258" t="b">
        <v>0</v>
      </c>
      <c r="AV258" t="b">
        <v>0</v>
      </c>
      <c r="AW258" t="b">
        <v>0</v>
      </c>
      <c r="AX258" t="b">
        <v>0</v>
      </c>
      <c r="AY258" t="b">
        <v>0</v>
      </c>
      <c r="AZ258" t="b">
        <v>0</v>
      </c>
      <c r="BA258" t="b">
        <v>0</v>
      </c>
      <c r="BB258" t="b">
        <v>0</v>
      </c>
      <c r="BC258" t="b">
        <v>0</v>
      </c>
      <c r="BD258" t="b">
        <v>0</v>
      </c>
      <c r="BE258" t="b">
        <v>0</v>
      </c>
      <c r="BF258" t="b">
        <v>0</v>
      </c>
      <c r="BG258" t="b">
        <v>0</v>
      </c>
      <c r="BH258" t="b">
        <v>0</v>
      </c>
      <c r="BI258" t="b">
        <v>0</v>
      </c>
      <c r="BJ258" t="b">
        <v>0</v>
      </c>
      <c r="BK258" t="b">
        <v>0</v>
      </c>
      <c r="BL258" t="b">
        <v>0</v>
      </c>
      <c r="BN258" t="b">
        <v>1</v>
      </c>
    </row>
    <row r="259" spans="1:66">
      <c r="A259" s="6">
        <v>892</v>
      </c>
      <c r="B259" t="s">
        <v>831</v>
      </c>
      <c r="C259" t="s">
        <v>91</v>
      </c>
      <c r="D259" t="s">
        <v>1239</v>
      </c>
      <c r="E259" t="s">
        <v>23</v>
      </c>
      <c r="F259" t="s">
        <v>1938</v>
      </c>
      <c r="G259" t="s">
        <v>1878</v>
      </c>
      <c r="H259" t="s">
        <v>17</v>
      </c>
      <c r="I259" t="s">
        <v>1854</v>
      </c>
      <c r="J259" t="s">
        <v>832</v>
      </c>
      <c r="K259" t="s">
        <v>833</v>
      </c>
      <c r="L259" t="s">
        <v>834</v>
      </c>
      <c r="N259" s="1">
        <v>14036</v>
      </c>
      <c r="P259" t="s">
        <v>1939</v>
      </c>
      <c r="Q259" t="b">
        <v>0</v>
      </c>
      <c r="R259" s="1">
        <v>42927</v>
      </c>
      <c r="S259" t="b">
        <v>0</v>
      </c>
      <c r="U259" t="b">
        <v>0</v>
      </c>
      <c r="AB259">
        <v>85</v>
      </c>
      <c r="AC259" t="b">
        <v>0</v>
      </c>
      <c r="AD259" t="b">
        <v>1</v>
      </c>
      <c r="AI259" t="b">
        <v>0</v>
      </c>
      <c r="AJ259" t="b">
        <v>0</v>
      </c>
      <c r="AK259" t="b">
        <v>0</v>
      </c>
      <c r="AL259" t="b">
        <v>1</v>
      </c>
      <c r="AM259" t="b">
        <v>0</v>
      </c>
      <c r="AN259" t="b">
        <v>1</v>
      </c>
      <c r="AO259" t="b">
        <v>0</v>
      </c>
      <c r="AP259" t="b">
        <v>0</v>
      </c>
      <c r="AQ259" t="b">
        <v>0</v>
      </c>
      <c r="AR259" t="b">
        <v>0</v>
      </c>
      <c r="AS259" t="b">
        <v>0</v>
      </c>
      <c r="AT259" t="b">
        <v>0</v>
      </c>
      <c r="AU259" t="b">
        <v>1</v>
      </c>
      <c r="AV259" t="b">
        <v>1</v>
      </c>
      <c r="AW259" t="b">
        <v>0</v>
      </c>
      <c r="AX259" t="b">
        <v>0</v>
      </c>
      <c r="AY259" t="b">
        <v>0</v>
      </c>
      <c r="AZ259" t="b">
        <v>0</v>
      </c>
      <c r="BA259" t="b">
        <v>0</v>
      </c>
      <c r="BB259" t="b">
        <v>0</v>
      </c>
      <c r="BC259" t="b">
        <v>0</v>
      </c>
      <c r="BD259" t="b">
        <v>0</v>
      </c>
      <c r="BE259" t="b">
        <v>0</v>
      </c>
      <c r="BF259" t="b">
        <v>0</v>
      </c>
      <c r="BG259" t="b">
        <v>0</v>
      </c>
      <c r="BH259" t="b">
        <v>0</v>
      </c>
      <c r="BI259" t="b">
        <v>0</v>
      </c>
      <c r="BJ259" t="b">
        <v>0</v>
      </c>
      <c r="BK259" t="b">
        <v>0</v>
      </c>
      <c r="BL259" t="b">
        <v>0</v>
      </c>
      <c r="BN259" t="b">
        <v>1</v>
      </c>
    </row>
    <row r="260" spans="1:66">
      <c r="A260" s="6">
        <v>1092</v>
      </c>
      <c r="B260" t="s">
        <v>2187</v>
      </c>
      <c r="C260" t="s">
        <v>98</v>
      </c>
      <c r="D260" t="s">
        <v>1214</v>
      </c>
      <c r="E260" t="s">
        <v>1220</v>
      </c>
      <c r="F260" t="s">
        <v>2220</v>
      </c>
      <c r="G260" t="s">
        <v>25</v>
      </c>
      <c r="H260" t="s">
        <v>17</v>
      </c>
      <c r="I260" t="s">
        <v>1755</v>
      </c>
      <c r="J260" t="s">
        <v>2221</v>
      </c>
      <c r="L260" t="s">
        <v>2222</v>
      </c>
      <c r="N260" s="1">
        <v>17668</v>
      </c>
      <c r="Q260" t="b">
        <v>0</v>
      </c>
      <c r="R260" s="1">
        <v>44931</v>
      </c>
      <c r="S260" t="b">
        <v>0</v>
      </c>
      <c r="U260" t="b">
        <v>0</v>
      </c>
      <c r="Y260" s="1">
        <v>44936.264537037037</v>
      </c>
      <c r="AB260">
        <v>75</v>
      </c>
      <c r="AC260" t="b">
        <v>0</v>
      </c>
      <c r="AD260" t="b">
        <v>0</v>
      </c>
      <c r="AF260" t="s">
        <v>2580</v>
      </c>
      <c r="AI260" t="b">
        <v>0</v>
      </c>
      <c r="AJ260" t="b">
        <v>0</v>
      </c>
      <c r="AK260" t="b">
        <v>0</v>
      </c>
      <c r="AL260" t="b">
        <v>1</v>
      </c>
      <c r="AM260" t="b">
        <v>0</v>
      </c>
      <c r="AN260" t="b">
        <v>0</v>
      </c>
      <c r="AO260" t="b">
        <v>0</v>
      </c>
      <c r="AP260" t="b">
        <v>0</v>
      </c>
      <c r="AQ260" t="b">
        <v>0</v>
      </c>
      <c r="AR260" t="b">
        <v>0</v>
      </c>
      <c r="AS260" t="b">
        <v>0</v>
      </c>
      <c r="AT260" t="b">
        <v>0</v>
      </c>
      <c r="AU260" t="b">
        <v>0</v>
      </c>
      <c r="AV260" t="b">
        <v>0</v>
      </c>
      <c r="AW260" t="b">
        <v>0</v>
      </c>
      <c r="AX260" t="b">
        <v>0</v>
      </c>
      <c r="AY260" t="b">
        <v>0</v>
      </c>
      <c r="AZ260" t="b">
        <v>0</v>
      </c>
      <c r="BA260" t="b">
        <v>0</v>
      </c>
      <c r="BB260" t="b">
        <v>0</v>
      </c>
      <c r="BC260" t="b">
        <v>0</v>
      </c>
      <c r="BD260" t="b">
        <v>0</v>
      </c>
      <c r="BE260" t="b">
        <v>0</v>
      </c>
      <c r="BF260" t="b">
        <v>0</v>
      </c>
      <c r="BG260" t="b">
        <v>0</v>
      </c>
      <c r="BH260" t="b">
        <v>0</v>
      </c>
      <c r="BI260" t="b">
        <v>0</v>
      </c>
      <c r="BJ260" t="b">
        <v>0</v>
      </c>
      <c r="BK260" t="b">
        <v>0</v>
      </c>
      <c r="BL260" t="b">
        <v>0</v>
      </c>
      <c r="BN260" t="b">
        <v>1</v>
      </c>
    </row>
    <row r="261" spans="1:66">
      <c r="A261" s="6">
        <v>299</v>
      </c>
      <c r="B261" t="s">
        <v>835</v>
      </c>
      <c r="C261" t="s">
        <v>661</v>
      </c>
      <c r="D261" t="s">
        <v>1253</v>
      </c>
      <c r="F261" t="s">
        <v>836</v>
      </c>
      <c r="G261" t="s">
        <v>16</v>
      </c>
      <c r="H261" t="s">
        <v>17</v>
      </c>
      <c r="I261" t="s">
        <v>1752</v>
      </c>
      <c r="J261" t="s">
        <v>837</v>
      </c>
      <c r="L261" t="s">
        <v>838</v>
      </c>
      <c r="M261" t="s">
        <v>1401</v>
      </c>
      <c r="N261" s="1">
        <v>16027</v>
      </c>
      <c r="P261" t="s">
        <v>1940</v>
      </c>
      <c r="Q261" t="b">
        <v>0</v>
      </c>
      <c r="R261" s="1">
        <v>37288</v>
      </c>
      <c r="S261" t="b">
        <v>0</v>
      </c>
      <c r="U261" t="b">
        <v>0</v>
      </c>
      <c r="AB261">
        <v>80</v>
      </c>
      <c r="AC261" t="b">
        <v>0</v>
      </c>
      <c r="AD261" t="b">
        <v>1</v>
      </c>
      <c r="AI261" t="b">
        <v>0</v>
      </c>
      <c r="AJ261" t="b">
        <v>0</v>
      </c>
      <c r="AK261" t="b">
        <v>0</v>
      </c>
      <c r="AL261" t="b">
        <v>0</v>
      </c>
      <c r="AM261" t="b">
        <v>0</v>
      </c>
      <c r="AN261" t="b">
        <v>0</v>
      </c>
      <c r="AO261" t="b">
        <v>0</v>
      </c>
      <c r="AP261" t="b">
        <v>0</v>
      </c>
      <c r="AQ261" t="b">
        <v>0</v>
      </c>
      <c r="AR261" t="b">
        <v>0</v>
      </c>
      <c r="AS261" t="b">
        <v>0</v>
      </c>
      <c r="AT261" t="b">
        <v>0</v>
      </c>
      <c r="AU261" t="b">
        <v>0</v>
      </c>
      <c r="AV261" t="b">
        <v>0</v>
      </c>
      <c r="AW261" t="b">
        <v>0</v>
      </c>
      <c r="AX261" t="b">
        <v>0</v>
      </c>
      <c r="AY261" t="b">
        <v>0</v>
      </c>
      <c r="AZ261" t="b">
        <v>0</v>
      </c>
      <c r="BA261" t="b">
        <v>0</v>
      </c>
      <c r="BB261" t="b">
        <v>0</v>
      </c>
      <c r="BC261" t="b">
        <v>0</v>
      </c>
      <c r="BD261" t="b">
        <v>0</v>
      </c>
      <c r="BE261" t="b">
        <v>0</v>
      </c>
      <c r="BF261" t="b">
        <v>0</v>
      </c>
      <c r="BG261" t="b">
        <v>0</v>
      </c>
      <c r="BH261" t="b">
        <v>0</v>
      </c>
      <c r="BI261" t="b">
        <v>0</v>
      </c>
      <c r="BJ261" t="b">
        <v>0</v>
      </c>
      <c r="BK261" t="b">
        <v>0</v>
      </c>
      <c r="BL261" t="b">
        <v>0</v>
      </c>
      <c r="BN261" t="b">
        <v>1</v>
      </c>
    </row>
    <row r="262" spans="1:66">
      <c r="A262" s="6">
        <v>970</v>
      </c>
      <c r="B262" t="s">
        <v>1070</v>
      </c>
      <c r="C262" t="s">
        <v>91</v>
      </c>
      <c r="D262" t="s">
        <v>1269</v>
      </c>
      <c r="E262" t="s">
        <v>65</v>
      </c>
      <c r="F262" t="s">
        <v>1442</v>
      </c>
      <c r="G262" t="s">
        <v>32</v>
      </c>
      <c r="H262" t="s">
        <v>17</v>
      </c>
      <c r="I262" t="s">
        <v>1756</v>
      </c>
      <c r="J262" t="s">
        <v>1443</v>
      </c>
      <c r="L262" t="s">
        <v>1444</v>
      </c>
      <c r="N262" s="1">
        <v>16493</v>
      </c>
      <c r="Q262" t="b">
        <v>0</v>
      </c>
      <c r="R262" s="1">
        <v>43749</v>
      </c>
      <c r="S262" t="b">
        <v>0</v>
      </c>
      <c r="U262" t="b">
        <v>0</v>
      </c>
      <c r="AB262">
        <v>78</v>
      </c>
      <c r="AC262" t="b">
        <v>0</v>
      </c>
      <c r="AD262" t="b">
        <v>1</v>
      </c>
      <c r="AI262" t="b">
        <v>0</v>
      </c>
      <c r="AJ262" t="b">
        <v>0</v>
      </c>
      <c r="AK262" t="b">
        <v>0</v>
      </c>
      <c r="AL262" t="b">
        <v>0</v>
      </c>
      <c r="AM262" t="b">
        <v>0</v>
      </c>
      <c r="AN262" t="b">
        <v>0</v>
      </c>
      <c r="AO262" t="b">
        <v>0</v>
      </c>
      <c r="AP262" t="b">
        <v>0</v>
      </c>
      <c r="AQ262" t="b">
        <v>0</v>
      </c>
      <c r="AR262" t="b">
        <v>0</v>
      </c>
      <c r="AS262" t="b">
        <v>0</v>
      </c>
      <c r="AT262" t="b">
        <v>0</v>
      </c>
      <c r="AU262" t="b">
        <v>0</v>
      </c>
      <c r="AV262" t="b">
        <v>0</v>
      </c>
      <c r="AW262" t="b">
        <v>0</v>
      </c>
      <c r="AX262" t="b">
        <v>0</v>
      </c>
      <c r="AY262" t="b">
        <v>0</v>
      </c>
      <c r="AZ262" t="b">
        <v>0</v>
      </c>
      <c r="BA262" t="b">
        <v>0</v>
      </c>
      <c r="BB262" t="b">
        <v>0</v>
      </c>
      <c r="BC262" t="b">
        <v>0</v>
      </c>
      <c r="BD262" t="b">
        <v>0</v>
      </c>
      <c r="BE262" t="b">
        <v>0</v>
      </c>
      <c r="BF262" t="b">
        <v>0</v>
      </c>
      <c r="BG262" t="b">
        <v>0</v>
      </c>
      <c r="BH262" t="b">
        <v>0</v>
      </c>
      <c r="BI262" t="b">
        <v>0</v>
      </c>
      <c r="BJ262" t="b">
        <v>0</v>
      </c>
      <c r="BK262" t="b">
        <v>0</v>
      </c>
      <c r="BL262" t="b">
        <v>0</v>
      </c>
      <c r="BN262" t="b">
        <v>1</v>
      </c>
    </row>
    <row r="263" spans="1:66">
      <c r="A263" s="6">
        <v>1009</v>
      </c>
      <c r="B263" t="s">
        <v>1480</v>
      </c>
      <c r="C263" t="s">
        <v>56</v>
      </c>
      <c r="E263" t="s">
        <v>23</v>
      </c>
      <c r="F263" t="s">
        <v>1481</v>
      </c>
      <c r="G263" t="s">
        <v>87</v>
      </c>
      <c r="H263" t="s">
        <v>17</v>
      </c>
      <c r="I263" t="s">
        <v>1778</v>
      </c>
      <c r="J263" t="s">
        <v>1482</v>
      </c>
      <c r="K263" t="s">
        <v>1483</v>
      </c>
      <c r="L263" t="s">
        <v>1484</v>
      </c>
      <c r="N263" s="1">
        <v>17153</v>
      </c>
      <c r="O263" t="s">
        <v>1083</v>
      </c>
      <c r="Q263" t="b">
        <v>0</v>
      </c>
      <c r="R263" s="1">
        <v>44373</v>
      </c>
      <c r="S263" t="b">
        <v>0</v>
      </c>
      <c r="U263" t="b">
        <v>0</v>
      </c>
      <c r="Y263" s="1">
        <v>44373</v>
      </c>
      <c r="AB263">
        <v>77</v>
      </c>
      <c r="AC263" t="b">
        <v>0</v>
      </c>
      <c r="AD263" t="b">
        <v>1</v>
      </c>
      <c r="AF263" t="s">
        <v>2258</v>
      </c>
      <c r="AI263" t="b">
        <v>0</v>
      </c>
      <c r="AJ263" t="b">
        <v>0</v>
      </c>
      <c r="AK263" t="b">
        <v>0</v>
      </c>
      <c r="AL263" t="b">
        <v>1</v>
      </c>
      <c r="AM263" t="b">
        <v>0</v>
      </c>
      <c r="AN263" t="b">
        <v>0</v>
      </c>
      <c r="AO263" t="b">
        <v>0</v>
      </c>
      <c r="AP263" t="b">
        <v>0</v>
      </c>
      <c r="AQ263" t="b">
        <v>0</v>
      </c>
      <c r="AR263" t="b">
        <v>0</v>
      </c>
      <c r="AS263" t="b">
        <v>0</v>
      </c>
      <c r="AT263" t="b">
        <v>0</v>
      </c>
      <c r="AU263" t="b">
        <v>0</v>
      </c>
      <c r="AV263" t="b">
        <v>0</v>
      </c>
      <c r="AW263" t="b">
        <v>0</v>
      </c>
      <c r="AX263" t="b">
        <v>0</v>
      </c>
      <c r="AY263" t="b">
        <v>0</v>
      </c>
      <c r="AZ263" t="b">
        <v>0</v>
      </c>
      <c r="BA263" t="b">
        <v>0</v>
      </c>
      <c r="BB263" t="b">
        <v>0</v>
      </c>
      <c r="BC263" t="b">
        <v>0</v>
      </c>
      <c r="BD263" t="b">
        <v>0</v>
      </c>
      <c r="BE263" t="b">
        <v>0</v>
      </c>
      <c r="BF263" t="b">
        <v>0</v>
      </c>
      <c r="BG263" t="b">
        <v>0</v>
      </c>
      <c r="BH263" t="b">
        <v>0</v>
      </c>
      <c r="BI263" t="b">
        <v>0</v>
      </c>
      <c r="BJ263" t="b">
        <v>0</v>
      </c>
      <c r="BK263" t="b">
        <v>0</v>
      </c>
      <c r="BL263" t="b">
        <v>0</v>
      </c>
      <c r="BN263" t="b">
        <v>1</v>
      </c>
    </row>
    <row r="264" spans="1:66">
      <c r="A264" s="73">
        <v>1116</v>
      </c>
      <c r="B264" s="75" t="s">
        <v>2650</v>
      </c>
      <c r="C264" s="75" t="s">
        <v>58</v>
      </c>
      <c r="D264" s="75" t="s">
        <v>2655</v>
      </c>
      <c r="E264" s="75" t="s">
        <v>2654</v>
      </c>
      <c r="F264" s="75" t="s">
        <v>2653</v>
      </c>
      <c r="G264" s="75" t="s">
        <v>1878</v>
      </c>
      <c r="H264" s="75" t="s">
        <v>17</v>
      </c>
      <c r="I264" s="75">
        <v>7508</v>
      </c>
      <c r="J264" s="75" t="s">
        <v>2651</v>
      </c>
      <c r="K264" s="75" t="s">
        <v>2652</v>
      </c>
      <c r="L264" s="347" t="s">
        <v>2656</v>
      </c>
      <c r="M264" s="347" t="s">
        <v>2656</v>
      </c>
      <c r="N264" s="288">
        <v>15325</v>
      </c>
      <c r="O264" s="75" t="s">
        <v>2662</v>
      </c>
      <c r="P264" s="75"/>
      <c r="Q264" s="75"/>
      <c r="R264" s="288">
        <v>45261</v>
      </c>
    </row>
    <row r="265" spans="1:66">
      <c r="A265" s="6">
        <v>1108</v>
      </c>
      <c r="B265" t="s">
        <v>2300</v>
      </c>
      <c r="C265" t="s">
        <v>2038</v>
      </c>
      <c r="E265" t="s">
        <v>2358</v>
      </c>
      <c r="F265" t="s">
        <v>2359</v>
      </c>
      <c r="G265" t="s">
        <v>53</v>
      </c>
      <c r="H265" t="s">
        <v>17</v>
      </c>
      <c r="I265" t="s">
        <v>1761</v>
      </c>
      <c r="J265" t="s">
        <v>2360</v>
      </c>
      <c r="K265" t="s">
        <v>2361</v>
      </c>
      <c r="L265" t="s">
        <v>2362</v>
      </c>
      <c r="N265" s="1">
        <v>16750</v>
      </c>
      <c r="O265" t="s">
        <v>2363</v>
      </c>
      <c r="Q265" t="b">
        <v>0</v>
      </c>
      <c r="R265" s="1">
        <v>45175</v>
      </c>
      <c r="S265" t="b">
        <v>0</v>
      </c>
      <c r="U265" t="b">
        <v>0</v>
      </c>
      <c r="Y265" s="1">
        <v>45175.450775462959</v>
      </c>
      <c r="AB265">
        <v>78</v>
      </c>
      <c r="AC265" t="b">
        <v>0</v>
      </c>
      <c r="AD265" t="b">
        <v>0</v>
      </c>
      <c r="AF265" t="s">
        <v>2569</v>
      </c>
      <c r="AI265" t="b">
        <v>0</v>
      </c>
      <c r="AJ265" t="b">
        <v>0</v>
      </c>
      <c r="AK265" t="b">
        <v>0</v>
      </c>
      <c r="AL265" t="b">
        <v>0</v>
      </c>
      <c r="AM265" t="b">
        <v>0</v>
      </c>
      <c r="AN265" t="b">
        <v>0</v>
      </c>
      <c r="AO265" t="b">
        <v>1</v>
      </c>
      <c r="AP265" t="b">
        <v>0</v>
      </c>
      <c r="AQ265" t="b">
        <v>0</v>
      </c>
      <c r="AR265" t="b">
        <v>0</v>
      </c>
      <c r="AS265" t="b">
        <v>0</v>
      </c>
      <c r="AT265" t="b">
        <v>0</v>
      </c>
      <c r="AU265" t="b">
        <v>0</v>
      </c>
      <c r="AV265" t="b">
        <v>0</v>
      </c>
      <c r="AW265" t="b">
        <v>0</v>
      </c>
      <c r="AX265" t="b">
        <v>0</v>
      </c>
      <c r="AY265" t="b">
        <v>0</v>
      </c>
      <c r="AZ265" t="b">
        <v>0</v>
      </c>
      <c r="BA265" t="b">
        <v>0</v>
      </c>
      <c r="BB265" t="b">
        <v>1</v>
      </c>
      <c r="BC265" t="b">
        <v>0</v>
      </c>
      <c r="BD265" t="b">
        <v>0</v>
      </c>
      <c r="BE265" t="b">
        <v>0</v>
      </c>
      <c r="BF265" t="b">
        <v>0</v>
      </c>
      <c r="BG265" t="b">
        <v>1</v>
      </c>
      <c r="BH265" t="b">
        <v>0</v>
      </c>
      <c r="BI265" t="b">
        <v>0</v>
      </c>
      <c r="BJ265" t="b">
        <v>0</v>
      </c>
      <c r="BK265" t="b">
        <v>0</v>
      </c>
      <c r="BL265" t="b">
        <v>0</v>
      </c>
      <c r="BN265" t="b">
        <v>1</v>
      </c>
    </row>
    <row r="266" spans="1:66">
      <c r="A266" s="6">
        <v>693</v>
      </c>
      <c r="B266" t="s">
        <v>839</v>
      </c>
      <c r="C266" t="s">
        <v>748</v>
      </c>
      <c r="D266" t="s">
        <v>1084</v>
      </c>
      <c r="E266" t="s">
        <v>840</v>
      </c>
      <c r="F266" t="s">
        <v>841</v>
      </c>
      <c r="G266" t="s">
        <v>96</v>
      </c>
      <c r="H266" t="s">
        <v>17</v>
      </c>
      <c r="I266" t="s">
        <v>1822</v>
      </c>
      <c r="J266" t="s">
        <v>842</v>
      </c>
      <c r="L266" t="s">
        <v>843</v>
      </c>
      <c r="N266" s="1">
        <v>16742</v>
      </c>
      <c r="Q266" t="b">
        <v>0</v>
      </c>
      <c r="R266" s="1">
        <v>42206</v>
      </c>
      <c r="S266" t="b">
        <v>0</v>
      </c>
      <c r="U266" t="b">
        <v>0</v>
      </c>
      <c r="Y266" s="1">
        <v>44160</v>
      </c>
      <c r="AB266">
        <v>78</v>
      </c>
      <c r="AC266" t="b">
        <v>0</v>
      </c>
      <c r="AD266" t="b">
        <v>1</v>
      </c>
      <c r="AI266" t="b">
        <v>0</v>
      </c>
      <c r="AJ266" t="b">
        <v>0</v>
      </c>
      <c r="AK266" t="b">
        <v>0</v>
      </c>
      <c r="AL266" t="b">
        <v>1</v>
      </c>
      <c r="AM266" t="b">
        <v>0</v>
      </c>
      <c r="AN266" t="b">
        <v>0</v>
      </c>
      <c r="AO266" t="b">
        <v>0</v>
      </c>
      <c r="AP266" t="b">
        <v>0</v>
      </c>
      <c r="AQ266" t="b">
        <v>0</v>
      </c>
      <c r="AR266" t="b">
        <v>0</v>
      </c>
      <c r="AS266" t="b">
        <v>0</v>
      </c>
      <c r="AT266" t="b">
        <v>0</v>
      </c>
      <c r="AU266" t="b">
        <v>0</v>
      </c>
      <c r="AV266" t="b">
        <v>0</v>
      </c>
      <c r="AW266" t="b">
        <v>0</v>
      </c>
      <c r="AX266" t="b">
        <v>0</v>
      </c>
      <c r="AY266" t="b">
        <v>0</v>
      </c>
      <c r="AZ266" t="b">
        <v>0</v>
      </c>
      <c r="BA266" t="b">
        <v>0</v>
      </c>
      <c r="BB266" t="b">
        <v>0</v>
      </c>
      <c r="BC266" t="b">
        <v>0</v>
      </c>
      <c r="BD266" t="b">
        <v>0</v>
      </c>
      <c r="BE266" t="b">
        <v>0</v>
      </c>
      <c r="BF266" t="b">
        <v>0</v>
      </c>
      <c r="BG266" t="b">
        <v>0</v>
      </c>
      <c r="BH266" t="b">
        <v>0</v>
      </c>
      <c r="BI266" t="b">
        <v>0</v>
      </c>
      <c r="BJ266" t="b">
        <v>0</v>
      </c>
      <c r="BK266" t="b">
        <v>0</v>
      </c>
      <c r="BL266" t="b">
        <v>0</v>
      </c>
      <c r="BN266" t="b">
        <v>1</v>
      </c>
    </row>
    <row r="267" spans="1:66">
      <c r="A267" s="6">
        <v>769</v>
      </c>
      <c r="B267" t="s">
        <v>844</v>
      </c>
      <c r="C267" t="s">
        <v>19</v>
      </c>
      <c r="D267" t="s">
        <v>1161</v>
      </c>
      <c r="E267" t="s">
        <v>1162</v>
      </c>
      <c r="F267" t="s">
        <v>845</v>
      </c>
      <c r="G267" t="s">
        <v>213</v>
      </c>
      <c r="H267" t="s">
        <v>17</v>
      </c>
      <c r="I267" t="s">
        <v>1804</v>
      </c>
      <c r="J267" t="s">
        <v>846</v>
      </c>
      <c r="L267" t="s">
        <v>2081</v>
      </c>
      <c r="N267" s="1">
        <v>12963</v>
      </c>
      <c r="Q267" t="b">
        <v>0</v>
      </c>
      <c r="R267" s="1">
        <v>42381</v>
      </c>
      <c r="S267" t="b">
        <v>0</v>
      </c>
      <c r="U267" t="b">
        <v>0</v>
      </c>
      <c r="Y267" s="1">
        <v>44730</v>
      </c>
      <c r="AB267">
        <v>88</v>
      </c>
      <c r="AC267" t="b">
        <v>0</v>
      </c>
      <c r="AD267" t="b">
        <v>1</v>
      </c>
      <c r="AF267" t="s">
        <v>2521</v>
      </c>
      <c r="AI267" t="b">
        <v>0</v>
      </c>
      <c r="AJ267" t="b">
        <v>0</v>
      </c>
      <c r="AK267" t="b">
        <v>0</v>
      </c>
      <c r="AL267" t="b">
        <v>0</v>
      </c>
      <c r="AM267" t="b">
        <v>0</v>
      </c>
      <c r="AN267" t="b">
        <v>0</v>
      </c>
      <c r="AO267" t="b">
        <v>0</v>
      </c>
      <c r="AP267" t="b">
        <v>0</v>
      </c>
      <c r="AQ267" t="b">
        <v>0</v>
      </c>
      <c r="AR267" t="b">
        <v>0</v>
      </c>
      <c r="AS267" t="b">
        <v>0</v>
      </c>
      <c r="AT267" t="b">
        <v>0</v>
      </c>
      <c r="AU267" t="b">
        <v>1</v>
      </c>
      <c r="AV267" t="b">
        <v>0</v>
      </c>
      <c r="AW267" t="b">
        <v>0</v>
      </c>
      <c r="AX267" t="b">
        <v>0</v>
      </c>
      <c r="AY267" t="b">
        <v>0</v>
      </c>
      <c r="AZ267" t="b">
        <v>0</v>
      </c>
      <c r="BA267" t="b">
        <v>0</v>
      </c>
      <c r="BB267" t="b">
        <v>0</v>
      </c>
      <c r="BC267" t="b">
        <v>0</v>
      </c>
      <c r="BD267" t="b">
        <v>0</v>
      </c>
      <c r="BE267" t="b">
        <v>0</v>
      </c>
      <c r="BF267" t="b">
        <v>0</v>
      </c>
      <c r="BG267" t="b">
        <v>0</v>
      </c>
      <c r="BH267" t="b">
        <v>0</v>
      </c>
      <c r="BI267" t="b">
        <v>0</v>
      </c>
      <c r="BJ267" t="b">
        <v>0</v>
      </c>
      <c r="BK267" t="b">
        <v>0</v>
      </c>
      <c r="BL267" t="b">
        <v>0</v>
      </c>
      <c r="BN267" t="b">
        <v>1</v>
      </c>
    </row>
    <row r="268" spans="1:66">
      <c r="A268" s="99">
        <v>309</v>
      </c>
      <c r="B268" s="110" t="s">
        <v>847</v>
      </c>
      <c r="C268" s="110" t="s">
        <v>771</v>
      </c>
      <c r="D268" s="110" t="s">
        <v>1098</v>
      </c>
      <c r="E268" s="110" t="s">
        <v>30</v>
      </c>
      <c r="F268" s="110" t="s">
        <v>848</v>
      </c>
      <c r="G268" s="110" t="s">
        <v>849</v>
      </c>
      <c r="H268" s="110" t="s">
        <v>422</v>
      </c>
      <c r="I268" s="110" t="s">
        <v>1941</v>
      </c>
      <c r="J268" t="s">
        <v>850</v>
      </c>
      <c r="L268" t="s">
        <v>851</v>
      </c>
      <c r="N268" s="1">
        <v>10654</v>
      </c>
      <c r="P268" t="s">
        <v>1795</v>
      </c>
      <c r="Q268" t="b">
        <v>0</v>
      </c>
      <c r="R268" s="1">
        <v>35431</v>
      </c>
      <c r="S268" t="b">
        <v>0</v>
      </c>
      <c r="U268" t="b">
        <v>0</v>
      </c>
      <c r="Y268" s="1">
        <v>44277</v>
      </c>
      <c r="Z268" t="s">
        <v>2613</v>
      </c>
      <c r="AB268">
        <v>94</v>
      </c>
      <c r="AC268" t="b">
        <v>0</v>
      </c>
      <c r="AD268" t="b">
        <v>1</v>
      </c>
      <c r="AI268" t="b">
        <v>0</v>
      </c>
      <c r="AJ268" t="b">
        <v>0</v>
      </c>
      <c r="AK268" t="b">
        <v>0</v>
      </c>
      <c r="AL268" t="b">
        <v>0</v>
      </c>
      <c r="AM268" t="b">
        <v>0</v>
      </c>
      <c r="AN268" t="b">
        <v>0</v>
      </c>
      <c r="AO268" t="b">
        <v>0</v>
      </c>
      <c r="AP268" t="b">
        <v>0</v>
      </c>
      <c r="AQ268" t="b">
        <v>0</v>
      </c>
      <c r="AR268" t="b">
        <v>0</v>
      </c>
      <c r="AS268" t="b">
        <v>0</v>
      </c>
      <c r="AT268" t="b">
        <v>0</v>
      </c>
      <c r="AU268" t="b">
        <v>0</v>
      </c>
      <c r="AV268" t="b">
        <v>0</v>
      </c>
      <c r="AW268" t="b">
        <v>0</v>
      </c>
      <c r="AX268" t="b">
        <v>0</v>
      </c>
      <c r="AY268" t="b">
        <v>0</v>
      </c>
      <c r="AZ268" t="b">
        <v>0</v>
      </c>
      <c r="BA268" t="b">
        <v>0</v>
      </c>
      <c r="BB268" t="b">
        <v>0</v>
      </c>
      <c r="BC268" t="b">
        <v>0</v>
      </c>
      <c r="BD268" t="b">
        <v>0</v>
      </c>
      <c r="BE268" t="b">
        <v>0</v>
      </c>
      <c r="BF268" t="b">
        <v>0</v>
      </c>
      <c r="BG268" t="b">
        <v>0</v>
      </c>
      <c r="BH268" t="b">
        <v>0</v>
      </c>
      <c r="BI268" t="b">
        <v>0</v>
      </c>
      <c r="BJ268" t="b">
        <v>0</v>
      </c>
      <c r="BK268" t="b">
        <v>0</v>
      </c>
      <c r="BL268" t="b">
        <v>0</v>
      </c>
      <c r="BN268" t="b">
        <v>1</v>
      </c>
    </row>
    <row r="269" spans="1:66">
      <c r="A269" s="6">
        <v>1056</v>
      </c>
      <c r="B269" t="s">
        <v>1735</v>
      </c>
      <c r="C269" t="s">
        <v>2097</v>
      </c>
      <c r="D269" t="s">
        <v>1436</v>
      </c>
      <c r="E269" t="s">
        <v>118</v>
      </c>
      <c r="F269" t="s">
        <v>1942</v>
      </c>
      <c r="G269" t="s">
        <v>789</v>
      </c>
      <c r="H269" t="s">
        <v>17</v>
      </c>
      <c r="I269" t="s">
        <v>1798</v>
      </c>
      <c r="J269" t="s">
        <v>1943</v>
      </c>
      <c r="K269" t="s">
        <v>1943</v>
      </c>
      <c r="L269" t="s">
        <v>1944</v>
      </c>
      <c r="M269" t="s">
        <v>1945</v>
      </c>
      <c r="N269" s="1">
        <v>17728</v>
      </c>
      <c r="O269" t="s">
        <v>1387</v>
      </c>
      <c r="Q269" t="b">
        <v>0</v>
      </c>
      <c r="R269" s="1">
        <v>44588</v>
      </c>
      <c r="S269" t="b">
        <v>0</v>
      </c>
      <c r="U269" t="b">
        <v>0</v>
      </c>
      <c r="Y269" s="1">
        <v>44593</v>
      </c>
      <c r="AB269">
        <v>75</v>
      </c>
      <c r="AC269" t="b">
        <v>0</v>
      </c>
      <c r="AD269" t="b">
        <v>1</v>
      </c>
      <c r="AF269" t="s">
        <v>2571</v>
      </c>
      <c r="AI269" t="b">
        <v>0</v>
      </c>
      <c r="AJ269" t="b">
        <v>0</v>
      </c>
      <c r="AK269" t="b">
        <v>0</v>
      </c>
      <c r="AL269" t="b">
        <v>0</v>
      </c>
      <c r="AM269" t="b">
        <v>0</v>
      </c>
      <c r="AN269" t="b">
        <v>1</v>
      </c>
      <c r="AO269" t="b">
        <v>0</v>
      </c>
      <c r="AP269" t="b">
        <v>1</v>
      </c>
      <c r="AQ269" t="b">
        <v>1</v>
      </c>
      <c r="AR269" t="b">
        <v>1</v>
      </c>
      <c r="AS269" t="b">
        <v>0</v>
      </c>
      <c r="AT269" t="b">
        <v>0</v>
      </c>
      <c r="AU269" t="b">
        <v>0</v>
      </c>
      <c r="AV269" t="b">
        <v>0</v>
      </c>
      <c r="AW269" t="b">
        <v>1</v>
      </c>
      <c r="AX269" t="b">
        <v>0</v>
      </c>
      <c r="AY269" t="b">
        <v>0</v>
      </c>
      <c r="AZ269" t="b">
        <v>0</v>
      </c>
      <c r="BA269" t="b">
        <v>0</v>
      </c>
      <c r="BB269" t="b">
        <v>0</v>
      </c>
      <c r="BC269" t="b">
        <v>0</v>
      </c>
      <c r="BD269" t="b">
        <v>1</v>
      </c>
      <c r="BE269" t="b">
        <v>0</v>
      </c>
      <c r="BF269" t="b">
        <v>0</v>
      </c>
      <c r="BG269" t="b">
        <v>1</v>
      </c>
      <c r="BH269" t="b">
        <v>0</v>
      </c>
      <c r="BI269" t="b">
        <v>0</v>
      </c>
      <c r="BJ269" t="b">
        <v>0</v>
      </c>
      <c r="BK269" t="b">
        <v>0</v>
      </c>
      <c r="BL269" t="b">
        <v>0</v>
      </c>
      <c r="BN269" t="b">
        <v>1</v>
      </c>
    </row>
    <row r="270" spans="1:66">
      <c r="A270" s="6">
        <v>1032</v>
      </c>
      <c r="B270" t="s">
        <v>1192</v>
      </c>
      <c r="C270" t="s">
        <v>56</v>
      </c>
      <c r="E270" t="s">
        <v>77</v>
      </c>
      <c r="F270" t="s">
        <v>1193</v>
      </c>
      <c r="G270" t="s">
        <v>1194</v>
      </c>
      <c r="H270" t="s">
        <v>133</v>
      </c>
      <c r="I270" t="s">
        <v>1946</v>
      </c>
      <c r="J270" t="s">
        <v>1195</v>
      </c>
      <c r="K270" t="s">
        <v>1195</v>
      </c>
      <c r="L270" t="s">
        <v>1196</v>
      </c>
      <c r="N270" s="1">
        <v>13490</v>
      </c>
      <c r="O270" t="s">
        <v>1197</v>
      </c>
      <c r="Q270" t="b">
        <v>0</v>
      </c>
      <c r="R270" s="1">
        <v>44412</v>
      </c>
      <c r="S270" t="b">
        <v>0</v>
      </c>
      <c r="U270" t="b">
        <v>0</v>
      </c>
      <c r="Y270" s="1">
        <v>44412</v>
      </c>
      <c r="AB270">
        <v>87</v>
      </c>
      <c r="AC270" t="b">
        <v>0</v>
      </c>
      <c r="AD270" t="b">
        <v>1</v>
      </c>
      <c r="AF270" t="s">
        <v>2541</v>
      </c>
      <c r="AI270" t="b">
        <v>0</v>
      </c>
      <c r="AJ270" t="b">
        <v>0</v>
      </c>
      <c r="AK270" t="b">
        <v>0</v>
      </c>
      <c r="AL270" t="b">
        <v>0</v>
      </c>
      <c r="AM270" t="b">
        <v>0</v>
      </c>
      <c r="AN270" t="b">
        <v>0</v>
      </c>
      <c r="AO270" t="b">
        <v>0</v>
      </c>
      <c r="AP270" t="b">
        <v>0</v>
      </c>
      <c r="AQ270" t="b">
        <v>0</v>
      </c>
      <c r="AR270" t="b">
        <v>0</v>
      </c>
      <c r="AS270" t="b">
        <v>0</v>
      </c>
      <c r="AT270" t="b">
        <v>0</v>
      </c>
      <c r="AU270" t="b">
        <v>0</v>
      </c>
      <c r="AV270" t="b">
        <v>0</v>
      </c>
      <c r="AW270" t="b">
        <v>0</v>
      </c>
      <c r="AX270" t="b">
        <v>0</v>
      </c>
      <c r="AY270" t="b">
        <v>0</v>
      </c>
      <c r="AZ270" t="b">
        <v>0</v>
      </c>
      <c r="BA270" t="b">
        <v>0</v>
      </c>
      <c r="BB270" t="b">
        <v>0</v>
      </c>
      <c r="BC270" t="b">
        <v>0</v>
      </c>
      <c r="BD270" t="b">
        <v>0</v>
      </c>
      <c r="BE270" t="b">
        <v>0</v>
      </c>
      <c r="BF270" t="b">
        <v>0</v>
      </c>
      <c r="BG270" t="b">
        <v>0</v>
      </c>
      <c r="BH270" t="b">
        <v>0</v>
      </c>
      <c r="BI270" t="b">
        <v>0</v>
      </c>
      <c r="BJ270" t="b">
        <v>0</v>
      </c>
      <c r="BK270" t="b">
        <v>0</v>
      </c>
      <c r="BL270" t="b">
        <v>0</v>
      </c>
      <c r="BN270" t="b">
        <v>1</v>
      </c>
    </row>
    <row r="271" spans="1:66">
      <c r="A271" s="6">
        <v>526</v>
      </c>
      <c r="B271" t="s">
        <v>852</v>
      </c>
      <c r="C271" t="s">
        <v>64</v>
      </c>
      <c r="D271" t="s">
        <v>1104</v>
      </c>
      <c r="E271" t="s">
        <v>1231</v>
      </c>
      <c r="F271" t="s">
        <v>853</v>
      </c>
      <c r="G271" t="s">
        <v>25</v>
      </c>
      <c r="H271" t="s">
        <v>17</v>
      </c>
      <c r="I271" t="s">
        <v>1755</v>
      </c>
      <c r="J271" t="s">
        <v>854</v>
      </c>
      <c r="K271" t="s">
        <v>1232</v>
      </c>
      <c r="L271" t="s">
        <v>855</v>
      </c>
      <c r="M271" t="s">
        <v>1233</v>
      </c>
      <c r="N271" s="1">
        <v>13978</v>
      </c>
      <c r="O271" t="s">
        <v>1221</v>
      </c>
      <c r="Q271" t="b">
        <v>0</v>
      </c>
      <c r="R271" s="1">
        <v>41306</v>
      </c>
      <c r="S271" t="b">
        <v>0</v>
      </c>
      <c r="U271" t="b">
        <v>0</v>
      </c>
      <c r="Y271" s="1">
        <v>44160</v>
      </c>
      <c r="AB271">
        <v>85</v>
      </c>
      <c r="AC271" t="b">
        <v>0</v>
      </c>
      <c r="AD271" t="b">
        <v>1</v>
      </c>
      <c r="AF271" t="s">
        <v>2539</v>
      </c>
      <c r="AI271" t="b">
        <v>0</v>
      </c>
      <c r="AJ271" t="b">
        <v>0</v>
      </c>
      <c r="AK271" t="b">
        <v>0</v>
      </c>
      <c r="AL271" t="b">
        <v>0</v>
      </c>
      <c r="AM271" t="b">
        <v>0</v>
      </c>
      <c r="AN271" t="b">
        <v>0</v>
      </c>
      <c r="AO271" t="b">
        <v>0</v>
      </c>
      <c r="AP271" t="b">
        <v>0</v>
      </c>
      <c r="AQ271" t="b">
        <v>0</v>
      </c>
      <c r="AR271" t="b">
        <v>0</v>
      </c>
      <c r="AS271" t="b">
        <v>1</v>
      </c>
      <c r="AT271" t="b">
        <v>0</v>
      </c>
      <c r="AU271" t="b">
        <v>0</v>
      </c>
      <c r="AV271" t="b">
        <v>0</v>
      </c>
      <c r="AW271" t="b">
        <v>0</v>
      </c>
      <c r="AX271" t="b">
        <v>0</v>
      </c>
      <c r="AY271" t="b">
        <v>0</v>
      </c>
      <c r="AZ271" t="b">
        <v>0</v>
      </c>
      <c r="BA271" t="b">
        <v>0</v>
      </c>
      <c r="BB271" t="b">
        <v>0</v>
      </c>
      <c r="BC271" t="b">
        <v>0</v>
      </c>
      <c r="BD271" t="b">
        <v>0</v>
      </c>
      <c r="BE271" t="b">
        <v>0</v>
      </c>
      <c r="BF271" t="b">
        <v>0</v>
      </c>
      <c r="BG271" t="b">
        <v>0</v>
      </c>
      <c r="BH271" t="b">
        <v>0</v>
      </c>
      <c r="BI271" t="b">
        <v>0</v>
      </c>
      <c r="BJ271" t="b">
        <v>0</v>
      </c>
      <c r="BK271" t="b">
        <v>0</v>
      </c>
      <c r="BL271" t="b">
        <v>0</v>
      </c>
      <c r="BN271" t="b">
        <v>1</v>
      </c>
    </row>
    <row r="272" spans="1:66">
      <c r="A272" s="6">
        <v>943</v>
      </c>
      <c r="B272" t="s">
        <v>856</v>
      </c>
      <c r="C272" t="s">
        <v>2042</v>
      </c>
      <c r="D272" t="s">
        <v>1568</v>
      </c>
      <c r="E272" t="s">
        <v>36</v>
      </c>
      <c r="F272" t="s">
        <v>857</v>
      </c>
      <c r="G272" t="s">
        <v>32</v>
      </c>
      <c r="H272" t="s">
        <v>17</v>
      </c>
      <c r="I272" t="s">
        <v>1756</v>
      </c>
      <c r="J272" t="s">
        <v>858</v>
      </c>
      <c r="K272" t="s">
        <v>859</v>
      </c>
      <c r="L272" t="s">
        <v>860</v>
      </c>
      <c r="M272" t="s">
        <v>1947</v>
      </c>
      <c r="N272" s="1">
        <v>19036</v>
      </c>
      <c r="Q272" t="b">
        <v>0</v>
      </c>
      <c r="R272" s="1">
        <v>43508</v>
      </c>
      <c r="S272" t="b">
        <v>0</v>
      </c>
      <c r="U272" t="b">
        <v>0</v>
      </c>
      <c r="Y272" s="1">
        <v>44597</v>
      </c>
      <c r="AB272">
        <v>71</v>
      </c>
      <c r="AC272" t="b">
        <v>0</v>
      </c>
      <c r="AD272" t="b">
        <v>1</v>
      </c>
      <c r="AF272" t="s">
        <v>2611</v>
      </c>
      <c r="AI272" t="b">
        <v>0</v>
      </c>
      <c r="AJ272" t="b">
        <v>0</v>
      </c>
      <c r="AK272" t="b">
        <v>0</v>
      </c>
      <c r="AL272" t="b">
        <v>0</v>
      </c>
      <c r="AM272" t="b">
        <v>0</v>
      </c>
      <c r="AN272" t="b">
        <v>0</v>
      </c>
      <c r="AO272" t="b">
        <v>0</v>
      </c>
      <c r="AP272" t="b">
        <v>1</v>
      </c>
      <c r="AQ272" t="b">
        <v>0</v>
      </c>
      <c r="AR272" t="b">
        <v>0</v>
      </c>
      <c r="AS272" t="b">
        <v>0</v>
      </c>
      <c r="AT272" t="b">
        <v>0</v>
      </c>
      <c r="AU272" t="b">
        <v>1</v>
      </c>
      <c r="AV272" t="b">
        <v>1</v>
      </c>
      <c r="AW272" t="b">
        <v>0</v>
      </c>
      <c r="AX272" t="b">
        <v>0</v>
      </c>
      <c r="AY272" t="b">
        <v>0</v>
      </c>
      <c r="AZ272" t="b">
        <v>0</v>
      </c>
      <c r="BA272" t="b">
        <v>0</v>
      </c>
      <c r="BB272" t="b">
        <v>0</v>
      </c>
      <c r="BC272" t="b">
        <v>0</v>
      </c>
      <c r="BD272" t="b">
        <v>0</v>
      </c>
      <c r="BE272" t="b">
        <v>0</v>
      </c>
      <c r="BF272" t="b">
        <v>0</v>
      </c>
      <c r="BG272" t="b">
        <v>0</v>
      </c>
      <c r="BH272" t="b">
        <v>0</v>
      </c>
      <c r="BI272" t="b">
        <v>0</v>
      </c>
      <c r="BJ272" t="b">
        <v>0</v>
      </c>
      <c r="BK272" t="b">
        <v>0</v>
      </c>
      <c r="BL272" t="b">
        <v>0</v>
      </c>
      <c r="BN272" t="b">
        <v>1</v>
      </c>
    </row>
    <row r="273" spans="1:66">
      <c r="A273" s="6">
        <v>1088</v>
      </c>
      <c r="B273" t="s">
        <v>2113</v>
      </c>
      <c r="C273" t="s">
        <v>2114</v>
      </c>
      <c r="D273" t="s">
        <v>1084</v>
      </c>
      <c r="E273" t="s">
        <v>1220</v>
      </c>
      <c r="F273" t="s">
        <v>2169</v>
      </c>
      <c r="G273" t="s">
        <v>16</v>
      </c>
      <c r="H273" t="s">
        <v>17</v>
      </c>
      <c r="I273" t="s">
        <v>1752</v>
      </c>
      <c r="J273" t="s">
        <v>2170</v>
      </c>
      <c r="K273" t="s">
        <v>2170</v>
      </c>
      <c r="L273" t="s">
        <v>2171</v>
      </c>
      <c r="M273" t="s">
        <v>2172</v>
      </c>
      <c r="N273" s="1">
        <v>18057</v>
      </c>
      <c r="O273" t="s">
        <v>2173</v>
      </c>
      <c r="Q273" t="b">
        <v>0</v>
      </c>
      <c r="R273" s="1">
        <v>44912</v>
      </c>
      <c r="S273" t="b">
        <v>0</v>
      </c>
      <c r="U273" t="b">
        <v>0</v>
      </c>
      <c r="Y273" s="1">
        <v>44916.6643287037</v>
      </c>
      <c r="AB273">
        <v>74</v>
      </c>
      <c r="AC273" t="b">
        <v>0</v>
      </c>
      <c r="AD273" t="b">
        <v>1</v>
      </c>
      <c r="AF273" t="s">
        <v>2584</v>
      </c>
      <c r="AI273" t="b">
        <v>0</v>
      </c>
      <c r="AJ273" t="b">
        <v>0</v>
      </c>
      <c r="AK273" t="b">
        <v>0</v>
      </c>
      <c r="AL273" t="b">
        <v>0</v>
      </c>
      <c r="AM273" t="b">
        <v>0</v>
      </c>
      <c r="AN273" t="b">
        <v>0</v>
      </c>
      <c r="AO273" t="b">
        <v>0</v>
      </c>
      <c r="AP273" t="b">
        <v>1</v>
      </c>
      <c r="AQ273" t="b">
        <v>0</v>
      </c>
      <c r="AR273" t="b">
        <v>0</v>
      </c>
      <c r="AS273" t="b">
        <v>0</v>
      </c>
      <c r="AT273" t="b">
        <v>0</v>
      </c>
      <c r="AU273" t="b">
        <v>1</v>
      </c>
      <c r="AV273" t="b">
        <v>1</v>
      </c>
      <c r="AW273" t="b">
        <v>0</v>
      </c>
      <c r="AX273" t="b">
        <v>0</v>
      </c>
      <c r="AY273" t="b">
        <v>0</v>
      </c>
      <c r="AZ273" t="b">
        <v>0</v>
      </c>
      <c r="BA273" t="b">
        <v>0</v>
      </c>
      <c r="BB273" t="b">
        <v>0</v>
      </c>
      <c r="BC273" t="b">
        <v>0</v>
      </c>
      <c r="BD273" t="b">
        <v>0</v>
      </c>
      <c r="BE273" t="b">
        <v>0</v>
      </c>
      <c r="BF273" t="b">
        <v>0</v>
      </c>
      <c r="BG273" t="b">
        <v>0</v>
      </c>
      <c r="BH273" t="b">
        <v>0</v>
      </c>
      <c r="BI273" t="b">
        <v>0</v>
      </c>
      <c r="BJ273" t="b">
        <v>0</v>
      </c>
      <c r="BK273" t="b">
        <v>0</v>
      </c>
      <c r="BL273" t="b">
        <v>0</v>
      </c>
      <c r="BN273" t="b">
        <v>1</v>
      </c>
    </row>
    <row r="274" spans="1:66">
      <c r="A274" s="6">
        <v>552</v>
      </c>
      <c r="B274" t="s">
        <v>862</v>
      </c>
      <c r="C274" t="s">
        <v>202</v>
      </c>
      <c r="D274" t="s">
        <v>1099</v>
      </c>
      <c r="E274" t="s">
        <v>168</v>
      </c>
      <c r="F274" t="s">
        <v>863</v>
      </c>
      <c r="G274" t="s">
        <v>25</v>
      </c>
      <c r="H274" t="s">
        <v>17</v>
      </c>
      <c r="I274" t="s">
        <v>1755</v>
      </c>
      <c r="J274" t="s">
        <v>1413</v>
      </c>
      <c r="L274" t="s">
        <v>864</v>
      </c>
      <c r="N274" s="1">
        <v>16148</v>
      </c>
      <c r="O274" t="s">
        <v>1414</v>
      </c>
      <c r="P274" t="s">
        <v>1948</v>
      </c>
      <c r="Q274" t="b">
        <v>0</v>
      </c>
      <c r="R274" s="1">
        <v>41534</v>
      </c>
      <c r="S274" t="b">
        <v>0</v>
      </c>
      <c r="U274" t="b">
        <v>0</v>
      </c>
      <c r="AB274">
        <v>79</v>
      </c>
      <c r="AC274" t="b">
        <v>0</v>
      </c>
      <c r="AD274" t="b">
        <v>1</v>
      </c>
      <c r="AF274" t="s">
        <v>2521</v>
      </c>
      <c r="AI274" t="b">
        <v>0</v>
      </c>
      <c r="AJ274" t="b">
        <v>0</v>
      </c>
      <c r="AK274" t="b">
        <v>0</v>
      </c>
      <c r="AL274" t="b">
        <v>0</v>
      </c>
      <c r="AM274" t="b">
        <v>0</v>
      </c>
      <c r="AN274" t="b">
        <v>0</v>
      </c>
      <c r="AO274" t="b">
        <v>0</v>
      </c>
      <c r="AP274" t="b">
        <v>1</v>
      </c>
      <c r="AQ274" t="b">
        <v>0</v>
      </c>
      <c r="AR274" t="b">
        <v>0</v>
      </c>
      <c r="AS274" t="b">
        <v>0</v>
      </c>
      <c r="AT274" t="b">
        <v>0</v>
      </c>
      <c r="AU274" t="b">
        <v>1</v>
      </c>
      <c r="AV274" t="b">
        <v>1</v>
      </c>
      <c r="AW274" t="b">
        <v>0</v>
      </c>
      <c r="AX274" t="b">
        <v>0</v>
      </c>
      <c r="AY274" t="b">
        <v>0</v>
      </c>
      <c r="AZ274" t="b">
        <v>0</v>
      </c>
      <c r="BA274" t="b">
        <v>0</v>
      </c>
      <c r="BB274" t="b">
        <v>0</v>
      </c>
      <c r="BC274" t="b">
        <v>0</v>
      </c>
      <c r="BD274" t="b">
        <v>0</v>
      </c>
      <c r="BE274" t="b">
        <v>0</v>
      </c>
      <c r="BF274" t="b">
        <v>0</v>
      </c>
      <c r="BG274" t="b">
        <v>0</v>
      </c>
      <c r="BH274" t="b">
        <v>0</v>
      </c>
      <c r="BI274" t="b">
        <v>0</v>
      </c>
      <c r="BJ274" t="b">
        <v>0</v>
      </c>
      <c r="BK274" t="b">
        <v>0</v>
      </c>
      <c r="BL274" t="b">
        <v>0</v>
      </c>
      <c r="BN274" t="b">
        <v>1</v>
      </c>
    </row>
    <row r="275" spans="1:66">
      <c r="A275" s="6">
        <v>612</v>
      </c>
      <c r="B275" t="s">
        <v>865</v>
      </c>
      <c r="C275" t="s">
        <v>13</v>
      </c>
      <c r="D275" t="s">
        <v>1269</v>
      </c>
      <c r="E275" t="s">
        <v>2614</v>
      </c>
      <c r="F275" t="s">
        <v>867</v>
      </c>
      <c r="G275" t="s">
        <v>87</v>
      </c>
      <c r="H275" t="s">
        <v>17</v>
      </c>
      <c r="I275" t="s">
        <v>1778</v>
      </c>
      <c r="J275" t="s">
        <v>868</v>
      </c>
      <c r="L275" t="s">
        <v>869</v>
      </c>
      <c r="N275" s="1">
        <v>15751</v>
      </c>
      <c r="O275" t="s">
        <v>1384</v>
      </c>
      <c r="P275" t="s">
        <v>2303</v>
      </c>
      <c r="Q275" t="b">
        <v>0</v>
      </c>
      <c r="R275" s="1">
        <v>41842</v>
      </c>
      <c r="S275" t="b">
        <v>0</v>
      </c>
      <c r="U275" t="b">
        <v>0</v>
      </c>
      <c r="AB275">
        <v>80</v>
      </c>
      <c r="AC275" t="b">
        <v>0</v>
      </c>
      <c r="AD275" t="b">
        <v>1</v>
      </c>
      <c r="AI275" t="b">
        <v>0</v>
      </c>
      <c r="AJ275" t="b">
        <v>0</v>
      </c>
      <c r="AK275" t="b">
        <v>0</v>
      </c>
      <c r="AL275" t="b">
        <v>0</v>
      </c>
      <c r="AM275" t="b">
        <v>0</v>
      </c>
      <c r="AN275" t="b">
        <v>0</v>
      </c>
      <c r="AO275" t="b">
        <v>0</v>
      </c>
      <c r="AP275" t="b">
        <v>0</v>
      </c>
      <c r="AQ275" t="b">
        <v>0</v>
      </c>
      <c r="AR275" t="b">
        <v>0</v>
      </c>
      <c r="AS275" t="b">
        <v>0</v>
      </c>
      <c r="AT275" t="b">
        <v>0</v>
      </c>
      <c r="AU275" t="b">
        <v>0</v>
      </c>
      <c r="AV275" t="b">
        <v>0</v>
      </c>
      <c r="AW275" t="b">
        <v>0</v>
      </c>
      <c r="AX275" t="b">
        <v>0</v>
      </c>
      <c r="AY275" t="b">
        <v>0</v>
      </c>
      <c r="AZ275" t="b">
        <v>0</v>
      </c>
      <c r="BA275" t="b">
        <v>0</v>
      </c>
      <c r="BB275" t="b">
        <v>0</v>
      </c>
      <c r="BC275" t="b">
        <v>0</v>
      </c>
      <c r="BD275" t="b">
        <v>0</v>
      </c>
      <c r="BE275" t="b">
        <v>0</v>
      </c>
      <c r="BF275" t="b">
        <v>0</v>
      </c>
      <c r="BG275" t="b">
        <v>0</v>
      </c>
      <c r="BH275" t="b">
        <v>0</v>
      </c>
      <c r="BI275" t="b">
        <v>0</v>
      </c>
      <c r="BJ275" t="b">
        <v>0</v>
      </c>
      <c r="BK275" t="b">
        <v>0</v>
      </c>
      <c r="BL275" t="b">
        <v>0</v>
      </c>
      <c r="BN275" t="b">
        <v>1</v>
      </c>
    </row>
    <row r="276" spans="1:66">
      <c r="A276" s="6">
        <v>571</v>
      </c>
      <c r="B276" t="s">
        <v>870</v>
      </c>
      <c r="C276" t="s">
        <v>861</v>
      </c>
      <c r="D276" t="s">
        <v>1214</v>
      </c>
      <c r="E276" t="s">
        <v>36</v>
      </c>
      <c r="F276" t="s">
        <v>871</v>
      </c>
      <c r="G276" t="s">
        <v>67</v>
      </c>
      <c r="H276" t="s">
        <v>17</v>
      </c>
      <c r="I276" t="s">
        <v>1776</v>
      </c>
      <c r="J276" t="s">
        <v>872</v>
      </c>
      <c r="L276" t="s">
        <v>873</v>
      </c>
      <c r="M276" t="s">
        <v>1319</v>
      </c>
      <c r="N276" s="1">
        <v>15037</v>
      </c>
      <c r="O276" t="s">
        <v>1164</v>
      </c>
      <c r="Q276" t="b">
        <v>0</v>
      </c>
      <c r="R276" s="1">
        <v>41628</v>
      </c>
      <c r="S276" t="b">
        <v>0</v>
      </c>
      <c r="U276" t="b">
        <v>0</v>
      </c>
      <c r="AB276">
        <v>82</v>
      </c>
      <c r="AC276" t="b">
        <v>0</v>
      </c>
      <c r="AD276" t="b">
        <v>1</v>
      </c>
      <c r="AI276" t="b">
        <v>0</v>
      </c>
      <c r="AJ276" t="b">
        <v>0</v>
      </c>
      <c r="AK276" t="b">
        <v>0</v>
      </c>
      <c r="AL276" t="b">
        <v>0</v>
      </c>
      <c r="AM276" t="b">
        <v>0</v>
      </c>
      <c r="AN276" t="b">
        <v>0</v>
      </c>
      <c r="AO276" t="b">
        <v>0</v>
      </c>
      <c r="AP276" t="b">
        <v>1</v>
      </c>
      <c r="AQ276" t="b">
        <v>0</v>
      </c>
      <c r="AR276" t="b">
        <v>0</v>
      </c>
      <c r="AS276" t="b">
        <v>0</v>
      </c>
      <c r="AT276" t="b">
        <v>0</v>
      </c>
      <c r="AU276" t="b">
        <v>1</v>
      </c>
      <c r="AV276" t="b">
        <v>0</v>
      </c>
      <c r="AW276" t="b">
        <v>1</v>
      </c>
      <c r="AX276" t="b">
        <v>0</v>
      </c>
      <c r="AY276" t="b">
        <v>0</v>
      </c>
      <c r="AZ276" t="b">
        <v>0</v>
      </c>
      <c r="BA276" t="b">
        <v>0</v>
      </c>
      <c r="BB276" t="b">
        <v>0</v>
      </c>
      <c r="BC276" t="b">
        <v>0</v>
      </c>
      <c r="BD276" t="b">
        <v>0</v>
      </c>
      <c r="BE276" t="b">
        <v>0</v>
      </c>
      <c r="BF276" t="b">
        <v>0</v>
      </c>
      <c r="BG276" t="b">
        <v>0</v>
      </c>
      <c r="BH276" t="b">
        <v>0</v>
      </c>
      <c r="BI276" t="b">
        <v>0</v>
      </c>
      <c r="BJ276" t="b">
        <v>0</v>
      </c>
      <c r="BK276" t="b">
        <v>0</v>
      </c>
      <c r="BL276" t="b">
        <v>0</v>
      </c>
      <c r="BN276" t="b">
        <v>1</v>
      </c>
    </row>
    <row r="277" spans="1:66">
      <c r="A277" s="73">
        <v>573</v>
      </c>
      <c r="B277" s="75" t="s">
        <v>874</v>
      </c>
      <c r="C277" s="75" t="s">
        <v>547</v>
      </c>
      <c r="D277" t="s">
        <v>1067</v>
      </c>
      <c r="E277" t="s">
        <v>51</v>
      </c>
      <c r="F277" t="s">
        <v>1949</v>
      </c>
      <c r="G277" t="s">
        <v>1950</v>
      </c>
      <c r="H277" t="s">
        <v>875</v>
      </c>
      <c r="I277" t="s">
        <v>1951</v>
      </c>
      <c r="J277" t="s">
        <v>1450</v>
      </c>
      <c r="K277" t="s">
        <v>876</v>
      </c>
      <c r="L277" t="s">
        <v>877</v>
      </c>
      <c r="N277" s="1">
        <v>16648</v>
      </c>
      <c r="O277" t="s">
        <v>1451</v>
      </c>
      <c r="P277" t="s">
        <v>1751</v>
      </c>
      <c r="Q277" t="b">
        <v>1</v>
      </c>
      <c r="R277" s="1">
        <v>41567</v>
      </c>
      <c r="S277" t="b">
        <v>0</v>
      </c>
      <c r="U277" t="b">
        <v>0</v>
      </c>
      <c r="Y277" s="1">
        <v>44160</v>
      </c>
      <c r="AB277">
        <v>78</v>
      </c>
      <c r="AC277" t="b">
        <v>0</v>
      </c>
      <c r="AD277" t="b">
        <v>1</v>
      </c>
      <c r="AI277" t="b">
        <v>0</v>
      </c>
      <c r="AJ277" t="b">
        <v>0</v>
      </c>
      <c r="AK277" t="b">
        <v>0</v>
      </c>
      <c r="AL277" t="b">
        <v>0</v>
      </c>
      <c r="AM277" t="b">
        <v>0</v>
      </c>
      <c r="AN277" t="b">
        <v>0</v>
      </c>
      <c r="AO277" t="b">
        <v>0</v>
      </c>
      <c r="AP277" t="b">
        <v>0</v>
      </c>
      <c r="AQ277" t="b">
        <v>0</v>
      </c>
      <c r="AR277" t="b">
        <v>0</v>
      </c>
      <c r="AS277" t="b">
        <v>1</v>
      </c>
      <c r="AT277" t="b">
        <v>0</v>
      </c>
      <c r="AU277" t="b">
        <v>0</v>
      </c>
      <c r="AV277" t="b">
        <v>0</v>
      </c>
      <c r="AW277" t="b">
        <v>0</v>
      </c>
      <c r="AX277" t="b">
        <v>0</v>
      </c>
      <c r="AY277" t="b">
        <v>0</v>
      </c>
      <c r="AZ277" t="b">
        <v>0</v>
      </c>
      <c r="BA277" t="b">
        <v>0</v>
      </c>
      <c r="BB277" t="b">
        <v>0</v>
      </c>
      <c r="BC277" t="b">
        <v>0</v>
      </c>
      <c r="BD277" t="b">
        <v>0</v>
      </c>
      <c r="BE277" t="b">
        <v>0</v>
      </c>
      <c r="BF277" t="b">
        <v>0</v>
      </c>
      <c r="BG277" t="b">
        <v>0</v>
      </c>
      <c r="BH277" t="b">
        <v>0</v>
      </c>
      <c r="BI277" t="b">
        <v>0</v>
      </c>
      <c r="BJ277" t="b">
        <v>0</v>
      </c>
      <c r="BK277" t="b">
        <v>0</v>
      </c>
      <c r="BL277" t="b">
        <v>0</v>
      </c>
      <c r="BN277" t="b">
        <v>1</v>
      </c>
    </row>
    <row r="278" spans="1:66">
      <c r="A278" s="6">
        <v>586</v>
      </c>
      <c r="B278" t="s">
        <v>878</v>
      </c>
      <c r="C278" t="s">
        <v>879</v>
      </c>
      <c r="D278" t="s">
        <v>1214</v>
      </c>
      <c r="E278" t="s">
        <v>1338</v>
      </c>
      <c r="F278" t="s">
        <v>880</v>
      </c>
      <c r="G278" t="s">
        <v>42</v>
      </c>
      <c r="H278" t="s">
        <v>17</v>
      </c>
      <c r="I278" t="s">
        <v>1758</v>
      </c>
      <c r="J278" t="s">
        <v>881</v>
      </c>
      <c r="L278" t="s">
        <v>882</v>
      </c>
      <c r="N278" s="1">
        <v>17554</v>
      </c>
      <c r="O278" t="s">
        <v>1306</v>
      </c>
      <c r="Q278" t="b">
        <v>0</v>
      </c>
      <c r="R278" s="1">
        <v>41681</v>
      </c>
      <c r="S278" t="b">
        <v>0</v>
      </c>
      <c r="U278" t="b">
        <v>0</v>
      </c>
      <c r="AB278">
        <v>75</v>
      </c>
      <c r="AC278" t="b">
        <v>0</v>
      </c>
      <c r="AD278" t="b">
        <v>1</v>
      </c>
      <c r="AI278" t="b">
        <v>0</v>
      </c>
      <c r="AJ278" t="b">
        <v>0</v>
      </c>
      <c r="AK278" t="b">
        <v>0</v>
      </c>
      <c r="AL278" t="b">
        <v>0</v>
      </c>
      <c r="AM278" t="b">
        <v>0</v>
      </c>
      <c r="AN278" t="b">
        <v>0</v>
      </c>
      <c r="AO278" t="b">
        <v>0</v>
      </c>
      <c r="AP278" t="b">
        <v>0</v>
      </c>
      <c r="AQ278" t="b">
        <v>0</v>
      </c>
      <c r="AR278" t="b">
        <v>0</v>
      </c>
      <c r="AS278" t="b">
        <v>0</v>
      </c>
      <c r="AT278" t="b">
        <v>0</v>
      </c>
      <c r="AU278" t="b">
        <v>0</v>
      </c>
      <c r="AV278" t="b">
        <v>0</v>
      </c>
      <c r="AW278" t="b">
        <v>0</v>
      </c>
      <c r="AX278" t="b">
        <v>0</v>
      </c>
      <c r="AY278" t="b">
        <v>0</v>
      </c>
      <c r="AZ278" t="b">
        <v>0</v>
      </c>
      <c r="BA278" t="b">
        <v>0</v>
      </c>
      <c r="BB278" t="b">
        <v>0</v>
      </c>
      <c r="BC278" t="b">
        <v>0</v>
      </c>
      <c r="BD278" t="b">
        <v>0</v>
      </c>
      <c r="BE278" t="b">
        <v>0</v>
      </c>
      <c r="BF278" t="b">
        <v>0</v>
      </c>
      <c r="BG278" t="b">
        <v>0</v>
      </c>
      <c r="BH278" t="b">
        <v>0</v>
      </c>
      <c r="BI278" t="b">
        <v>0</v>
      </c>
      <c r="BJ278" t="b">
        <v>0</v>
      </c>
      <c r="BK278" t="b">
        <v>0</v>
      </c>
      <c r="BL278" t="b">
        <v>0</v>
      </c>
      <c r="BN278" t="b">
        <v>1</v>
      </c>
    </row>
    <row r="279" spans="1:66">
      <c r="A279" s="6">
        <v>906</v>
      </c>
      <c r="B279" t="s">
        <v>883</v>
      </c>
      <c r="C279" t="s">
        <v>13</v>
      </c>
      <c r="D279" t="s">
        <v>1214</v>
      </c>
      <c r="E279" t="s">
        <v>884</v>
      </c>
      <c r="F279" t="s">
        <v>885</v>
      </c>
      <c r="G279" t="s">
        <v>306</v>
      </c>
      <c r="H279" t="s">
        <v>17</v>
      </c>
      <c r="I279" t="s">
        <v>1827</v>
      </c>
      <c r="J279" t="s">
        <v>2174</v>
      </c>
      <c r="K279" t="s">
        <v>886</v>
      </c>
      <c r="L279" t="s">
        <v>1215</v>
      </c>
      <c r="N279" s="1">
        <v>13629</v>
      </c>
      <c r="Q279" t="b">
        <v>0</v>
      </c>
      <c r="R279" s="1">
        <v>43081</v>
      </c>
      <c r="S279" t="b">
        <v>0</v>
      </c>
      <c r="U279" t="b">
        <v>0</v>
      </c>
      <c r="Y279" s="1">
        <v>44860</v>
      </c>
      <c r="AB279">
        <v>86</v>
      </c>
      <c r="AC279" t="b">
        <v>0</v>
      </c>
      <c r="AD279" t="b">
        <v>1</v>
      </c>
      <c r="AF279" t="s">
        <v>2534</v>
      </c>
      <c r="AI279" t="b">
        <v>0</v>
      </c>
      <c r="AJ279" t="b">
        <v>0</v>
      </c>
      <c r="AK279" t="b">
        <v>0</v>
      </c>
      <c r="AL279" t="b">
        <v>0</v>
      </c>
      <c r="AM279" t="b">
        <v>0</v>
      </c>
      <c r="AN279" t="b">
        <v>0</v>
      </c>
      <c r="AO279" t="b">
        <v>0</v>
      </c>
      <c r="AP279" t="b">
        <v>0</v>
      </c>
      <c r="AQ279" t="b">
        <v>0</v>
      </c>
      <c r="AR279" t="b">
        <v>0</v>
      </c>
      <c r="AS279" t="b">
        <v>0</v>
      </c>
      <c r="AT279" t="b">
        <v>0</v>
      </c>
      <c r="AU279" t="b">
        <v>1</v>
      </c>
      <c r="AV279" t="b">
        <v>0</v>
      </c>
      <c r="AW279" t="b">
        <v>0</v>
      </c>
      <c r="AX279" t="b">
        <v>0</v>
      </c>
      <c r="AY279" t="b">
        <v>0</v>
      </c>
      <c r="AZ279" t="b">
        <v>0</v>
      </c>
      <c r="BA279" t="b">
        <v>0</v>
      </c>
      <c r="BB279" t="b">
        <v>0</v>
      </c>
      <c r="BC279" t="b">
        <v>0</v>
      </c>
      <c r="BD279" t="b">
        <v>0</v>
      </c>
      <c r="BE279" t="b">
        <v>0</v>
      </c>
      <c r="BF279" t="b">
        <v>0</v>
      </c>
      <c r="BG279" t="b">
        <v>0</v>
      </c>
      <c r="BH279" t="b">
        <v>0</v>
      </c>
      <c r="BI279" t="b">
        <v>0</v>
      </c>
      <c r="BJ279" t="b">
        <v>0</v>
      </c>
      <c r="BK279" t="b">
        <v>0</v>
      </c>
      <c r="BL279" t="b">
        <v>0</v>
      </c>
      <c r="BN279" t="b">
        <v>1</v>
      </c>
    </row>
    <row r="280" spans="1:66">
      <c r="A280" s="99">
        <v>765</v>
      </c>
      <c r="B280" s="110" t="s">
        <v>887</v>
      </c>
      <c r="C280" s="110" t="s">
        <v>352</v>
      </c>
      <c r="D280" s="110" t="s">
        <v>1094</v>
      </c>
      <c r="E280" s="110" t="s">
        <v>888</v>
      </c>
      <c r="F280" s="110" t="s">
        <v>889</v>
      </c>
      <c r="G280" s="110" t="s">
        <v>25</v>
      </c>
      <c r="H280" s="110" t="s">
        <v>17</v>
      </c>
      <c r="I280" s="110" t="s">
        <v>1755</v>
      </c>
      <c r="J280" t="s">
        <v>890</v>
      </c>
      <c r="N280" s="1">
        <v>10377</v>
      </c>
      <c r="O280" t="s">
        <v>1095</v>
      </c>
      <c r="P280" t="s">
        <v>1952</v>
      </c>
      <c r="Q280" t="b">
        <v>0</v>
      </c>
      <c r="R280" s="1">
        <v>42381</v>
      </c>
      <c r="S280" t="b">
        <v>0</v>
      </c>
      <c r="U280" t="b">
        <v>0</v>
      </c>
      <c r="AB280">
        <v>95</v>
      </c>
      <c r="AC280" t="b">
        <v>0</v>
      </c>
      <c r="AD280" t="b">
        <v>0</v>
      </c>
      <c r="AI280" t="b">
        <v>0</v>
      </c>
      <c r="AJ280" t="b">
        <v>0</v>
      </c>
      <c r="AK280" t="b">
        <v>0</v>
      </c>
      <c r="AL280" t="b">
        <v>0</v>
      </c>
      <c r="AM280" t="b">
        <v>0</v>
      </c>
      <c r="AN280" t="b">
        <v>0</v>
      </c>
      <c r="AO280" t="b">
        <v>0</v>
      </c>
      <c r="AP280" t="b">
        <v>0</v>
      </c>
      <c r="AQ280" t="b">
        <v>0</v>
      </c>
      <c r="AR280" t="b">
        <v>0</v>
      </c>
      <c r="AS280" t="b">
        <v>0</v>
      </c>
      <c r="AT280" t="b">
        <v>0</v>
      </c>
      <c r="AU280" t="b">
        <v>0</v>
      </c>
      <c r="AV280" t="b">
        <v>0</v>
      </c>
      <c r="AW280" t="b">
        <v>0</v>
      </c>
      <c r="AX280" t="b">
        <v>0</v>
      </c>
      <c r="AY280" t="b">
        <v>0</v>
      </c>
      <c r="AZ280" t="b">
        <v>0</v>
      </c>
      <c r="BA280" t="b">
        <v>0</v>
      </c>
      <c r="BB280" t="b">
        <v>0</v>
      </c>
      <c r="BC280" t="b">
        <v>0</v>
      </c>
      <c r="BD280" t="b">
        <v>0</v>
      </c>
      <c r="BE280" t="b">
        <v>0</v>
      </c>
      <c r="BF280" t="b">
        <v>0</v>
      </c>
      <c r="BG280" t="b">
        <v>0</v>
      </c>
      <c r="BH280" t="b">
        <v>0</v>
      </c>
      <c r="BI280" t="b">
        <v>0</v>
      </c>
      <c r="BJ280" t="b">
        <v>0</v>
      </c>
      <c r="BK280" t="b">
        <v>0</v>
      </c>
      <c r="BL280" t="b">
        <v>0</v>
      </c>
      <c r="BN280" t="b">
        <v>1</v>
      </c>
    </row>
    <row r="281" spans="1:66">
      <c r="A281" s="99">
        <v>320</v>
      </c>
      <c r="B281" s="110" t="s">
        <v>891</v>
      </c>
      <c r="C281" s="110" t="s">
        <v>892</v>
      </c>
      <c r="D281" s="110" t="s">
        <v>1101</v>
      </c>
      <c r="E281" s="110" t="s">
        <v>51</v>
      </c>
      <c r="F281" s="110" t="s">
        <v>893</v>
      </c>
      <c r="G281" s="110" t="s">
        <v>16</v>
      </c>
      <c r="H281" s="110" t="s">
        <v>17</v>
      </c>
      <c r="I281" s="110" t="s">
        <v>1752</v>
      </c>
      <c r="L281" t="s">
        <v>894</v>
      </c>
      <c r="N281" s="1">
        <v>10828</v>
      </c>
      <c r="P281" t="s">
        <v>1953</v>
      </c>
      <c r="Q281" t="b">
        <v>0</v>
      </c>
      <c r="R281" s="1">
        <v>35339</v>
      </c>
      <c r="S281" t="b">
        <v>0</v>
      </c>
      <c r="U281" t="b">
        <v>0</v>
      </c>
      <c r="AB281">
        <v>94</v>
      </c>
      <c r="AC281" t="b">
        <v>0</v>
      </c>
      <c r="AD281" t="b">
        <v>1</v>
      </c>
      <c r="AI281" t="b">
        <v>0</v>
      </c>
      <c r="AJ281" t="b">
        <v>0</v>
      </c>
      <c r="AK281" t="b">
        <v>0</v>
      </c>
      <c r="AL281" t="b">
        <v>0</v>
      </c>
      <c r="AM281" t="b">
        <v>0</v>
      </c>
      <c r="AN281" t="b">
        <v>0</v>
      </c>
      <c r="AO281" t="b">
        <v>0</v>
      </c>
      <c r="AP281" t="b">
        <v>0</v>
      </c>
      <c r="AQ281" t="b">
        <v>0</v>
      </c>
      <c r="AR281" t="b">
        <v>0</v>
      </c>
      <c r="AS281" t="b">
        <v>0</v>
      </c>
      <c r="AT281" t="b">
        <v>0</v>
      </c>
      <c r="AU281" t="b">
        <v>0</v>
      </c>
      <c r="AV281" t="b">
        <v>0</v>
      </c>
      <c r="AW281" t="b">
        <v>0</v>
      </c>
      <c r="AX281" t="b">
        <v>0</v>
      </c>
      <c r="AY281" t="b">
        <v>0</v>
      </c>
      <c r="AZ281" t="b">
        <v>0</v>
      </c>
      <c r="BA281" t="b">
        <v>0</v>
      </c>
      <c r="BB281" t="b">
        <v>0</v>
      </c>
      <c r="BC281" t="b">
        <v>0</v>
      </c>
      <c r="BD281" t="b">
        <v>0</v>
      </c>
      <c r="BE281" t="b">
        <v>0</v>
      </c>
      <c r="BF281" t="b">
        <v>0</v>
      </c>
      <c r="BG281" t="b">
        <v>0</v>
      </c>
      <c r="BH281" t="b">
        <v>0</v>
      </c>
      <c r="BI281" t="b">
        <v>0</v>
      </c>
      <c r="BJ281" t="b">
        <v>0</v>
      </c>
      <c r="BK281" t="b">
        <v>0</v>
      </c>
      <c r="BL281" t="b">
        <v>0</v>
      </c>
      <c r="BN281" t="b">
        <v>1</v>
      </c>
    </row>
    <row r="282" spans="1:66">
      <c r="A282" s="6">
        <v>1059</v>
      </c>
      <c r="B282" t="s">
        <v>1654</v>
      </c>
      <c r="C282" t="s">
        <v>2095</v>
      </c>
      <c r="D282" t="s">
        <v>1954</v>
      </c>
      <c r="E282" t="s">
        <v>51</v>
      </c>
      <c r="F282" t="s">
        <v>1730</v>
      </c>
      <c r="G282" t="s">
        <v>1955</v>
      </c>
      <c r="H282" t="s">
        <v>133</v>
      </c>
      <c r="I282" t="s">
        <v>1956</v>
      </c>
      <c r="J282" t="s">
        <v>1957</v>
      </c>
      <c r="L282" t="s">
        <v>1958</v>
      </c>
      <c r="M282" t="s">
        <v>1958</v>
      </c>
      <c r="N282" s="1">
        <v>16284</v>
      </c>
      <c r="O282" t="s">
        <v>1478</v>
      </c>
      <c r="Q282" t="b">
        <v>0</v>
      </c>
      <c r="R282" s="1">
        <v>44197</v>
      </c>
      <c r="S282" t="b">
        <v>0</v>
      </c>
      <c r="U282" t="b">
        <v>0</v>
      </c>
      <c r="Y282" s="1">
        <v>44614</v>
      </c>
      <c r="AB282">
        <v>79</v>
      </c>
      <c r="AC282" t="b">
        <v>0</v>
      </c>
      <c r="AD282" t="b">
        <v>1</v>
      </c>
      <c r="AF282" t="s">
        <v>2529</v>
      </c>
      <c r="AI282" t="b">
        <v>1</v>
      </c>
      <c r="AJ282" t="b">
        <v>0</v>
      </c>
      <c r="AK282" t="b">
        <v>0</v>
      </c>
      <c r="AL282" t="b">
        <v>0</v>
      </c>
      <c r="AM282" t="b">
        <v>0</v>
      </c>
      <c r="AN282" t="b">
        <v>0</v>
      </c>
      <c r="AO282" t="b">
        <v>0</v>
      </c>
      <c r="AP282" t="b">
        <v>0</v>
      </c>
      <c r="AQ282" t="b">
        <v>0</v>
      </c>
      <c r="AR282" t="b">
        <v>0</v>
      </c>
      <c r="AS282" t="b">
        <v>0</v>
      </c>
      <c r="AT282" t="b">
        <v>0</v>
      </c>
      <c r="AU282" t="b">
        <v>0</v>
      </c>
      <c r="AV282" t="b">
        <v>0</v>
      </c>
      <c r="AW282" t="b">
        <v>0</v>
      </c>
      <c r="AX282" t="b">
        <v>0</v>
      </c>
      <c r="AY282" t="b">
        <v>0</v>
      </c>
      <c r="AZ282" t="b">
        <v>0</v>
      </c>
      <c r="BA282" t="b">
        <v>0</v>
      </c>
      <c r="BB282" t="b">
        <v>0</v>
      </c>
      <c r="BC282" t="b">
        <v>0</v>
      </c>
      <c r="BD282" t="b">
        <v>0</v>
      </c>
      <c r="BE282" t="b">
        <v>0</v>
      </c>
      <c r="BF282" t="b">
        <v>0</v>
      </c>
      <c r="BG282" t="b">
        <v>0</v>
      </c>
      <c r="BH282" t="b">
        <v>0</v>
      </c>
      <c r="BI282" t="b">
        <v>0</v>
      </c>
      <c r="BJ282" t="b">
        <v>0</v>
      </c>
      <c r="BK282" t="b">
        <v>0</v>
      </c>
      <c r="BL282" t="b">
        <v>0</v>
      </c>
      <c r="BN282" t="b">
        <v>1</v>
      </c>
    </row>
    <row r="283" spans="1:66">
      <c r="A283" s="6">
        <v>1064</v>
      </c>
      <c r="B283" t="s">
        <v>1745</v>
      </c>
      <c r="C283" t="s">
        <v>104</v>
      </c>
      <c r="D283" t="s">
        <v>1084</v>
      </c>
      <c r="E283" t="s">
        <v>124</v>
      </c>
      <c r="F283" t="s">
        <v>1959</v>
      </c>
      <c r="G283" t="s">
        <v>42</v>
      </c>
      <c r="H283" t="s">
        <v>17</v>
      </c>
      <c r="I283" t="s">
        <v>1758</v>
      </c>
      <c r="J283" t="s">
        <v>1960</v>
      </c>
      <c r="K283" t="s">
        <v>1960</v>
      </c>
      <c r="L283" t="s">
        <v>1961</v>
      </c>
      <c r="M283" t="s">
        <v>1962</v>
      </c>
      <c r="N283" s="1">
        <v>20226</v>
      </c>
      <c r="O283" t="s">
        <v>1963</v>
      </c>
      <c r="Q283" t="b">
        <v>0</v>
      </c>
      <c r="R283" s="1">
        <v>44665</v>
      </c>
      <c r="S283" t="b">
        <v>0</v>
      </c>
      <c r="U283" t="b">
        <v>0</v>
      </c>
      <c r="AB283">
        <v>68</v>
      </c>
      <c r="AC283" t="b">
        <v>0</v>
      </c>
      <c r="AD283" t="b">
        <v>1</v>
      </c>
      <c r="AI283" t="b">
        <v>0</v>
      </c>
      <c r="AJ283" t="b">
        <v>0</v>
      </c>
      <c r="AK283" t="b">
        <v>0</v>
      </c>
      <c r="AL283" t="b">
        <v>0</v>
      </c>
      <c r="AM283" t="b">
        <v>0</v>
      </c>
      <c r="AN283" t="b">
        <v>0</v>
      </c>
      <c r="AO283" t="b">
        <v>0</v>
      </c>
      <c r="AP283" t="b">
        <v>0</v>
      </c>
      <c r="AQ283" t="b">
        <v>0</v>
      </c>
      <c r="AR283" t="b">
        <v>0</v>
      </c>
      <c r="AS283" t="b">
        <v>0</v>
      </c>
      <c r="AT283" t="b">
        <v>0</v>
      </c>
      <c r="AU283" t="b">
        <v>0</v>
      </c>
      <c r="AV283" t="b">
        <v>0</v>
      </c>
      <c r="AW283" t="b">
        <v>0</v>
      </c>
      <c r="AX283" t="b">
        <v>0</v>
      </c>
      <c r="AY283" t="b">
        <v>0</v>
      </c>
      <c r="AZ283" t="b">
        <v>0</v>
      </c>
      <c r="BA283" t="b">
        <v>0</v>
      </c>
      <c r="BB283" t="b">
        <v>0</v>
      </c>
      <c r="BC283" t="b">
        <v>0</v>
      </c>
      <c r="BD283" t="b">
        <v>0</v>
      </c>
      <c r="BE283" t="b">
        <v>0</v>
      </c>
      <c r="BF283" t="b">
        <v>0</v>
      </c>
      <c r="BG283" t="b">
        <v>0</v>
      </c>
      <c r="BH283" t="b">
        <v>0</v>
      </c>
      <c r="BI283" t="b">
        <v>0</v>
      </c>
      <c r="BJ283" t="b">
        <v>0</v>
      </c>
      <c r="BK283" t="b">
        <v>0</v>
      </c>
      <c r="BL283" t="b">
        <v>0</v>
      </c>
      <c r="BN283" t="b">
        <v>1</v>
      </c>
    </row>
    <row r="284" spans="1:66">
      <c r="A284" s="6">
        <v>475</v>
      </c>
      <c r="B284" t="s">
        <v>895</v>
      </c>
      <c r="C284" t="s">
        <v>1630</v>
      </c>
      <c r="D284" t="s">
        <v>1125</v>
      </c>
      <c r="E284" t="s">
        <v>40</v>
      </c>
      <c r="F284" t="s">
        <v>896</v>
      </c>
      <c r="G284" t="s">
        <v>25</v>
      </c>
      <c r="H284" t="s">
        <v>17</v>
      </c>
      <c r="I284" t="s">
        <v>1755</v>
      </c>
      <c r="J284" t="s">
        <v>897</v>
      </c>
      <c r="L284" t="s">
        <v>898</v>
      </c>
      <c r="M284" t="s">
        <v>1251</v>
      </c>
      <c r="N284" s="1">
        <v>14190</v>
      </c>
      <c r="O284" t="s">
        <v>1252</v>
      </c>
      <c r="Q284" t="b">
        <v>0</v>
      </c>
      <c r="R284" s="1">
        <v>40787</v>
      </c>
      <c r="S284" t="b">
        <v>0</v>
      </c>
      <c r="U284" t="b">
        <v>0</v>
      </c>
      <c r="AB284">
        <v>85</v>
      </c>
      <c r="AC284" t="b">
        <v>0</v>
      </c>
      <c r="AD284" t="b">
        <v>1</v>
      </c>
      <c r="AF284" t="s">
        <v>2517</v>
      </c>
      <c r="AI284" t="b">
        <v>0</v>
      </c>
      <c r="AJ284" t="b">
        <v>0</v>
      </c>
      <c r="AK284" t="b">
        <v>0</v>
      </c>
      <c r="AL284" t="b">
        <v>1</v>
      </c>
      <c r="AM284" t="b">
        <v>0</v>
      </c>
      <c r="AN284" t="b">
        <v>0</v>
      </c>
      <c r="AO284" t="b">
        <v>0</v>
      </c>
      <c r="AP284" t="b">
        <v>0</v>
      </c>
      <c r="AQ284" t="b">
        <v>0</v>
      </c>
      <c r="AR284" t="b">
        <v>0</v>
      </c>
      <c r="AS284" t="b">
        <v>0</v>
      </c>
      <c r="AT284" t="b">
        <v>0</v>
      </c>
      <c r="AU284" t="b">
        <v>0</v>
      </c>
      <c r="AV284" t="b">
        <v>0</v>
      </c>
      <c r="AW284" t="b">
        <v>0</v>
      </c>
      <c r="AX284" t="b">
        <v>0</v>
      </c>
      <c r="AY284" t="b">
        <v>0</v>
      </c>
      <c r="AZ284" t="b">
        <v>0</v>
      </c>
      <c r="BA284" t="b">
        <v>0</v>
      </c>
      <c r="BB284" t="b">
        <v>0</v>
      </c>
      <c r="BC284" t="b">
        <v>0</v>
      </c>
      <c r="BD284" t="b">
        <v>0</v>
      </c>
      <c r="BE284" t="b">
        <v>0</v>
      </c>
      <c r="BF284" t="b">
        <v>0</v>
      </c>
      <c r="BG284" t="b">
        <v>0</v>
      </c>
      <c r="BH284" t="b">
        <v>0</v>
      </c>
      <c r="BI284" t="b">
        <v>0</v>
      </c>
      <c r="BJ284" t="b">
        <v>0</v>
      </c>
      <c r="BK284" t="b">
        <v>0</v>
      </c>
      <c r="BL284" t="b">
        <v>0</v>
      </c>
      <c r="BN284" t="b">
        <v>1</v>
      </c>
    </row>
    <row r="285" spans="1:66">
      <c r="A285" s="73">
        <v>531</v>
      </c>
      <c r="B285" s="75" t="s">
        <v>899</v>
      </c>
      <c r="C285" s="75" t="s">
        <v>900</v>
      </c>
      <c r="D285" t="s">
        <v>1323</v>
      </c>
      <c r="E285" t="s">
        <v>1501</v>
      </c>
      <c r="F285" t="s">
        <v>901</v>
      </c>
      <c r="G285" t="s">
        <v>306</v>
      </c>
      <c r="H285" t="s">
        <v>17</v>
      </c>
      <c r="I285" t="s">
        <v>1827</v>
      </c>
      <c r="J285" t="s">
        <v>902</v>
      </c>
      <c r="K285" t="s">
        <v>1502</v>
      </c>
      <c r="L285" t="s">
        <v>903</v>
      </c>
      <c r="N285" s="1">
        <v>17416</v>
      </c>
      <c r="O285" t="s">
        <v>1503</v>
      </c>
      <c r="Q285" t="b">
        <v>0</v>
      </c>
      <c r="R285" s="1">
        <v>41345</v>
      </c>
      <c r="S285" t="b">
        <v>0</v>
      </c>
      <c r="U285" t="b">
        <v>0</v>
      </c>
      <c r="Y285" s="1">
        <v>44160</v>
      </c>
      <c r="AB285">
        <v>76</v>
      </c>
      <c r="AC285" t="b">
        <v>0</v>
      </c>
      <c r="AD285" t="b">
        <v>1</v>
      </c>
      <c r="AI285" t="b">
        <v>0</v>
      </c>
      <c r="AJ285" t="b">
        <v>0</v>
      </c>
      <c r="AK285" t="b">
        <v>0</v>
      </c>
      <c r="AL285" t="b">
        <v>0</v>
      </c>
      <c r="AM285" t="b">
        <v>0</v>
      </c>
      <c r="AN285" t="b">
        <v>1</v>
      </c>
      <c r="AO285" t="b">
        <v>0</v>
      </c>
      <c r="AP285" t="b">
        <v>0</v>
      </c>
      <c r="AQ285" t="b">
        <v>1</v>
      </c>
      <c r="AR285" t="b">
        <v>0</v>
      </c>
      <c r="AS285" t="b">
        <v>1</v>
      </c>
      <c r="AT285" t="b">
        <v>0</v>
      </c>
      <c r="AU285" t="b">
        <v>1</v>
      </c>
      <c r="AV285" t="b">
        <v>0</v>
      </c>
      <c r="AW285" t="b">
        <v>1</v>
      </c>
      <c r="AX285" t="b">
        <v>0</v>
      </c>
      <c r="AY285" t="b">
        <v>0</v>
      </c>
      <c r="AZ285" t="b">
        <v>0</v>
      </c>
      <c r="BA285" t="b">
        <v>0</v>
      </c>
      <c r="BB285" t="b">
        <v>0</v>
      </c>
      <c r="BC285" t="b">
        <v>0</v>
      </c>
      <c r="BD285" t="b">
        <v>0</v>
      </c>
      <c r="BE285" t="b">
        <v>0</v>
      </c>
      <c r="BF285" t="b">
        <v>0</v>
      </c>
      <c r="BG285" t="b">
        <v>0</v>
      </c>
      <c r="BH285" t="b">
        <v>0</v>
      </c>
      <c r="BI285" t="b">
        <v>0</v>
      </c>
      <c r="BJ285" t="b">
        <v>1</v>
      </c>
      <c r="BK285" t="b">
        <v>0</v>
      </c>
      <c r="BL285" t="b">
        <v>0</v>
      </c>
      <c r="BN285" t="b">
        <v>1</v>
      </c>
    </row>
    <row r="286" spans="1:66">
      <c r="A286" s="6">
        <v>1039</v>
      </c>
      <c r="B286" t="s">
        <v>1634</v>
      </c>
      <c r="C286" t="s">
        <v>56</v>
      </c>
      <c r="E286" t="s">
        <v>1964</v>
      </c>
      <c r="F286" t="s">
        <v>1965</v>
      </c>
      <c r="G286" t="s">
        <v>357</v>
      </c>
      <c r="H286" t="s">
        <v>17</v>
      </c>
      <c r="I286" t="s">
        <v>1834</v>
      </c>
      <c r="J286" t="s">
        <v>1706</v>
      </c>
      <c r="K286" t="s">
        <v>1706</v>
      </c>
      <c r="L286" t="s">
        <v>1707</v>
      </c>
      <c r="N286" s="1">
        <v>16037</v>
      </c>
      <c r="O286" t="s">
        <v>1966</v>
      </c>
      <c r="Q286" t="b">
        <v>0</v>
      </c>
      <c r="R286" s="1">
        <v>44509</v>
      </c>
      <c r="S286" t="b">
        <v>0</v>
      </c>
      <c r="U286" t="b">
        <v>0</v>
      </c>
      <c r="Y286" s="1">
        <v>44509</v>
      </c>
      <c r="AB286">
        <v>80</v>
      </c>
      <c r="AC286" t="b">
        <v>0</v>
      </c>
      <c r="AD286" t="b">
        <v>1</v>
      </c>
      <c r="AF286" t="s">
        <v>2541</v>
      </c>
      <c r="AI286" t="b">
        <v>0</v>
      </c>
      <c r="AJ286" t="b">
        <v>0</v>
      </c>
      <c r="AK286" t="b">
        <v>0</v>
      </c>
      <c r="AL286" t="b">
        <v>0</v>
      </c>
      <c r="AM286" t="b">
        <v>0</v>
      </c>
      <c r="AN286" t="b">
        <v>1</v>
      </c>
      <c r="AO286" t="b">
        <v>0</v>
      </c>
      <c r="AP286" t="b">
        <v>1</v>
      </c>
      <c r="AQ286" t="b">
        <v>0</v>
      </c>
      <c r="AR286" t="b">
        <v>0</v>
      </c>
      <c r="AS286" t="b">
        <v>0</v>
      </c>
      <c r="AT286" t="b">
        <v>0</v>
      </c>
      <c r="AU286" t="b">
        <v>1</v>
      </c>
      <c r="AV286" t="b">
        <v>0</v>
      </c>
      <c r="AW286" t="b">
        <v>0</v>
      </c>
      <c r="AX286" t="b">
        <v>0</v>
      </c>
      <c r="AY286" t="b">
        <v>0</v>
      </c>
      <c r="AZ286" t="b">
        <v>0</v>
      </c>
      <c r="BA286" t="b">
        <v>0</v>
      </c>
      <c r="BB286" t="b">
        <v>0</v>
      </c>
      <c r="BC286" t="b">
        <v>0</v>
      </c>
      <c r="BD286" t="b">
        <v>0</v>
      </c>
      <c r="BE286" t="b">
        <v>0</v>
      </c>
      <c r="BF286" t="b">
        <v>0</v>
      </c>
      <c r="BG286" t="b">
        <v>0</v>
      </c>
      <c r="BH286" t="b">
        <v>0</v>
      </c>
      <c r="BI286" t="b">
        <v>0</v>
      </c>
      <c r="BJ286" t="b">
        <v>0</v>
      </c>
      <c r="BK286" t="b">
        <v>0</v>
      </c>
      <c r="BL286" t="b">
        <v>0</v>
      </c>
      <c r="BN286" t="b">
        <v>1</v>
      </c>
    </row>
    <row r="287" spans="1:66">
      <c r="A287" s="6">
        <v>950</v>
      </c>
      <c r="B287" t="s">
        <v>904</v>
      </c>
      <c r="C287" t="s">
        <v>707</v>
      </c>
      <c r="D287" t="s">
        <v>1170</v>
      </c>
      <c r="F287" t="s">
        <v>905</v>
      </c>
      <c r="G287" t="s">
        <v>16</v>
      </c>
      <c r="H287" t="s">
        <v>17</v>
      </c>
      <c r="I287" t="s">
        <v>1752</v>
      </c>
      <c r="J287" t="s">
        <v>906</v>
      </c>
      <c r="K287" t="s">
        <v>907</v>
      </c>
      <c r="L287" t="s">
        <v>908</v>
      </c>
      <c r="N287" s="1">
        <v>16877</v>
      </c>
      <c r="O287" t="s">
        <v>1464</v>
      </c>
      <c r="Q287" t="b">
        <v>0</v>
      </c>
      <c r="R287" s="1">
        <v>43536</v>
      </c>
      <c r="S287" t="b">
        <v>0</v>
      </c>
      <c r="U287" t="b">
        <v>0</v>
      </c>
      <c r="AB287">
        <v>77</v>
      </c>
      <c r="AC287" t="b">
        <v>0</v>
      </c>
      <c r="AD287" t="b">
        <v>1</v>
      </c>
      <c r="AI287" t="b">
        <v>0</v>
      </c>
      <c r="AJ287" t="b">
        <v>0</v>
      </c>
      <c r="AK287" t="b">
        <v>0</v>
      </c>
      <c r="AL287" t="b">
        <v>0</v>
      </c>
      <c r="AM287" t="b">
        <v>0</v>
      </c>
      <c r="AN287" t="b">
        <v>0</v>
      </c>
      <c r="AO287" t="b">
        <v>0</v>
      </c>
      <c r="AP287" t="b">
        <v>0</v>
      </c>
      <c r="AQ287" t="b">
        <v>0</v>
      </c>
      <c r="AR287" t="b">
        <v>0</v>
      </c>
      <c r="AS287" t="b">
        <v>1</v>
      </c>
      <c r="AT287" t="b">
        <v>0</v>
      </c>
      <c r="AU287" t="b">
        <v>0</v>
      </c>
      <c r="AV287" t="b">
        <v>0</v>
      </c>
      <c r="AW287" t="b">
        <v>0</v>
      </c>
      <c r="AX287" t="b">
        <v>0</v>
      </c>
      <c r="AY287" t="b">
        <v>0</v>
      </c>
      <c r="AZ287" t="b">
        <v>0</v>
      </c>
      <c r="BA287" t="b">
        <v>0</v>
      </c>
      <c r="BB287" t="b">
        <v>0</v>
      </c>
      <c r="BC287" t="b">
        <v>0</v>
      </c>
      <c r="BD287" t="b">
        <v>0</v>
      </c>
      <c r="BE287" t="b">
        <v>0</v>
      </c>
      <c r="BF287" t="b">
        <v>0</v>
      </c>
      <c r="BG287" t="b">
        <v>0</v>
      </c>
      <c r="BH287" t="b">
        <v>0</v>
      </c>
      <c r="BI287" t="b">
        <v>0</v>
      </c>
      <c r="BJ287" t="b">
        <v>0</v>
      </c>
      <c r="BK287" t="b">
        <v>0</v>
      </c>
      <c r="BL287" t="b">
        <v>0</v>
      </c>
      <c r="BN287" t="b">
        <v>1</v>
      </c>
    </row>
    <row r="288" spans="1:66">
      <c r="A288" s="6">
        <v>1083</v>
      </c>
      <c r="B288" t="s">
        <v>2101</v>
      </c>
      <c r="C288" t="s">
        <v>1641</v>
      </c>
      <c r="D288" t="s">
        <v>1211</v>
      </c>
      <c r="E288" t="s">
        <v>2175</v>
      </c>
      <c r="F288" t="s">
        <v>2176</v>
      </c>
      <c r="G288" t="s">
        <v>25</v>
      </c>
      <c r="H288" t="s">
        <v>17</v>
      </c>
      <c r="I288" t="s">
        <v>1755</v>
      </c>
      <c r="J288" t="s">
        <v>2177</v>
      </c>
      <c r="K288" t="s">
        <v>2177</v>
      </c>
      <c r="L288" t="s">
        <v>2178</v>
      </c>
      <c r="N288" s="1">
        <v>17119</v>
      </c>
      <c r="O288" t="s">
        <v>2179</v>
      </c>
      <c r="P288" t="s">
        <v>2180</v>
      </c>
      <c r="Q288" t="b">
        <v>0</v>
      </c>
      <c r="R288" s="1">
        <v>44877</v>
      </c>
      <c r="S288" t="b">
        <v>0</v>
      </c>
      <c r="U288" t="b">
        <v>0</v>
      </c>
      <c r="AB288">
        <v>77</v>
      </c>
      <c r="AC288" t="b">
        <v>0</v>
      </c>
      <c r="AD288" t="b">
        <v>0</v>
      </c>
      <c r="AI288" t="b">
        <v>0</v>
      </c>
      <c r="AJ288" t="b">
        <v>0</v>
      </c>
      <c r="AK288" t="b">
        <v>0</v>
      </c>
      <c r="AL288" t="b">
        <v>0</v>
      </c>
      <c r="AM288" t="b">
        <v>0</v>
      </c>
      <c r="AN288" t="b">
        <v>1</v>
      </c>
      <c r="AO288" t="b">
        <v>0</v>
      </c>
      <c r="AP288" t="b">
        <v>1</v>
      </c>
      <c r="AQ288" t="b">
        <v>0</v>
      </c>
      <c r="AR288" t="b">
        <v>1</v>
      </c>
      <c r="AS288" t="b">
        <v>0</v>
      </c>
      <c r="AT288" t="b">
        <v>0</v>
      </c>
      <c r="AU288" t="b">
        <v>1</v>
      </c>
      <c r="AV288" t="b">
        <v>1</v>
      </c>
      <c r="AW288" t="b">
        <v>0</v>
      </c>
      <c r="AX288" t="b">
        <v>0</v>
      </c>
      <c r="AY288" t="b">
        <v>0</v>
      </c>
      <c r="AZ288" t="b">
        <v>0</v>
      </c>
      <c r="BA288" t="b">
        <v>0</v>
      </c>
      <c r="BB288" t="b">
        <v>0</v>
      </c>
      <c r="BC288" t="b">
        <v>0</v>
      </c>
      <c r="BD288" t="b">
        <v>0</v>
      </c>
      <c r="BE288" t="b">
        <v>0</v>
      </c>
      <c r="BF288" t="b">
        <v>0</v>
      </c>
      <c r="BG288" t="b">
        <v>0</v>
      </c>
      <c r="BH288" t="b">
        <v>0</v>
      </c>
      <c r="BI288" t="b">
        <v>0</v>
      </c>
      <c r="BJ288" t="b">
        <v>0</v>
      </c>
      <c r="BK288" t="b">
        <v>0</v>
      </c>
      <c r="BL288" t="b">
        <v>0</v>
      </c>
      <c r="BN288" t="b">
        <v>1</v>
      </c>
    </row>
    <row r="289" spans="1:66">
      <c r="A289" s="6">
        <v>527</v>
      </c>
      <c r="B289" t="s">
        <v>909</v>
      </c>
      <c r="C289" t="s">
        <v>13</v>
      </c>
      <c r="D289" t="s">
        <v>1228</v>
      </c>
      <c r="E289" t="s">
        <v>51</v>
      </c>
      <c r="F289" t="s">
        <v>1967</v>
      </c>
      <c r="G289" t="s">
        <v>16</v>
      </c>
      <c r="H289" t="s">
        <v>17</v>
      </c>
      <c r="I289" t="s">
        <v>1752</v>
      </c>
      <c r="J289" t="s">
        <v>910</v>
      </c>
      <c r="L289" t="s">
        <v>1229</v>
      </c>
      <c r="N289" s="1">
        <v>13925</v>
      </c>
      <c r="O289" t="s">
        <v>1228</v>
      </c>
      <c r="Q289" t="b">
        <v>0</v>
      </c>
      <c r="R289" s="1">
        <v>41306</v>
      </c>
      <c r="S289" t="b">
        <v>0</v>
      </c>
      <c r="U289" t="b">
        <v>0</v>
      </c>
      <c r="Y289" s="1">
        <v>44146</v>
      </c>
      <c r="AB289">
        <v>85</v>
      </c>
      <c r="AC289" t="b">
        <v>0</v>
      </c>
      <c r="AD289" t="b">
        <v>1</v>
      </c>
      <c r="AF289" t="s">
        <v>2571</v>
      </c>
      <c r="AI289" t="b">
        <v>0</v>
      </c>
      <c r="AJ289" t="b">
        <v>0</v>
      </c>
      <c r="AK289" t="b">
        <v>0</v>
      </c>
      <c r="AL289" t="b">
        <v>0</v>
      </c>
      <c r="AM289" t="b">
        <v>0</v>
      </c>
      <c r="AN289" t="b">
        <v>0</v>
      </c>
      <c r="AO289" t="b">
        <v>0</v>
      </c>
      <c r="AP289" t="b">
        <v>1</v>
      </c>
      <c r="AQ289" t="b">
        <v>1</v>
      </c>
      <c r="AR289" t="b">
        <v>0</v>
      </c>
      <c r="AS289" t="b">
        <v>0</v>
      </c>
      <c r="AT289" t="b">
        <v>0</v>
      </c>
      <c r="AU289" t="b">
        <v>1</v>
      </c>
      <c r="AV289" t="b">
        <v>0</v>
      </c>
      <c r="AW289" t="b">
        <v>1</v>
      </c>
      <c r="AX289" t="b">
        <v>0</v>
      </c>
      <c r="AY289" t="b">
        <v>0</v>
      </c>
      <c r="AZ289" t="b">
        <v>0</v>
      </c>
      <c r="BA289" t="b">
        <v>0</v>
      </c>
      <c r="BB289" t="b">
        <v>0</v>
      </c>
      <c r="BC289" t="b">
        <v>0</v>
      </c>
      <c r="BD289" t="b">
        <v>0</v>
      </c>
      <c r="BE289" t="b">
        <v>0</v>
      </c>
      <c r="BF289" t="b">
        <v>0</v>
      </c>
      <c r="BG289" t="b">
        <v>0</v>
      </c>
      <c r="BH289" t="b">
        <v>0</v>
      </c>
      <c r="BI289" t="b">
        <v>0</v>
      </c>
      <c r="BJ289" t="b">
        <v>0</v>
      </c>
      <c r="BK289" t="b">
        <v>0</v>
      </c>
      <c r="BL289" t="b">
        <v>0</v>
      </c>
      <c r="BN289" t="b">
        <v>1</v>
      </c>
    </row>
    <row r="290" spans="1:66">
      <c r="A290" s="99">
        <v>331</v>
      </c>
      <c r="B290" s="110" t="s">
        <v>911</v>
      </c>
      <c r="C290" s="110" t="s">
        <v>411</v>
      </c>
      <c r="D290" s="110" t="s">
        <v>1118</v>
      </c>
      <c r="E290" s="110"/>
      <c r="F290" s="110" t="s">
        <v>2181</v>
      </c>
      <c r="G290" s="110" t="s">
        <v>25</v>
      </c>
      <c r="H290" s="110" t="s">
        <v>17</v>
      </c>
      <c r="I290" s="110" t="s">
        <v>1755</v>
      </c>
      <c r="L290" t="s">
        <v>912</v>
      </c>
      <c r="M290" t="s">
        <v>1119</v>
      </c>
      <c r="N290" s="1">
        <v>11903</v>
      </c>
      <c r="P290" t="s">
        <v>1968</v>
      </c>
      <c r="Q290" t="b">
        <v>0</v>
      </c>
      <c r="R290" s="1">
        <v>33970</v>
      </c>
      <c r="S290" t="b">
        <v>0</v>
      </c>
      <c r="U290" t="b">
        <v>0</v>
      </c>
      <c r="AB290">
        <v>91</v>
      </c>
      <c r="AC290" t="b">
        <v>0</v>
      </c>
      <c r="AD290" t="b">
        <v>1</v>
      </c>
      <c r="AI290" t="b">
        <v>0</v>
      </c>
      <c r="AJ290" t="b">
        <v>0</v>
      </c>
      <c r="AK290" t="b">
        <v>0</v>
      </c>
      <c r="AL290" t="b">
        <v>0</v>
      </c>
      <c r="AM290" t="b">
        <v>0</v>
      </c>
      <c r="AN290" t="b">
        <v>0</v>
      </c>
      <c r="AO290" t="b">
        <v>0</v>
      </c>
      <c r="AP290" t="b">
        <v>1</v>
      </c>
      <c r="AQ290" t="b">
        <v>0</v>
      </c>
      <c r="AR290" t="b">
        <v>1</v>
      </c>
      <c r="AS290" t="b">
        <v>0</v>
      </c>
      <c r="AT290" t="b">
        <v>0</v>
      </c>
      <c r="AU290" t="b">
        <v>0</v>
      </c>
      <c r="AV290" t="b">
        <v>0</v>
      </c>
      <c r="AW290" t="b">
        <v>0</v>
      </c>
      <c r="AX290" t="b">
        <v>0</v>
      </c>
      <c r="AY290" t="b">
        <v>0</v>
      </c>
      <c r="AZ290" t="b">
        <v>0</v>
      </c>
      <c r="BA290" t="b">
        <v>0</v>
      </c>
      <c r="BB290" t="b">
        <v>0</v>
      </c>
      <c r="BC290" t="b">
        <v>0</v>
      </c>
      <c r="BD290" t="b">
        <v>0</v>
      </c>
      <c r="BE290" t="b">
        <v>0</v>
      </c>
      <c r="BF290" t="b">
        <v>0</v>
      </c>
      <c r="BG290" t="b">
        <v>0</v>
      </c>
      <c r="BH290" t="b">
        <v>0</v>
      </c>
      <c r="BI290" t="b">
        <v>0</v>
      </c>
      <c r="BJ290" t="b">
        <v>0</v>
      </c>
      <c r="BK290" t="b">
        <v>0</v>
      </c>
      <c r="BL290" t="b">
        <v>0</v>
      </c>
      <c r="BN290" t="b">
        <v>1</v>
      </c>
    </row>
    <row r="291" spans="1:66">
      <c r="A291" s="99">
        <v>948</v>
      </c>
      <c r="B291" s="110" t="s">
        <v>913</v>
      </c>
      <c r="C291" s="110" t="s">
        <v>1646</v>
      </c>
      <c r="D291" s="110" t="s">
        <v>1125</v>
      </c>
      <c r="E291" s="110" t="s">
        <v>72</v>
      </c>
      <c r="F291" s="110" t="s">
        <v>1969</v>
      </c>
      <c r="G291" s="110" t="s">
        <v>25</v>
      </c>
      <c r="H291" s="110" t="s">
        <v>17</v>
      </c>
      <c r="I291" s="110" t="s">
        <v>1755</v>
      </c>
      <c r="J291" t="s">
        <v>914</v>
      </c>
      <c r="K291" t="s">
        <v>915</v>
      </c>
      <c r="L291" t="s">
        <v>916</v>
      </c>
      <c r="N291" s="1">
        <v>12026</v>
      </c>
      <c r="Q291" t="b">
        <v>0</v>
      </c>
      <c r="R291" s="1">
        <v>43536</v>
      </c>
      <c r="S291" t="b">
        <v>0</v>
      </c>
      <c r="U291" t="b">
        <v>0</v>
      </c>
      <c r="AB291">
        <v>91</v>
      </c>
      <c r="AC291" t="b">
        <v>0</v>
      </c>
      <c r="AD291" t="b">
        <v>1</v>
      </c>
      <c r="AI291" t="b">
        <v>0</v>
      </c>
      <c r="AJ291" t="b">
        <v>0</v>
      </c>
      <c r="AK291" t="b">
        <v>0</v>
      </c>
      <c r="AL291" t="b">
        <v>0</v>
      </c>
      <c r="AM291" t="b">
        <v>0</v>
      </c>
      <c r="AN291" t="b">
        <v>0</v>
      </c>
      <c r="AO291" t="b">
        <v>0</v>
      </c>
      <c r="AP291" t="b">
        <v>1</v>
      </c>
      <c r="AQ291" t="b">
        <v>0</v>
      </c>
      <c r="AR291" t="b">
        <v>0</v>
      </c>
      <c r="AS291" t="b">
        <v>0</v>
      </c>
      <c r="AT291" t="b">
        <v>0</v>
      </c>
      <c r="AU291" t="b">
        <v>1</v>
      </c>
      <c r="AV291" t="b">
        <v>0</v>
      </c>
      <c r="AW291" t="b">
        <v>0</v>
      </c>
      <c r="AX291" t="b">
        <v>0</v>
      </c>
      <c r="AY291" t="b">
        <v>0</v>
      </c>
      <c r="AZ291" t="b">
        <v>0</v>
      </c>
      <c r="BA291" t="b">
        <v>0</v>
      </c>
      <c r="BB291" t="b">
        <v>0</v>
      </c>
      <c r="BC291" t="b">
        <v>0</v>
      </c>
      <c r="BD291" t="b">
        <v>0</v>
      </c>
      <c r="BE291" t="b">
        <v>0</v>
      </c>
      <c r="BF291" t="b">
        <v>0</v>
      </c>
      <c r="BG291" t="b">
        <v>0</v>
      </c>
      <c r="BH291" t="b">
        <v>0</v>
      </c>
      <c r="BI291" t="b">
        <v>0</v>
      </c>
      <c r="BJ291" t="b">
        <v>0</v>
      </c>
      <c r="BK291" t="b">
        <v>0</v>
      </c>
      <c r="BL291" t="b">
        <v>0</v>
      </c>
      <c r="BN291" t="b">
        <v>1</v>
      </c>
    </row>
    <row r="292" spans="1:66">
      <c r="A292" s="6">
        <v>1051</v>
      </c>
      <c r="B292" t="s">
        <v>1655</v>
      </c>
      <c r="C292" t="s">
        <v>2225</v>
      </c>
      <c r="D292" t="s">
        <v>1110</v>
      </c>
      <c r="E292" t="s">
        <v>2597</v>
      </c>
      <c r="F292" t="s">
        <v>1970</v>
      </c>
      <c r="G292" t="s">
        <v>518</v>
      </c>
      <c r="H292" t="s">
        <v>17</v>
      </c>
      <c r="I292" t="s">
        <v>1882</v>
      </c>
      <c r="J292" t="s">
        <v>1708</v>
      </c>
      <c r="K292" t="s">
        <v>1709</v>
      </c>
      <c r="L292" t="s">
        <v>1710</v>
      </c>
      <c r="M292" t="s">
        <v>1971</v>
      </c>
      <c r="N292" s="1">
        <v>18072</v>
      </c>
      <c r="O292" t="s">
        <v>1267</v>
      </c>
      <c r="Q292" t="b">
        <v>0</v>
      </c>
      <c r="R292" s="1">
        <v>44531</v>
      </c>
      <c r="S292" t="b">
        <v>0</v>
      </c>
      <c r="U292" t="b">
        <v>0</v>
      </c>
      <c r="Y292" s="1">
        <v>44533</v>
      </c>
      <c r="AB292">
        <v>74</v>
      </c>
      <c r="AC292" t="b">
        <v>0</v>
      </c>
      <c r="AD292" t="b">
        <v>0</v>
      </c>
      <c r="AF292" t="s">
        <v>2524</v>
      </c>
      <c r="AI292" t="b">
        <v>0</v>
      </c>
      <c r="AJ292" t="b">
        <v>0</v>
      </c>
      <c r="AK292" t="b">
        <v>0</v>
      </c>
      <c r="AL292" t="b">
        <v>0</v>
      </c>
      <c r="AM292" t="b">
        <v>0</v>
      </c>
      <c r="AN292" t="b">
        <v>0</v>
      </c>
      <c r="AO292" t="b">
        <v>0</v>
      </c>
      <c r="AP292" t="b">
        <v>0</v>
      </c>
      <c r="AQ292" t="b">
        <v>0</v>
      </c>
      <c r="AR292" t="b">
        <v>0</v>
      </c>
      <c r="AS292" t="b">
        <v>0</v>
      </c>
      <c r="AT292" t="b">
        <v>0</v>
      </c>
      <c r="AU292" t="b">
        <v>0</v>
      </c>
      <c r="AV292" t="b">
        <v>0</v>
      </c>
      <c r="AW292" t="b">
        <v>0</v>
      </c>
      <c r="AX292" t="b">
        <v>0</v>
      </c>
      <c r="AY292" t="b">
        <v>0</v>
      </c>
      <c r="AZ292" t="b">
        <v>0</v>
      </c>
      <c r="BA292" t="b">
        <v>0</v>
      </c>
      <c r="BB292" t="b">
        <v>0</v>
      </c>
      <c r="BC292" t="b">
        <v>0</v>
      </c>
      <c r="BD292" t="b">
        <v>0</v>
      </c>
      <c r="BE292" t="b">
        <v>0</v>
      </c>
      <c r="BF292" t="b">
        <v>0</v>
      </c>
      <c r="BG292" t="b">
        <v>0</v>
      </c>
      <c r="BH292" t="b">
        <v>0</v>
      </c>
      <c r="BI292" t="b">
        <v>0</v>
      </c>
      <c r="BJ292" t="b">
        <v>0</v>
      </c>
      <c r="BK292" t="b">
        <v>0</v>
      </c>
      <c r="BL292" t="b">
        <v>0</v>
      </c>
      <c r="BN292" t="b">
        <v>1</v>
      </c>
    </row>
    <row r="293" spans="1:66">
      <c r="A293" s="6">
        <v>993</v>
      </c>
      <c r="B293" t="s">
        <v>1257</v>
      </c>
      <c r="C293" t="s">
        <v>598</v>
      </c>
      <c r="D293" t="s">
        <v>1258</v>
      </c>
      <c r="E293" t="s">
        <v>168</v>
      </c>
      <c r="F293" t="s">
        <v>1259</v>
      </c>
      <c r="G293" t="s">
        <v>32</v>
      </c>
      <c r="H293" t="s">
        <v>17</v>
      </c>
      <c r="I293" t="s">
        <v>1756</v>
      </c>
      <c r="J293" t="s">
        <v>1260</v>
      </c>
      <c r="K293" t="s">
        <v>1261</v>
      </c>
      <c r="L293" t="s">
        <v>1262</v>
      </c>
      <c r="N293" s="1">
        <v>14355</v>
      </c>
      <c r="P293" t="s">
        <v>1972</v>
      </c>
      <c r="Q293" t="b">
        <v>0</v>
      </c>
      <c r="R293" s="1">
        <v>44209</v>
      </c>
      <c r="S293" t="b">
        <v>0</v>
      </c>
      <c r="U293" t="b">
        <v>0</v>
      </c>
      <c r="Y293" s="1">
        <v>44237</v>
      </c>
      <c r="AB293">
        <v>84</v>
      </c>
      <c r="AC293" t="b">
        <v>0</v>
      </c>
      <c r="AD293" t="b">
        <v>1</v>
      </c>
      <c r="AI293" t="b">
        <v>0</v>
      </c>
      <c r="AJ293" t="b">
        <v>1</v>
      </c>
      <c r="AK293" t="b">
        <v>0</v>
      </c>
      <c r="AL293" t="b">
        <v>0</v>
      </c>
      <c r="AM293" t="b">
        <v>0</v>
      </c>
      <c r="AN293" t="b">
        <v>0</v>
      </c>
      <c r="AO293" t="b">
        <v>0</v>
      </c>
      <c r="AP293" t="b">
        <v>1</v>
      </c>
      <c r="AQ293" t="b">
        <v>0</v>
      </c>
      <c r="AR293" t="b">
        <v>0</v>
      </c>
      <c r="AS293" t="b">
        <v>0</v>
      </c>
      <c r="AT293" t="b">
        <v>0</v>
      </c>
      <c r="AU293" t="b">
        <v>0</v>
      </c>
      <c r="AV293" t="b">
        <v>0</v>
      </c>
      <c r="AW293" t="b">
        <v>1</v>
      </c>
      <c r="AX293" t="b">
        <v>0</v>
      </c>
      <c r="AY293" t="b">
        <v>0</v>
      </c>
      <c r="AZ293" t="b">
        <v>0</v>
      </c>
      <c r="BA293" t="b">
        <v>0</v>
      </c>
      <c r="BB293" t="b">
        <v>0</v>
      </c>
      <c r="BC293" t="b">
        <v>0</v>
      </c>
      <c r="BD293" t="b">
        <v>0</v>
      </c>
      <c r="BE293" t="b">
        <v>0</v>
      </c>
      <c r="BF293" t="b">
        <v>0</v>
      </c>
      <c r="BG293" t="b">
        <v>0</v>
      </c>
      <c r="BH293" t="b">
        <v>0</v>
      </c>
      <c r="BI293" t="b">
        <v>0</v>
      </c>
      <c r="BJ293" t="b">
        <v>0</v>
      </c>
      <c r="BK293" t="b">
        <v>0</v>
      </c>
      <c r="BL293" t="b">
        <v>0</v>
      </c>
      <c r="BN293" t="b">
        <v>1</v>
      </c>
    </row>
    <row r="294" spans="1:66">
      <c r="A294" s="6">
        <v>1066</v>
      </c>
      <c r="B294" t="s">
        <v>1257</v>
      </c>
      <c r="C294" t="s">
        <v>1741</v>
      </c>
      <c r="D294" t="s">
        <v>1268</v>
      </c>
      <c r="E294" t="s">
        <v>129</v>
      </c>
      <c r="F294" t="s">
        <v>1973</v>
      </c>
      <c r="G294" t="s">
        <v>149</v>
      </c>
      <c r="H294" t="s">
        <v>17</v>
      </c>
      <c r="I294" t="s">
        <v>1759</v>
      </c>
      <c r="J294" t="s">
        <v>1974</v>
      </c>
      <c r="K294" t="s">
        <v>1975</v>
      </c>
      <c r="L294" t="s">
        <v>1976</v>
      </c>
      <c r="M294" t="s">
        <v>1977</v>
      </c>
      <c r="N294" s="1">
        <v>16720</v>
      </c>
      <c r="O294" t="s">
        <v>1978</v>
      </c>
      <c r="P294" t="s">
        <v>2082</v>
      </c>
      <c r="Q294" t="b">
        <v>0</v>
      </c>
      <c r="R294" s="1">
        <v>44676</v>
      </c>
      <c r="S294" t="b">
        <v>0</v>
      </c>
      <c r="U294" t="b">
        <v>0</v>
      </c>
      <c r="AB294">
        <v>78</v>
      </c>
      <c r="AC294" t="b">
        <v>0</v>
      </c>
      <c r="AD294" t="b">
        <v>0</v>
      </c>
      <c r="AI294" t="b">
        <v>0</v>
      </c>
      <c r="AJ294" t="b">
        <v>0</v>
      </c>
      <c r="AK294" t="b">
        <v>0</v>
      </c>
      <c r="AL294" t="b">
        <v>0</v>
      </c>
      <c r="AM294" t="b">
        <v>0</v>
      </c>
      <c r="AN294" t="b">
        <v>1</v>
      </c>
      <c r="AO294" t="b">
        <v>0</v>
      </c>
      <c r="AP294" t="b">
        <v>0</v>
      </c>
      <c r="AQ294" t="b">
        <v>0</v>
      </c>
      <c r="AR294" t="b">
        <v>0</v>
      </c>
      <c r="AS294" t="b">
        <v>0</v>
      </c>
      <c r="AT294" t="b">
        <v>0</v>
      </c>
      <c r="AU294" t="b">
        <v>1</v>
      </c>
      <c r="AV294" t="b">
        <v>0</v>
      </c>
      <c r="AW294" t="b">
        <v>0</v>
      </c>
      <c r="AX294" t="b">
        <v>0</v>
      </c>
      <c r="AY294" t="b">
        <v>0</v>
      </c>
      <c r="AZ294" t="b">
        <v>0</v>
      </c>
      <c r="BA294" t="b">
        <v>0</v>
      </c>
      <c r="BB294" t="b">
        <v>0</v>
      </c>
      <c r="BC294" t="b">
        <v>0</v>
      </c>
      <c r="BD294" t="b">
        <v>0</v>
      </c>
      <c r="BE294" t="b">
        <v>0</v>
      </c>
      <c r="BF294" t="b">
        <v>0</v>
      </c>
      <c r="BG294" t="b">
        <v>0</v>
      </c>
      <c r="BH294" t="b">
        <v>0</v>
      </c>
      <c r="BI294" t="b">
        <v>0</v>
      </c>
      <c r="BJ294" t="b">
        <v>0</v>
      </c>
      <c r="BK294" t="b">
        <v>0</v>
      </c>
      <c r="BL294" t="b">
        <v>0</v>
      </c>
      <c r="BN294" t="b">
        <v>1</v>
      </c>
    </row>
    <row r="295" spans="1:66">
      <c r="A295" s="73">
        <v>666</v>
      </c>
      <c r="B295" s="75" t="s">
        <v>917</v>
      </c>
      <c r="C295" s="75" t="s">
        <v>723</v>
      </c>
      <c r="D295" t="s">
        <v>1432</v>
      </c>
      <c r="E295" t="s">
        <v>36</v>
      </c>
      <c r="F295" t="s">
        <v>918</v>
      </c>
      <c r="G295" t="s">
        <v>42</v>
      </c>
      <c r="H295" t="s">
        <v>17</v>
      </c>
      <c r="I295" t="s">
        <v>1758</v>
      </c>
      <c r="J295" t="s">
        <v>919</v>
      </c>
      <c r="K295" t="s">
        <v>920</v>
      </c>
      <c r="L295" t="s">
        <v>921</v>
      </c>
      <c r="M295" t="s">
        <v>1433</v>
      </c>
      <c r="N295" s="1">
        <v>16425</v>
      </c>
      <c r="O295" t="s">
        <v>1306</v>
      </c>
      <c r="Q295" t="b">
        <v>0</v>
      </c>
      <c r="R295" s="1">
        <v>42044</v>
      </c>
      <c r="S295" t="b">
        <v>0</v>
      </c>
      <c r="U295" t="b">
        <v>0</v>
      </c>
      <c r="Y295" s="1">
        <v>44160</v>
      </c>
      <c r="AB295">
        <v>79</v>
      </c>
      <c r="AC295" t="b">
        <v>0</v>
      </c>
      <c r="AD295" t="b">
        <v>1</v>
      </c>
      <c r="AF295" t="s">
        <v>2575</v>
      </c>
      <c r="AI295" t="b">
        <v>0</v>
      </c>
      <c r="AJ295" t="b">
        <v>0</v>
      </c>
      <c r="AK295" t="b">
        <v>0</v>
      </c>
      <c r="AL295" t="b">
        <v>0</v>
      </c>
      <c r="AM295" t="b">
        <v>0</v>
      </c>
      <c r="AN295" t="b">
        <v>1</v>
      </c>
      <c r="AO295" t="b">
        <v>1</v>
      </c>
      <c r="AP295" t="b">
        <v>0</v>
      </c>
      <c r="AQ295" t="b">
        <v>0</v>
      </c>
      <c r="AR295" t="b">
        <v>0</v>
      </c>
      <c r="AS295" t="b">
        <v>1</v>
      </c>
      <c r="AT295" t="b">
        <v>0</v>
      </c>
      <c r="AU295" t="b">
        <v>0</v>
      </c>
      <c r="AV295" t="b">
        <v>1</v>
      </c>
      <c r="AW295" t="b">
        <v>1</v>
      </c>
      <c r="AX295" t="b">
        <v>0</v>
      </c>
      <c r="AY295" t="b">
        <v>0</v>
      </c>
      <c r="AZ295" t="b">
        <v>1</v>
      </c>
      <c r="BA295" t="b">
        <v>0</v>
      </c>
      <c r="BB295" t="b">
        <v>0</v>
      </c>
      <c r="BC295" t="b">
        <v>0</v>
      </c>
      <c r="BD295" t="b">
        <v>0</v>
      </c>
      <c r="BE295" t="b">
        <v>0</v>
      </c>
      <c r="BF295" t="b">
        <v>0</v>
      </c>
      <c r="BG295" t="b">
        <v>0</v>
      </c>
      <c r="BH295" t="b">
        <v>0</v>
      </c>
      <c r="BI295" t="b">
        <v>0</v>
      </c>
      <c r="BJ295" t="b">
        <v>0</v>
      </c>
      <c r="BK295" t="b">
        <v>0</v>
      </c>
      <c r="BL295" t="b">
        <v>0</v>
      </c>
      <c r="BN295" t="b">
        <v>1</v>
      </c>
    </row>
    <row r="296" spans="1:66">
      <c r="A296" s="99">
        <v>638</v>
      </c>
      <c r="B296" s="110" t="s">
        <v>1636</v>
      </c>
      <c r="C296" s="110" t="s">
        <v>144</v>
      </c>
      <c r="D296" s="110"/>
      <c r="E296" s="110" t="s">
        <v>30</v>
      </c>
      <c r="F296" s="110" t="s">
        <v>1979</v>
      </c>
      <c r="G296" s="110" t="s">
        <v>32</v>
      </c>
      <c r="H296" s="110" t="s">
        <v>17</v>
      </c>
      <c r="I296" s="110" t="s">
        <v>1756</v>
      </c>
      <c r="J296" t="s">
        <v>1711</v>
      </c>
      <c r="K296" t="s">
        <v>1712</v>
      </c>
      <c r="L296" t="s">
        <v>1713</v>
      </c>
      <c r="N296" s="1">
        <v>12356</v>
      </c>
      <c r="O296" t="s">
        <v>1512</v>
      </c>
      <c r="Q296" t="b">
        <v>0</v>
      </c>
      <c r="R296" s="1">
        <v>42017</v>
      </c>
      <c r="S296" t="b">
        <v>0</v>
      </c>
      <c r="U296" t="b">
        <v>0</v>
      </c>
      <c r="Y296" s="1">
        <v>44639</v>
      </c>
      <c r="AB296">
        <v>90</v>
      </c>
      <c r="AC296" t="b">
        <v>0</v>
      </c>
      <c r="AD296" t="b">
        <v>0</v>
      </c>
      <c r="AF296" t="s">
        <v>2525</v>
      </c>
      <c r="AI296" t="b">
        <v>0</v>
      </c>
      <c r="AJ296" t="b">
        <v>0</v>
      </c>
      <c r="AK296" t="b">
        <v>0</v>
      </c>
      <c r="AL296" t="b">
        <v>0</v>
      </c>
      <c r="AM296" t="b">
        <v>0</v>
      </c>
      <c r="AN296" t="b">
        <v>0</v>
      </c>
      <c r="AO296" t="b">
        <v>0</v>
      </c>
      <c r="AP296" t="b">
        <v>1</v>
      </c>
      <c r="AQ296" t="b">
        <v>0</v>
      </c>
      <c r="AR296" t="b">
        <v>0</v>
      </c>
      <c r="AS296" t="b">
        <v>0</v>
      </c>
      <c r="AT296" t="b">
        <v>0</v>
      </c>
      <c r="AU296" t="b">
        <v>0</v>
      </c>
      <c r="AV296" t="b">
        <v>0</v>
      </c>
      <c r="AW296" t="b">
        <v>0</v>
      </c>
      <c r="AX296" t="b">
        <v>0</v>
      </c>
      <c r="AY296" t="b">
        <v>0</v>
      </c>
      <c r="AZ296" t="b">
        <v>0</v>
      </c>
      <c r="BA296" t="b">
        <v>0</v>
      </c>
      <c r="BB296" t="b">
        <v>0</v>
      </c>
      <c r="BC296" t="b">
        <v>0</v>
      </c>
      <c r="BD296" t="b">
        <v>0</v>
      </c>
      <c r="BE296" t="b">
        <v>0</v>
      </c>
      <c r="BF296" t="b">
        <v>0</v>
      </c>
      <c r="BG296" t="b">
        <v>0</v>
      </c>
      <c r="BH296" t="b">
        <v>0</v>
      </c>
      <c r="BI296" t="b">
        <v>0</v>
      </c>
      <c r="BJ296" t="b">
        <v>0</v>
      </c>
      <c r="BK296" t="b">
        <v>0</v>
      </c>
      <c r="BL296" t="b">
        <v>0</v>
      </c>
      <c r="BN296" t="b">
        <v>1</v>
      </c>
    </row>
    <row r="297" spans="1:66">
      <c r="A297" s="73">
        <v>335</v>
      </c>
      <c r="B297" s="75" t="s">
        <v>922</v>
      </c>
      <c r="C297" s="75" t="s">
        <v>1656</v>
      </c>
      <c r="D297" t="s">
        <v>1101</v>
      </c>
      <c r="E297" t="s">
        <v>1980</v>
      </c>
      <c r="F297" t="s">
        <v>1981</v>
      </c>
      <c r="G297" t="s">
        <v>83</v>
      </c>
      <c r="H297" t="s">
        <v>17</v>
      </c>
      <c r="I297" t="s">
        <v>1772</v>
      </c>
      <c r="J297" t="s">
        <v>923</v>
      </c>
      <c r="L297" t="s">
        <v>924</v>
      </c>
      <c r="N297" s="1">
        <v>15243</v>
      </c>
      <c r="P297" t="s">
        <v>1982</v>
      </c>
      <c r="Q297" t="b">
        <v>0</v>
      </c>
      <c r="R297" s="1">
        <v>36699</v>
      </c>
      <c r="S297" t="b">
        <v>0</v>
      </c>
      <c r="U297" t="b">
        <v>0</v>
      </c>
      <c r="AB297">
        <v>82</v>
      </c>
      <c r="AC297" t="b">
        <v>0</v>
      </c>
      <c r="AD297" t="b">
        <v>1</v>
      </c>
      <c r="AI297" t="b">
        <v>0</v>
      </c>
      <c r="AJ297" t="b">
        <v>0</v>
      </c>
      <c r="AK297" t="b">
        <v>0</v>
      </c>
      <c r="AL297" t="b">
        <v>0</v>
      </c>
      <c r="AM297" t="b">
        <v>0</v>
      </c>
      <c r="AN297" t="b">
        <v>0</v>
      </c>
      <c r="AO297" t="b">
        <v>0</v>
      </c>
      <c r="AP297" t="b">
        <v>0</v>
      </c>
      <c r="AQ297" t="b">
        <v>0</v>
      </c>
      <c r="AR297" t="b">
        <v>0</v>
      </c>
      <c r="AS297" t="b">
        <v>1</v>
      </c>
      <c r="AT297" t="b">
        <v>0</v>
      </c>
      <c r="AU297" t="b">
        <v>1</v>
      </c>
      <c r="AV297" t="b">
        <v>1</v>
      </c>
      <c r="AW297" t="b">
        <v>0</v>
      </c>
      <c r="AX297" t="b">
        <v>0</v>
      </c>
      <c r="AY297" t="b">
        <v>0</v>
      </c>
      <c r="AZ297" t="b">
        <v>0</v>
      </c>
      <c r="BA297" t="b">
        <v>0</v>
      </c>
      <c r="BB297" t="b">
        <v>0</v>
      </c>
      <c r="BC297" t="b">
        <v>0</v>
      </c>
      <c r="BD297" t="b">
        <v>0</v>
      </c>
      <c r="BE297" t="b">
        <v>0</v>
      </c>
      <c r="BF297" t="b">
        <v>0</v>
      </c>
      <c r="BG297" t="b">
        <v>0</v>
      </c>
      <c r="BH297" t="b">
        <v>0</v>
      </c>
      <c r="BI297" t="b">
        <v>0</v>
      </c>
      <c r="BJ297" t="b">
        <v>0</v>
      </c>
      <c r="BK297" t="b">
        <v>0</v>
      </c>
      <c r="BL297" t="b">
        <v>0</v>
      </c>
      <c r="BN297" t="b">
        <v>1</v>
      </c>
    </row>
    <row r="298" spans="1:66">
      <c r="A298" s="6">
        <v>700</v>
      </c>
      <c r="B298" t="s">
        <v>925</v>
      </c>
      <c r="C298" t="s">
        <v>861</v>
      </c>
      <c r="D298" t="s">
        <v>1163</v>
      </c>
      <c r="E298" t="s">
        <v>92</v>
      </c>
      <c r="F298" t="s">
        <v>926</v>
      </c>
      <c r="G298" t="s">
        <v>16</v>
      </c>
      <c r="H298" t="s">
        <v>17</v>
      </c>
      <c r="I298" t="s">
        <v>1752</v>
      </c>
      <c r="J298" t="s">
        <v>1394</v>
      </c>
      <c r="K298" t="s">
        <v>927</v>
      </c>
      <c r="L298" t="s">
        <v>928</v>
      </c>
      <c r="M298" t="s">
        <v>1395</v>
      </c>
      <c r="N298" s="1">
        <v>15863</v>
      </c>
      <c r="O298" t="s">
        <v>1396</v>
      </c>
      <c r="Q298" t="b">
        <v>0</v>
      </c>
      <c r="R298" s="1">
        <v>42206</v>
      </c>
      <c r="S298" t="b">
        <v>0</v>
      </c>
      <c r="U298" t="b">
        <v>0</v>
      </c>
      <c r="Y298" s="1">
        <v>44160</v>
      </c>
      <c r="AB298">
        <v>80</v>
      </c>
      <c r="AC298" t="b">
        <v>0</v>
      </c>
      <c r="AD298" t="b">
        <v>1</v>
      </c>
      <c r="AF298" t="s">
        <v>2534</v>
      </c>
      <c r="AI298" t="b">
        <v>0</v>
      </c>
      <c r="AJ298" t="b">
        <v>0</v>
      </c>
      <c r="AK298" t="b">
        <v>0</v>
      </c>
      <c r="AL298" t="b">
        <v>0</v>
      </c>
      <c r="AM298" t="b">
        <v>0</v>
      </c>
      <c r="AN298" t="b">
        <v>0</v>
      </c>
      <c r="AO298" t="b">
        <v>0</v>
      </c>
      <c r="AP298" t="b">
        <v>0</v>
      </c>
      <c r="AQ298" t="b">
        <v>0</v>
      </c>
      <c r="AR298" t="b">
        <v>1</v>
      </c>
      <c r="AS298" t="b">
        <v>0</v>
      </c>
      <c r="AT298" t="b">
        <v>0</v>
      </c>
      <c r="AU298" t="b">
        <v>0</v>
      </c>
      <c r="AV298" t="b">
        <v>0</v>
      </c>
      <c r="AW298" t="b">
        <v>0</v>
      </c>
      <c r="AX298" t="b">
        <v>0</v>
      </c>
      <c r="AY298" t="b">
        <v>0</v>
      </c>
      <c r="AZ298" t="b">
        <v>0</v>
      </c>
      <c r="BA298" t="b">
        <v>0</v>
      </c>
      <c r="BB298" t="b">
        <v>0</v>
      </c>
      <c r="BC298" t="b">
        <v>0</v>
      </c>
      <c r="BD298" t="b">
        <v>0</v>
      </c>
      <c r="BE298" t="b">
        <v>0</v>
      </c>
      <c r="BF298" t="b">
        <v>0</v>
      </c>
      <c r="BG298" t="b">
        <v>0</v>
      </c>
      <c r="BH298" t="b">
        <v>0</v>
      </c>
      <c r="BI298" t="b">
        <v>0</v>
      </c>
      <c r="BJ298" t="b">
        <v>0</v>
      </c>
      <c r="BK298" t="b">
        <v>0</v>
      </c>
      <c r="BL298" t="b">
        <v>0</v>
      </c>
      <c r="BN298" t="b">
        <v>1</v>
      </c>
    </row>
    <row r="299" spans="1:66">
      <c r="A299" s="6">
        <v>925</v>
      </c>
      <c r="B299" t="s">
        <v>929</v>
      </c>
      <c r="C299" t="s">
        <v>2096</v>
      </c>
      <c r="D299" t="s">
        <v>1430</v>
      </c>
      <c r="E299" t="s">
        <v>14</v>
      </c>
      <c r="F299" t="s">
        <v>930</v>
      </c>
      <c r="G299" t="s">
        <v>25</v>
      </c>
      <c r="H299" t="s">
        <v>17</v>
      </c>
      <c r="I299" t="s">
        <v>1755</v>
      </c>
      <c r="J299" t="s">
        <v>931</v>
      </c>
      <c r="K299" t="s">
        <v>932</v>
      </c>
      <c r="L299" t="s">
        <v>933</v>
      </c>
      <c r="N299" s="1">
        <v>16372</v>
      </c>
      <c r="Q299" t="b">
        <v>0</v>
      </c>
      <c r="R299" s="1">
        <v>43298</v>
      </c>
      <c r="S299" t="b">
        <v>0</v>
      </c>
      <c r="U299" t="b">
        <v>0</v>
      </c>
      <c r="AB299">
        <v>79</v>
      </c>
      <c r="AC299" t="b">
        <v>0</v>
      </c>
      <c r="AD299" t="b">
        <v>1</v>
      </c>
      <c r="AF299" t="s">
        <v>2517</v>
      </c>
      <c r="AI299" t="b">
        <v>0</v>
      </c>
      <c r="AJ299" t="b">
        <v>0</v>
      </c>
      <c r="AK299" t="b">
        <v>0</v>
      </c>
      <c r="AL299" t="b">
        <v>0</v>
      </c>
      <c r="AM299" t="b">
        <v>0</v>
      </c>
      <c r="AN299" t="b">
        <v>0</v>
      </c>
      <c r="AO299" t="b">
        <v>0</v>
      </c>
      <c r="AP299" t="b">
        <v>0</v>
      </c>
      <c r="AQ299" t="b">
        <v>0</v>
      </c>
      <c r="AR299" t="b">
        <v>0</v>
      </c>
      <c r="AS299" t="b">
        <v>0</v>
      </c>
      <c r="AT299" t="b">
        <v>0</v>
      </c>
      <c r="AU299" t="b">
        <v>0</v>
      </c>
      <c r="AV299" t="b">
        <v>0</v>
      </c>
      <c r="AW299" t="b">
        <v>0</v>
      </c>
      <c r="AX299" t="b">
        <v>0</v>
      </c>
      <c r="AY299" t="b">
        <v>0</v>
      </c>
      <c r="AZ299" t="b">
        <v>0</v>
      </c>
      <c r="BA299" t="b">
        <v>0</v>
      </c>
      <c r="BB299" t="b">
        <v>0</v>
      </c>
      <c r="BC299" t="b">
        <v>0</v>
      </c>
      <c r="BD299" t="b">
        <v>0</v>
      </c>
      <c r="BE299" t="b">
        <v>0</v>
      </c>
      <c r="BF299" t="b">
        <v>0</v>
      </c>
      <c r="BG299" t="b">
        <v>0</v>
      </c>
      <c r="BH299" t="b">
        <v>0</v>
      </c>
      <c r="BI299" t="b">
        <v>0</v>
      </c>
      <c r="BJ299" t="b">
        <v>0</v>
      </c>
      <c r="BK299" t="b">
        <v>0</v>
      </c>
      <c r="BL299" t="b">
        <v>0</v>
      </c>
      <c r="BN299" t="b">
        <v>1</v>
      </c>
    </row>
    <row r="300" spans="1:66">
      <c r="A300" s="6">
        <v>494</v>
      </c>
      <c r="B300" t="s">
        <v>934</v>
      </c>
      <c r="C300" t="s">
        <v>724</v>
      </c>
      <c r="D300" t="s">
        <v>1558</v>
      </c>
      <c r="E300" t="s">
        <v>601</v>
      </c>
      <c r="F300" t="s">
        <v>935</v>
      </c>
      <c r="G300" t="s">
        <v>67</v>
      </c>
      <c r="H300" t="s">
        <v>17</v>
      </c>
      <c r="I300" t="s">
        <v>1776</v>
      </c>
      <c r="J300" t="s">
        <v>936</v>
      </c>
      <c r="K300" t="s">
        <v>1559</v>
      </c>
      <c r="L300" t="s">
        <v>1983</v>
      </c>
      <c r="M300" t="s">
        <v>1560</v>
      </c>
      <c r="N300" s="1">
        <v>18455</v>
      </c>
      <c r="O300" t="s">
        <v>1561</v>
      </c>
      <c r="Q300" t="b">
        <v>0</v>
      </c>
      <c r="R300" s="1">
        <v>40940</v>
      </c>
      <c r="S300" t="b">
        <v>0</v>
      </c>
      <c r="U300" t="b">
        <v>0</v>
      </c>
      <c r="X300" t="s">
        <v>2615</v>
      </c>
      <c r="Y300" s="1">
        <v>44277</v>
      </c>
      <c r="AA300" t="s">
        <v>2616</v>
      </c>
      <c r="AB300">
        <v>73</v>
      </c>
      <c r="AC300" t="b">
        <v>0</v>
      </c>
      <c r="AD300" t="b">
        <v>1</v>
      </c>
      <c r="AF300" t="s">
        <v>2541</v>
      </c>
      <c r="AI300" t="b">
        <v>0</v>
      </c>
      <c r="AJ300" t="b">
        <v>1</v>
      </c>
      <c r="AK300" t="b">
        <v>0</v>
      </c>
      <c r="AL300" t="b">
        <v>0</v>
      </c>
      <c r="AM300" t="b">
        <v>0</v>
      </c>
      <c r="AN300" t="b">
        <v>1</v>
      </c>
      <c r="AO300" t="b">
        <v>1</v>
      </c>
      <c r="AP300" t="b">
        <v>1</v>
      </c>
      <c r="AQ300" t="b">
        <v>1</v>
      </c>
      <c r="AR300" t="b">
        <v>0</v>
      </c>
      <c r="AS300" t="b">
        <v>1</v>
      </c>
      <c r="AT300" t="b">
        <v>0</v>
      </c>
      <c r="AU300" t="b">
        <v>1</v>
      </c>
      <c r="AV300" t="b">
        <v>1</v>
      </c>
      <c r="AW300" t="b">
        <v>1</v>
      </c>
      <c r="AX300" t="b">
        <v>0</v>
      </c>
      <c r="AY300" t="b">
        <v>0</v>
      </c>
      <c r="AZ300" t="b">
        <v>1</v>
      </c>
      <c r="BA300" t="b">
        <v>0</v>
      </c>
      <c r="BB300" t="b">
        <v>0</v>
      </c>
      <c r="BC300" t="b">
        <v>0</v>
      </c>
      <c r="BD300" t="b">
        <v>0</v>
      </c>
      <c r="BE300" t="b">
        <v>1</v>
      </c>
      <c r="BF300" t="b">
        <v>1</v>
      </c>
      <c r="BG300" t="b">
        <v>0</v>
      </c>
      <c r="BH300" t="b">
        <v>0</v>
      </c>
      <c r="BI300" t="b">
        <v>0</v>
      </c>
      <c r="BJ300" t="b">
        <v>0</v>
      </c>
      <c r="BK300" t="b">
        <v>0</v>
      </c>
      <c r="BL300" t="b">
        <v>0</v>
      </c>
      <c r="BN300" t="b">
        <v>1</v>
      </c>
    </row>
    <row r="301" spans="1:66">
      <c r="A301" s="73">
        <v>425</v>
      </c>
      <c r="B301" s="75" t="s">
        <v>937</v>
      </c>
      <c r="C301" s="75" t="s">
        <v>692</v>
      </c>
      <c r="E301" t="s">
        <v>168</v>
      </c>
      <c r="F301" t="s">
        <v>1302</v>
      </c>
      <c r="G301" t="s">
        <v>16</v>
      </c>
      <c r="H301" t="s">
        <v>17</v>
      </c>
      <c r="I301" t="s">
        <v>1752</v>
      </c>
      <c r="J301" t="s">
        <v>938</v>
      </c>
      <c r="L301" t="s">
        <v>939</v>
      </c>
      <c r="N301" s="1">
        <v>14864</v>
      </c>
      <c r="O301" t="s">
        <v>1303</v>
      </c>
      <c r="Q301" t="b">
        <v>0</v>
      </c>
      <c r="R301" s="1">
        <v>40190</v>
      </c>
      <c r="S301" t="b">
        <v>0</v>
      </c>
      <c r="U301" t="b">
        <v>0</v>
      </c>
      <c r="AB301">
        <v>83</v>
      </c>
      <c r="AC301" t="b">
        <v>0</v>
      </c>
      <c r="AD301" t="b">
        <v>1</v>
      </c>
      <c r="AI301" t="b">
        <v>0</v>
      </c>
      <c r="AJ301" t="b">
        <v>0</v>
      </c>
      <c r="AK301" t="b">
        <v>0</v>
      </c>
      <c r="AL301" t="b">
        <v>0</v>
      </c>
      <c r="AM301" t="b">
        <v>0</v>
      </c>
      <c r="AN301" t="b">
        <v>0</v>
      </c>
      <c r="AO301" t="b">
        <v>0</v>
      </c>
      <c r="AP301" t="b">
        <v>0</v>
      </c>
      <c r="AQ301" t="b">
        <v>0</v>
      </c>
      <c r="AR301" t="b">
        <v>0</v>
      </c>
      <c r="AS301" t="b">
        <v>0</v>
      </c>
      <c r="AT301" t="b">
        <v>0</v>
      </c>
      <c r="AU301" t="b">
        <v>0</v>
      </c>
      <c r="AV301" t="b">
        <v>0</v>
      </c>
      <c r="AW301" t="b">
        <v>0</v>
      </c>
      <c r="AX301" t="b">
        <v>0</v>
      </c>
      <c r="AY301" t="b">
        <v>0</v>
      </c>
      <c r="AZ301" t="b">
        <v>0</v>
      </c>
      <c r="BA301" t="b">
        <v>0</v>
      </c>
      <c r="BB301" t="b">
        <v>0</v>
      </c>
      <c r="BC301" t="b">
        <v>0</v>
      </c>
      <c r="BD301" t="b">
        <v>0</v>
      </c>
      <c r="BE301" t="b">
        <v>0</v>
      </c>
      <c r="BF301" t="b">
        <v>0</v>
      </c>
      <c r="BG301" t="b">
        <v>0</v>
      </c>
      <c r="BH301" t="b">
        <v>0</v>
      </c>
      <c r="BI301" t="b">
        <v>0</v>
      </c>
      <c r="BJ301" t="b">
        <v>0</v>
      </c>
      <c r="BK301" t="b">
        <v>0</v>
      </c>
      <c r="BL301" t="b">
        <v>0</v>
      </c>
      <c r="BN301" t="b">
        <v>1</v>
      </c>
    </row>
    <row r="302" spans="1:66">
      <c r="A302" s="6">
        <v>537</v>
      </c>
      <c r="B302" t="s">
        <v>940</v>
      </c>
      <c r="C302" t="s">
        <v>471</v>
      </c>
      <c r="E302" t="s">
        <v>941</v>
      </c>
      <c r="F302" t="s">
        <v>942</v>
      </c>
      <c r="G302" t="s">
        <v>25</v>
      </c>
      <c r="H302" t="s">
        <v>17</v>
      </c>
      <c r="I302" t="s">
        <v>1755</v>
      </c>
      <c r="J302" t="s">
        <v>943</v>
      </c>
      <c r="K302" t="s">
        <v>1152</v>
      </c>
      <c r="L302" t="s">
        <v>944</v>
      </c>
      <c r="N302" s="1">
        <v>14383</v>
      </c>
      <c r="O302" t="s">
        <v>1078</v>
      </c>
      <c r="Q302" t="b">
        <v>0</v>
      </c>
      <c r="R302" s="1">
        <v>41395</v>
      </c>
      <c r="S302" t="b">
        <v>0</v>
      </c>
      <c r="U302" t="b">
        <v>0</v>
      </c>
      <c r="X302" t="s">
        <v>2617</v>
      </c>
      <c r="Y302" s="1">
        <v>44160</v>
      </c>
      <c r="AB302">
        <v>84</v>
      </c>
      <c r="AC302" t="b">
        <v>0</v>
      </c>
      <c r="AD302" t="b">
        <v>1</v>
      </c>
      <c r="AI302" t="b">
        <v>0</v>
      </c>
      <c r="AJ302" t="b">
        <v>1</v>
      </c>
      <c r="AK302" t="b">
        <v>0</v>
      </c>
      <c r="AL302" t="b">
        <v>0</v>
      </c>
      <c r="AM302" t="b">
        <v>0</v>
      </c>
      <c r="AN302" t="b">
        <v>0</v>
      </c>
      <c r="AO302" t="b">
        <v>0</v>
      </c>
      <c r="AP302" t="b">
        <v>1</v>
      </c>
      <c r="AQ302" t="b">
        <v>0</v>
      </c>
      <c r="AR302" t="b">
        <v>0</v>
      </c>
      <c r="AS302" t="b">
        <v>0</v>
      </c>
      <c r="AT302" t="b">
        <v>0</v>
      </c>
      <c r="AU302" t="b">
        <v>1</v>
      </c>
      <c r="AV302" t="b">
        <v>0</v>
      </c>
      <c r="AW302" t="b">
        <v>0</v>
      </c>
      <c r="AX302" t="b">
        <v>0</v>
      </c>
      <c r="AY302" t="b">
        <v>0</v>
      </c>
      <c r="AZ302" t="b">
        <v>0</v>
      </c>
      <c r="BA302" t="b">
        <v>0</v>
      </c>
      <c r="BB302" t="b">
        <v>0</v>
      </c>
      <c r="BC302" t="b">
        <v>0</v>
      </c>
      <c r="BD302" t="b">
        <v>0</v>
      </c>
      <c r="BE302" t="b">
        <v>0</v>
      </c>
      <c r="BF302" t="b">
        <v>0</v>
      </c>
      <c r="BG302" t="b">
        <v>0</v>
      </c>
      <c r="BH302" t="b">
        <v>0</v>
      </c>
      <c r="BI302" t="b">
        <v>0</v>
      </c>
      <c r="BJ302" t="b">
        <v>0</v>
      </c>
      <c r="BK302" t="b">
        <v>0</v>
      </c>
      <c r="BL302" t="b">
        <v>0</v>
      </c>
      <c r="BN302" t="b">
        <v>1</v>
      </c>
    </row>
    <row r="303" spans="1:66">
      <c r="A303" s="6">
        <v>994</v>
      </c>
      <c r="B303" t="s">
        <v>1579</v>
      </c>
      <c r="C303" t="s">
        <v>13</v>
      </c>
      <c r="E303" t="s">
        <v>85</v>
      </c>
      <c r="F303" t="s">
        <v>1580</v>
      </c>
      <c r="G303" t="s">
        <v>306</v>
      </c>
      <c r="H303" t="s">
        <v>17</v>
      </c>
      <c r="I303" t="s">
        <v>1827</v>
      </c>
      <c r="J303" t="s">
        <v>1581</v>
      </c>
      <c r="L303" t="s">
        <v>1582</v>
      </c>
      <c r="N303" s="1">
        <v>19274</v>
      </c>
      <c r="O303" t="s">
        <v>1583</v>
      </c>
      <c r="Q303" t="b">
        <v>0</v>
      </c>
      <c r="R303" s="1">
        <v>44267</v>
      </c>
      <c r="S303" t="b">
        <v>0</v>
      </c>
      <c r="U303" t="b">
        <v>0</v>
      </c>
      <c r="Y303" s="1">
        <v>44267</v>
      </c>
      <c r="AB303">
        <v>71</v>
      </c>
      <c r="AC303" t="b">
        <v>0</v>
      </c>
      <c r="AD303" t="b">
        <v>1</v>
      </c>
      <c r="AF303" t="s">
        <v>2525</v>
      </c>
      <c r="AI303" t="b">
        <v>0</v>
      </c>
      <c r="AJ303" t="b">
        <v>1</v>
      </c>
      <c r="AK303" t="b">
        <v>0</v>
      </c>
      <c r="AL303" t="b">
        <v>0</v>
      </c>
      <c r="AM303" t="b">
        <v>0</v>
      </c>
      <c r="AN303" t="b">
        <v>0</v>
      </c>
      <c r="AO303" t="b">
        <v>0</v>
      </c>
      <c r="AP303" t="b">
        <v>0</v>
      </c>
      <c r="AQ303" t="b">
        <v>0</v>
      </c>
      <c r="AR303" t="b">
        <v>0</v>
      </c>
      <c r="AS303" t="b">
        <v>1</v>
      </c>
      <c r="AT303" t="b">
        <v>0</v>
      </c>
      <c r="AU303" t="b">
        <v>0</v>
      </c>
      <c r="AV303" t="b">
        <v>0</v>
      </c>
      <c r="AW303" t="b">
        <v>1</v>
      </c>
      <c r="AX303" t="b">
        <v>0</v>
      </c>
      <c r="AY303" t="b">
        <v>0</v>
      </c>
      <c r="AZ303" t="b">
        <v>0</v>
      </c>
      <c r="BA303" t="b">
        <v>0</v>
      </c>
      <c r="BB303" t="b">
        <v>0</v>
      </c>
      <c r="BC303" t="b">
        <v>0</v>
      </c>
      <c r="BD303" t="b">
        <v>0</v>
      </c>
      <c r="BE303" t="b">
        <v>1</v>
      </c>
      <c r="BF303" t="b">
        <v>1</v>
      </c>
      <c r="BG303" t="b">
        <v>0</v>
      </c>
      <c r="BH303" t="b">
        <v>0</v>
      </c>
      <c r="BI303" t="b">
        <v>0</v>
      </c>
      <c r="BJ303" t="b">
        <v>0</v>
      </c>
      <c r="BK303" t="b">
        <v>0</v>
      </c>
      <c r="BL303" t="b">
        <v>0</v>
      </c>
      <c r="BN303" t="b">
        <v>1</v>
      </c>
    </row>
    <row r="304" spans="1:66">
      <c r="A304" s="6">
        <v>617</v>
      </c>
      <c r="B304" t="s">
        <v>945</v>
      </c>
      <c r="C304" t="s">
        <v>1647</v>
      </c>
      <c r="D304" t="s">
        <v>1283</v>
      </c>
      <c r="E304" t="s">
        <v>30</v>
      </c>
      <c r="F304" t="s">
        <v>946</v>
      </c>
      <c r="G304" t="s">
        <v>25</v>
      </c>
      <c r="H304" t="s">
        <v>17</v>
      </c>
      <c r="I304" t="s">
        <v>1755</v>
      </c>
      <c r="J304" t="s">
        <v>947</v>
      </c>
      <c r="K304" t="s">
        <v>1411</v>
      </c>
      <c r="L304" t="s">
        <v>948</v>
      </c>
      <c r="N304" s="1">
        <v>16119</v>
      </c>
      <c r="Q304" t="b">
        <v>0</v>
      </c>
      <c r="R304" s="1">
        <v>41898</v>
      </c>
      <c r="S304" t="b">
        <v>0</v>
      </c>
      <c r="U304" t="b">
        <v>0</v>
      </c>
      <c r="X304" t="s">
        <v>2618</v>
      </c>
      <c r="Y304" s="1">
        <v>44160</v>
      </c>
      <c r="AB304">
        <v>79</v>
      </c>
      <c r="AC304" t="b">
        <v>0</v>
      </c>
      <c r="AD304" t="b">
        <v>1</v>
      </c>
      <c r="AI304" t="b">
        <v>0</v>
      </c>
      <c r="AJ304" t="b">
        <v>0</v>
      </c>
      <c r="AK304" t="b">
        <v>0</v>
      </c>
      <c r="AL304" t="b">
        <v>0</v>
      </c>
      <c r="AM304" t="b">
        <v>0</v>
      </c>
      <c r="AN304" t="b">
        <v>0</v>
      </c>
      <c r="AO304" t="b">
        <v>0</v>
      </c>
      <c r="AP304" t="b">
        <v>0</v>
      </c>
      <c r="AQ304" t="b">
        <v>1</v>
      </c>
      <c r="AR304" t="b">
        <v>0</v>
      </c>
      <c r="AS304" t="b">
        <v>1</v>
      </c>
      <c r="AT304" t="b">
        <v>0</v>
      </c>
      <c r="AU304" t="b">
        <v>1</v>
      </c>
      <c r="AV304" t="b">
        <v>0</v>
      </c>
      <c r="AW304" t="b">
        <v>0</v>
      </c>
      <c r="AX304" t="b">
        <v>0</v>
      </c>
      <c r="AY304" t="b">
        <v>0</v>
      </c>
      <c r="AZ304" t="b">
        <v>1</v>
      </c>
      <c r="BA304" t="b">
        <v>0</v>
      </c>
      <c r="BB304" t="b">
        <v>1</v>
      </c>
      <c r="BC304" t="b">
        <v>0</v>
      </c>
      <c r="BD304" t="b">
        <v>0</v>
      </c>
      <c r="BE304" t="b">
        <v>1</v>
      </c>
      <c r="BF304" t="b">
        <v>1</v>
      </c>
      <c r="BG304" t="b">
        <v>0</v>
      </c>
      <c r="BH304" t="b">
        <v>0</v>
      </c>
      <c r="BI304" t="b">
        <v>0</v>
      </c>
      <c r="BJ304" t="b">
        <v>0</v>
      </c>
      <c r="BK304" t="b">
        <v>0</v>
      </c>
      <c r="BL304" t="b">
        <v>0</v>
      </c>
      <c r="BN304" t="b">
        <v>1</v>
      </c>
    </row>
    <row r="305" spans="1:66">
      <c r="A305" s="6">
        <v>823</v>
      </c>
      <c r="B305" t="s">
        <v>949</v>
      </c>
      <c r="C305" t="s">
        <v>56</v>
      </c>
      <c r="D305" t="s">
        <v>1576</v>
      </c>
      <c r="E305" t="s">
        <v>124</v>
      </c>
      <c r="F305" t="s">
        <v>1984</v>
      </c>
      <c r="G305" t="s">
        <v>25</v>
      </c>
      <c r="H305" t="s">
        <v>17</v>
      </c>
      <c r="I305" t="s">
        <v>1755</v>
      </c>
      <c r="J305" t="s">
        <v>950</v>
      </c>
      <c r="K305" t="s">
        <v>951</v>
      </c>
      <c r="L305" t="s">
        <v>952</v>
      </c>
      <c r="N305" s="1">
        <v>19177</v>
      </c>
      <c r="Q305" t="b">
        <v>0</v>
      </c>
      <c r="R305" s="1">
        <v>42626</v>
      </c>
      <c r="S305" t="b">
        <v>0</v>
      </c>
      <c r="U305" t="b">
        <v>0</v>
      </c>
      <c r="AB305">
        <v>71</v>
      </c>
      <c r="AC305" t="b">
        <v>0</v>
      </c>
      <c r="AD305" t="b">
        <v>1</v>
      </c>
      <c r="AF305" t="s">
        <v>2554</v>
      </c>
      <c r="AI305" t="b">
        <v>0</v>
      </c>
      <c r="AJ305" t="b">
        <v>0</v>
      </c>
      <c r="AK305" t="b">
        <v>0</v>
      </c>
      <c r="AL305" t="b">
        <v>0</v>
      </c>
      <c r="AM305" t="b">
        <v>0</v>
      </c>
      <c r="AN305" t="b">
        <v>0</v>
      </c>
      <c r="AO305" t="b">
        <v>0</v>
      </c>
      <c r="AP305" t="b">
        <v>0</v>
      </c>
      <c r="AQ305" t="b">
        <v>0</v>
      </c>
      <c r="AR305" t="b">
        <v>0</v>
      </c>
      <c r="AS305" t="b">
        <v>0</v>
      </c>
      <c r="AT305" t="b">
        <v>0</v>
      </c>
      <c r="AU305" t="b">
        <v>0</v>
      </c>
      <c r="AV305" t="b">
        <v>0</v>
      </c>
      <c r="AW305" t="b">
        <v>0</v>
      </c>
      <c r="AX305" t="b">
        <v>0</v>
      </c>
      <c r="AY305" t="b">
        <v>0</v>
      </c>
      <c r="AZ305" t="b">
        <v>0</v>
      </c>
      <c r="BA305" t="b">
        <v>0</v>
      </c>
      <c r="BB305" t="b">
        <v>0</v>
      </c>
      <c r="BC305" t="b">
        <v>0</v>
      </c>
      <c r="BD305" t="b">
        <v>0</v>
      </c>
      <c r="BE305" t="b">
        <v>0</v>
      </c>
      <c r="BF305" t="b">
        <v>0</v>
      </c>
      <c r="BG305" t="b">
        <v>1</v>
      </c>
      <c r="BH305" t="b">
        <v>0</v>
      </c>
      <c r="BI305" t="b">
        <v>0</v>
      </c>
      <c r="BJ305" t="b">
        <v>0</v>
      </c>
      <c r="BK305" t="b">
        <v>0</v>
      </c>
      <c r="BL305" t="b">
        <v>0</v>
      </c>
      <c r="BN305" t="b">
        <v>1</v>
      </c>
    </row>
    <row r="306" spans="1:66">
      <c r="A306" s="6">
        <v>616</v>
      </c>
      <c r="B306" t="s">
        <v>953</v>
      </c>
      <c r="C306" t="s">
        <v>1067</v>
      </c>
      <c r="D306" t="s">
        <v>1281</v>
      </c>
      <c r="E306" t="s">
        <v>36</v>
      </c>
      <c r="F306" t="s">
        <v>954</v>
      </c>
      <c r="G306" t="s">
        <v>32</v>
      </c>
      <c r="H306" t="s">
        <v>17</v>
      </c>
      <c r="I306" t="s">
        <v>1756</v>
      </c>
      <c r="J306" t="s">
        <v>955</v>
      </c>
      <c r="K306" t="s">
        <v>956</v>
      </c>
      <c r="L306" t="s">
        <v>957</v>
      </c>
      <c r="N306" s="1">
        <v>14622</v>
      </c>
      <c r="O306" t="s">
        <v>1255</v>
      </c>
      <c r="Q306" t="b">
        <v>0</v>
      </c>
      <c r="R306" s="1">
        <v>41897</v>
      </c>
      <c r="S306" t="b">
        <v>0</v>
      </c>
      <c r="U306" t="b">
        <v>0</v>
      </c>
      <c r="AB306">
        <v>83</v>
      </c>
      <c r="AC306" t="b">
        <v>0</v>
      </c>
      <c r="AD306" t="b">
        <v>1</v>
      </c>
      <c r="AF306" t="s">
        <v>2525</v>
      </c>
      <c r="AI306" t="b">
        <v>0</v>
      </c>
      <c r="AJ306" t="b">
        <v>0</v>
      </c>
      <c r="AK306" t="b">
        <v>0</v>
      </c>
      <c r="AL306" t="b">
        <v>0</v>
      </c>
      <c r="AM306" t="b">
        <v>0</v>
      </c>
      <c r="AN306" t="b">
        <v>0</v>
      </c>
      <c r="AO306" t="b">
        <v>0</v>
      </c>
      <c r="AP306" t="b">
        <v>0</v>
      </c>
      <c r="AQ306" t="b">
        <v>0</v>
      </c>
      <c r="AR306" t="b">
        <v>0</v>
      </c>
      <c r="AS306" t="b">
        <v>0</v>
      </c>
      <c r="AT306" t="b">
        <v>0</v>
      </c>
      <c r="AU306" t="b">
        <v>0</v>
      </c>
      <c r="AV306" t="b">
        <v>0</v>
      </c>
      <c r="AW306" t="b">
        <v>0</v>
      </c>
      <c r="AX306" t="b">
        <v>0</v>
      </c>
      <c r="AY306" t="b">
        <v>0</v>
      </c>
      <c r="AZ306" t="b">
        <v>0</v>
      </c>
      <c r="BA306" t="b">
        <v>0</v>
      </c>
      <c r="BB306" t="b">
        <v>0</v>
      </c>
      <c r="BC306" t="b">
        <v>0</v>
      </c>
      <c r="BD306" t="b">
        <v>0</v>
      </c>
      <c r="BE306" t="b">
        <v>0</v>
      </c>
      <c r="BF306" t="b">
        <v>0</v>
      </c>
      <c r="BG306" t="b">
        <v>0</v>
      </c>
      <c r="BH306" t="b">
        <v>0</v>
      </c>
      <c r="BI306" t="b">
        <v>0</v>
      </c>
      <c r="BJ306" t="b">
        <v>0</v>
      </c>
      <c r="BK306" t="b">
        <v>0</v>
      </c>
      <c r="BL306" t="b">
        <v>0</v>
      </c>
      <c r="BN306" t="b">
        <v>1</v>
      </c>
    </row>
    <row r="307" spans="1:66">
      <c r="A307" s="6">
        <v>346</v>
      </c>
      <c r="B307" t="s">
        <v>958</v>
      </c>
      <c r="C307" t="s">
        <v>98</v>
      </c>
      <c r="D307" t="s">
        <v>1169</v>
      </c>
      <c r="E307" t="s">
        <v>51</v>
      </c>
      <c r="F307" t="s">
        <v>959</v>
      </c>
      <c r="G307" t="s">
        <v>96</v>
      </c>
      <c r="H307" t="s">
        <v>17</v>
      </c>
      <c r="I307" t="s">
        <v>1822</v>
      </c>
      <c r="J307" t="s">
        <v>960</v>
      </c>
      <c r="L307" t="s">
        <v>961</v>
      </c>
      <c r="N307" s="1">
        <v>13280</v>
      </c>
      <c r="Q307" t="b">
        <v>0</v>
      </c>
      <c r="R307" s="1">
        <v>34973</v>
      </c>
      <c r="S307" t="b">
        <v>0</v>
      </c>
      <c r="U307" t="b">
        <v>0</v>
      </c>
      <c r="AB307">
        <v>87</v>
      </c>
      <c r="AC307" t="b">
        <v>0</v>
      </c>
      <c r="AD307" t="b">
        <v>1</v>
      </c>
      <c r="AI307" t="b">
        <v>0</v>
      </c>
      <c r="AJ307" t="b">
        <v>0</v>
      </c>
      <c r="AK307" t="b">
        <v>0</v>
      </c>
      <c r="AL307" t="b">
        <v>0</v>
      </c>
      <c r="AM307" t="b">
        <v>0</v>
      </c>
      <c r="AN307" t="b">
        <v>0</v>
      </c>
      <c r="AO307" t="b">
        <v>0</v>
      </c>
      <c r="AP307" t="b">
        <v>0</v>
      </c>
      <c r="AQ307" t="b">
        <v>0</v>
      </c>
      <c r="AR307" t="b">
        <v>0</v>
      </c>
      <c r="AS307" t="b">
        <v>0</v>
      </c>
      <c r="AT307" t="b">
        <v>0</v>
      </c>
      <c r="AU307" t="b">
        <v>0</v>
      </c>
      <c r="AV307" t="b">
        <v>0</v>
      </c>
      <c r="AW307" t="b">
        <v>0</v>
      </c>
      <c r="AX307" t="b">
        <v>0</v>
      </c>
      <c r="AY307" t="b">
        <v>0</v>
      </c>
      <c r="AZ307" t="b">
        <v>1</v>
      </c>
      <c r="BA307" t="b">
        <v>0</v>
      </c>
      <c r="BB307" t="b">
        <v>0</v>
      </c>
      <c r="BC307" t="b">
        <v>0</v>
      </c>
      <c r="BD307" t="b">
        <v>0</v>
      </c>
      <c r="BE307" t="b">
        <v>0</v>
      </c>
      <c r="BF307" t="b">
        <v>0</v>
      </c>
      <c r="BG307" t="b">
        <v>0</v>
      </c>
      <c r="BH307" t="b">
        <v>0</v>
      </c>
      <c r="BI307" t="b">
        <v>0</v>
      </c>
      <c r="BJ307" t="b">
        <v>0</v>
      </c>
      <c r="BK307" t="b">
        <v>0</v>
      </c>
      <c r="BL307" t="b">
        <v>0</v>
      </c>
      <c r="BN307" t="b">
        <v>1</v>
      </c>
    </row>
    <row r="308" spans="1:66">
      <c r="A308" s="73">
        <v>1079</v>
      </c>
      <c r="B308" s="75" t="s">
        <v>2034</v>
      </c>
      <c r="C308" s="75" t="s">
        <v>56</v>
      </c>
      <c r="D308" t="s">
        <v>2083</v>
      </c>
      <c r="E308" t="s">
        <v>2084</v>
      </c>
      <c r="F308" t="s">
        <v>2085</v>
      </c>
      <c r="G308" t="s">
        <v>2086</v>
      </c>
      <c r="H308" t="s">
        <v>133</v>
      </c>
      <c r="I308" t="s">
        <v>1810</v>
      </c>
      <c r="J308" t="s">
        <v>2087</v>
      </c>
      <c r="K308" t="s">
        <v>2088</v>
      </c>
      <c r="L308" t="s">
        <v>2089</v>
      </c>
      <c r="M308" t="s">
        <v>2090</v>
      </c>
      <c r="N308" s="1">
        <v>16964</v>
      </c>
      <c r="Q308" t="b">
        <v>0</v>
      </c>
      <c r="R308" s="1">
        <v>44817</v>
      </c>
      <c r="S308" t="b">
        <v>0</v>
      </c>
      <c r="U308" t="b">
        <v>0</v>
      </c>
      <c r="AB308">
        <v>77</v>
      </c>
      <c r="AC308" t="b">
        <v>0</v>
      </c>
      <c r="AD308" t="b">
        <v>1</v>
      </c>
      <c r="AI308" t="b">
        <v>0</v>
      </c>
      <c r="AJ308" t="b">
        <v>0</v>
      </c>
      <c r="AK308" t="b">
        <v>0</v>
      </c>
      <c r="AL308" t="b">
        <v>0</v>
      </c>
      <c r="AM308" t="b">
        <v>0</v>
      </c>
      <c r="AN308" t="b">
        <v>0</v>
      </c>
      <c r="AO308" t="b">
        <v>0</v>
      </c>
      <c r="AP308" t="b">
        <v>0</v>
      </c>
      <c r="AQ308" t="b">
        <v>0</v>
      </c>
      <c r="AR308" t="b">
        <v>0</v>
      </c>
      <c r="AS308" t="b">
        <v>0</v>
      </c>
      <c r="AT308" t="b">
        <v>0</v>
      </c>
      <c r="AU308" t="b">
        <v>0</v>
      </c>
      <c r="AV308" t="b">
        <v>0</v>
      </c>
      <c r="AW308" t="b">
        <v>1</v>
      </c>
      <c r="AX308" t="b">
        <v>0</v>
      </c>
      <c r="AY308" t="b">
        <v>0</v>
      </c>
      <c r="AZ308" t="b">
        <v>0</v>
      </c>
      <c r="BA308" t="b">
        <v>0</v>
      </c>
      <c r="BB308" t="b">
        <v>0</v>
      </c>
      <c r="BC308" t="b">
        <v>0</v>
      </c>
      <c r="BD308" t="b">
        <v>0</v>
      </c>
      <c r="BE308" t="b">
        <v>0</v>
      </c>
      <c r="BF308" t="b">
        <v>0</v>
      </c>
      <c r="BG308" t="b">
        <v>0</v>
      </c>
      <c r="BH308" t="b">
        <v>0</v>
      </c>
      <c r="BI308" t="b">
        <v>1</v>
      </c>
      <c r="BJ308" t="b">
        <v>0</v>
      </c>
      <c r="BK308" t="b">
        <v>0</v>
      </c>
      <c r="BL308" t="b">
        <v>0</v>
      </c>
      <c r="BN308" t="b">
        <v>1</v>
      </c>
    </row>
    <row r="309" spans="1:66">
      <c r="A309" s="6">
        <v>913</v>
      </c>
      <c r="B309" t="s">
        <v>962</v>
      </c>
      <c r="C309" t="s">
        <v>710</v>
      </c>
      <c r="D309" t="s">
        <v>1463</v>
      </c>
      <c r="E309" t="s">
        <v>246</v>
      </c>
      <c r="F309" t="s">
        <v>963</v>
      </c>
      <c r="G309" t="s">
        <v>964</v>
      </c>
      <c r="H309" t="s">
        <v>17</v>
      </c>
      <c r="I309" t="s">
        <v>1985</v>
      </c>
      <c r="J309" t="s">
        <v>965</v>
      </c>
      <c r="K309" t="s">
        <v>966</v>
      </c>
      <c r="L309" t="s">
        <v>967</v>
      </c>
      <c r="M309" t="s">
        <v>1986</v>
      </c>
      <c r="N309" s="1">
        <v>16836</v>
      </c>
      <c r="Q309" t="b">
        <v>0</v>
      </c>
      <c r="R309" s="1">
        <v>43169</v>
      </c>
      <c r="S309" t="b">
        <v>0</v>
      </c>
      <c r="U309" t="b">
        <v>0</v>
      </c>
      <c r="X309" t="s">
        <v>2619</v>
      </c>
      <c r="Y309" s="1">
        <v>44561</v>
      </c>
      <c r="AB309">
        <v>77</v>
      </c>
      <c r="AC309" t="b">
        <v>0</v>
      </c>
      <c r="AD309" t="b">
        <v>1</v>
      </c>
      <c r="AI309" t="b">
        <v>0</v>
      </c>
      <c r="AJ309" t="b">
        <v>1</v>
      </c>
      <c r="AK309" t="b">
        <v>0</v>
      </c>
      <c r="AL309" t="b">
        <v>0</v>
      </c>
      <c r="AM309" t="b">
        <v>0</v>
      </c>
      <c r="AN309" t="b">
        <v>1</v>
      </c>
      <c r="AO309" t="b">
        <v>0</v>
      </c>
      <c r="AP309" t="b">
        <v>1</v>
      </c>
      <c r="AQ309" t="b">
        <v>0</v>
      </c>
      <c r="AR309" t="b">
        <v>0</v>
      </c>
      <c r="AS309" t="b">
        <v>0</v>
      </c>
      <c r="AT309" t="b">
        <v>0</v>
      </c>
      <c r="AU309" t="b">
        <v>1</v>
      </c>
      <c r="AV309" t="b">
        <v>1</v>
      </c>
      <c r="AW309" t="b">
        <v>1</v>
      </c>
      <c r="AX309" t="b">
        <v>0</v>
      </c>
      <c r="AY309" t="b">
        <v>0</v>
      </c>
      <c r="AZ309" t="b">
        <v>0</v>
      </c>
      <c r="BA309" t="b">
        <v>0</v>
      </c>
      <c r="BB309" t="b">
        <v>0</v>
      </c>
      <c r="BC309" t="b">
        <v>0</v>
      </c>
      <c r="BD309" t="b">
        <v>1</v>
      </c>
      <c r="BE309" t="b">
        <v>0</v>
      </c>
      <c r="BF309" t="b">
        <v>0</v>
      </c>
      <c r="BG309" t="b">
        <v>0</v>
      </c>
      <c r="BH309" t="b">
        <v>0</v>
      </c>
      <c r="BI309" t="b">
        <v>0</v>
      </c>
      <c r="BJ309" t="b">
        <v>0</v>
      </c>
      <c r="BK309" t="b">
        <v>1</v>
      </c>
      <c r="BL309" t="b">
        <v>0</v>
      </c>
      <c r="BN309" t="b">
        <v>1</v>
      </c>
    </row>
    <row r="310" spans="1:66">
      <c r="A310" s="6">
        <v>1000</v>
      </c>
      <c r="B310" t="s">
        <v>1599</v>
      </c>
      <c r="C310" t="s">
        <v>1600</v>
      </c>
      <c r="D310" t="s">
        <v>1601</v>
      </c>
      <c r="E310" t="s">
        <v>311</v>
      </c>
      <c r="F310" t="s">
        <v>1602</v>
      </c>
      <c r="G310" t="s">
        <v>1878</v>
      </c>
      <c r="H310" t="s">
        <v>17</v>
      </c>
      <c r="I310" t="s">
        <v>1854</v>
      </c>
      <c r="K310" t="s">
        <v>1603</v>
      </c>
      <c r="L310" t="s">
        <v>1604</v>
      </c>
      <c r="N310" s="1">
        <v>19519</v>
      </c>
      <c r="O310" t="s">
        <v>1605</v>
      </c>
      <c r="Q310" t="b">
        <v>0</v>
      </c>
      <c r="R310" s="1">
        <v>44342</v>
      </c>
      <c r="S310" t="b">
        <v>0</v>
      </c>
      <c r="U310" t="b">
        <v>0</v>
      </c>
      <c r="Y310" s="1">
        <v>44342</v>
      </c>
      <c r="AB310">
        <v>70</v>
      </c>
      <c r="AC310" t="b">
        <v>0</v>
      </c>
      <c r="AD310" t="b">
        <v>1</v>
      </c>
      <c r="AI310" t="b">
        <v>0</v>
      </c>
      <c r="AJ310" t="b">
        <v>0</v>
      </c>
      <c r="AK310" t="b">
        <v>0</v>
      </c>
      <c r="AL310" t="b">
        <v>0</v>
      </c>
      <c r="AM310" t="b">
        <v>0</v>
      </c>
      <c r="AN310" t="b">
        <v>0</v>
      </c>
      <c r="AO310" t="b">
        <v>0</v>
      </c>
      <c r="AP310" t="b">
        <v>0</v>
      </c>
      <c r="AQ310" t="b">
        <v>0</v>
      </c>
      <c r="AR310" t="b">
        <v>0</v>
      </c>
      <c r="AS310" t="b">
        <v>0</v>
      </c>
      <c r="AT310" t="b">
        <v>0</v>
      </c>
      <c r="AU310" t="b">
        <v>0</v>
      </c>
      <c r="AV310" t="b">
        <v>0</v>
      </c>
      <c r="AW310" t="b">
        <v>0</v>
      </c>
      <c r="AX310" t="b">
        <v>0</v>
      </c>
      <c r="AY310" t="b">
        <v>0</v>
      </c>
      <c r="AZ310" t="b">
        <v>0</v>
      </c>
      <c r="BA310" t="b">
        <v>0</v>
      </c>
      <c r="BB310" t="b">
        <v>0</v>
      </c>
      <c r="BC310" t="b">
        <v>0</v>
      </c>
      <c r="BD310" t="b">
        <v>0</v>
      </c>
      <c r="BE310" t="b">
        <v>0</v>
      </c>
      <c r="BF310" t="b">
        <v>0</v>
      </c>
      <c r="BG310" t="b">
        <v>0</v>
      </c>
      <c r="BH310" t="b">
        <v>0</v>
      </c>
      <c r="BI310" t="b">
        <v>0</v>
      </c>
      <c r="BJ310" t="b">
        <v>0</v>
      </c>
      <c r="BK310" t="b">
        <v>0</v>
      </c>
      <c r="BL310" t="b">
        <v>0</v>
      </c>
      <c r="BN310" t="b">
        <v>1</v>
      </c>
    </row>
    <row r="311" spans="1:66">
      <c r="A311" s="6">
        <v>1015</v>
      </c>
      <c r="B311" t="s">
        <v>1180</v>
      </c>
      <c r="C311" t="s">
        <v>50</v>
      </c>
      <c r="D311" t="s">
        <v>1181</v>
      </c>
      <c r="F311" t="s">
        <v>1182</v>
      </c>
      <c r="G311" t="s">
        <v>67</v>
      </c>
      <c r="H311" t="s">
        <v>17</v>
      </c>
      <c r="I311" t="s">
        <v>1776</v>
      </c>
      <c r="J311" t="s">
        <v>1183</v>
      </c>
      <c r="L311" t="s">
        <v>1184</v>
      </c>
      <c r="N311" s="1">
        <v>13435</v>
      </c>
      <c r="O311" t="s">
        <v>1185</v>
      </c>
      <c r="Q311" t="b">
        <v>0</v>
      </c>
      <c r="R311" s="1">
        <v>44376</v>
      </c>
      <c r="S311" t="b">
        <v>0</v>
      </c>
      <c r="U311" t="b">
        <v>0</v>
      </c>
      <c r="Y311" s="1">
        <v>44376</v>
      </c>
      <c r="AB311">
        <v>87</v>
      </c>
      <c r="AC311" t="b">
        <v>0</v>
      </c>
      <c r="AD311" t="b">
        <v>1</v>
      </c>
      <c r="AI311" t="b">
        <v>0</v>
      </c>
      <c r="AJ311" t="b">
        <v>0</v>
      </c>
      <c r="AK311" t="b">
        <v>0</v>
      </c>
      <c r="AL311" t="b">
        <v>0</v>
      </c>
      <c r="AM311" t="b">
        <v>0</v>
      </c>
      <c r="AN311" t="b">
        <v>0</v>
      </c>
      <c r="AO311" t="b">
        <v>0</v>
      </c>
      <c r="AP311" t="b">
        <v>0</v>
      </c>
      <c r="AQ311" t="b">
        <v>0</v>
      </c>
      <c r="AR311" t="b">
        <v>0</v>
      </c>
      <c r="AS311" t="b">
        <v>0</v>
      </c>
      <c r="AT311" t="b">
        <v>0</v>
      </c>
      <c r="AU311" t="b">
        <v>0</v>
      </c>
      <c r="AV311" t="b">
        <v>0</v>
      </c>
      <c r="AW311" t="b">
        <v>0</v>
      </c>
      <c r="AX311" t="b">
        <v>0</v>
      </c>
      <c r="AY311" t="b">
        <v>0</v>
      </c>
      <c r="AZ311" t="b">
        <v>0</v>
      </c>
      <c r="BA311" t="b">
        <v>0</v>
      </c>
      <c r="BB311" t="b">
        <v>0</v>
      </c>
      <c r="BC311" t="b">
        <v>0</v>
      </c>
      <c r="BD311" t="b">
        <v>0</v>
      </c>
      <c r="BE311" t="b">
        <v>0</v>
      </c>
      <c r="BF311" t="b">
        <v>0</v>
      </c>
      <c r="BG311" t="b">
        <v>0</v>
      </c>
      <c r="BH311" t="b">
        <v>0</v>
      </c>
      <c r="BI311" t="b">
        <v>0</v>
      </c>
      <c r="BJ311" t="b">
        <v>0</v>
      </c>
      <c r="BK311" t="b">
        <v>0</v>
      </c>
      <c r="BL311" t="b">
        <v>0</v>
      </c>
      <c r="BN311" t="b">
        <v>1</v>
      </c>
    </row>
    <row r="312" spans="1:66">
      <c r="A312" s="6">
        <v>978</v>
      </c>
      <c r="B312" t="s">
        <v>1590</v>
      </c>
      <c r="C312" t="s">
        <v>707</v>
      </c>
      <c r="D312" t="s">
        <v>1161</v>
      </c>
      <c r="E312" t="s">
        <v>14</v>
      </c>
      <c r="F312" t="s">
        <v>1591</v>
      </c>
      <c r="G312" t="s">
        <v>32</v>
      </c>
      <c r="H312" t="s">
        <v>17</v>
      </c>
      <c r="I312" t="s">
        <v>1756</v>
      </c>
      <c r="J312" t="s">
        <v>1592</v>
      </c>
      <c r="L312" t="s">
        <v>1593</v>
      </c>
      <c r="N312" s="1">
        <v>19373</v>
      </c>
      <c r="Q312" t="b">
        <v>0</v>
      </c>
      <c r="R312" s="1">
        <v>43809</v>
      </c>
      <c r="S312" t="b">
        <v>0</v>
      </c>
      <c r="U312" t="b">
        <v>0</v>
      </c>
      <c r="X312" t="s">
        <v>2620</v>
      </c>
      <c r="AB312">
        <v>70</v>
      </c>
      <c r="AC312" t="b">
        <v>0</v>
      </c>
      <c r="AD312" t="b">
        <v>1</v>
      </c>
      <c r="AI312" t="b">
        <v>0</v>
      </c>
      <c r="AJ312" t="b">
        <v>0</v>
      </c>
      <c r="AK312" t="b">
        <v>0</v>
      </c>
      <c r="AL312" t="b">
        <v>0</v>
      </c>
      <c r="AM312" t="b">
        <v>0</v>
      </c>
      <c r="AN312" t="b">
        <v>1</v>
      </c>
      <c r="AO312" t="b">
        <v>0</v>
      </c>
      <c r="AP312" t="b">
        <v>1</v>
      </c>
      <c r="AQ312" t="b">
        <v>0</v>
      </c>
      <c r="AR312" t="b">
        <v>0</v>
      </c>
      <c r="AS312" t="b">
        <v>0</v>
      </c>
      <c r="AT312" t="b">
        <v>0</v>
      </c>
      <c r="AU312" t="b">
        <v>1</v>
      </c>
      <c r="AV312" t="b">
        <v>1</v>
      </c>
      <c r="AW312" t="b">
        <v>1</v>
      </c>
      <c r="AX312" t="b">
        <v>0</v>
      </c>
      <c r="AY312" t="b">
        <v>1</v>
      </c>
      <c r="AZ312" t="b">
        <v>0</v>
      </c>
      <c r="BA312" t="b">
        <v>0</v>
      </c>
      <c r="BB312" t="b">
        <v>0</v>
      </c>
      <c r="BC312" t="b">
        <v>0</v>
      </c>
      <c r="BD312" t="b">
        <v>0</v>
      </c>
      <c r="BE312" t="b">
        <v>0</v>
      </c>
      <c r="BF312" t="b">
        <v>1</v>
      </c>
      <c r="BG312" t="b">
        <v>0</v>
      </c>
      <c r="BH312" t="b">
        <v>0</v>
      </c>
      <c r="BI312" t="b">
        <v>1</v>
      </c>
      <c r="BJ312" t="b">
        <v>0</v>
      </c>
      <c r="BK312" t="b">
        <v>1</v>
      </c>
      <c r="BL312" t="b">
        <v>0</v>
      </c>
      <c r="BN312" t="b">
        <v>1</v>
      </c>
    </row>
    <row r="313" spans="1:66">
      <c r="A313" s="6">
        <v>495</v>
      </c>
      <c r="B313" t="s">
        <v>968</v>
      </c>
      <c r="C313" t="s">
        <v>529</v>
      </c>
      <c r="D313" t="s">
        <v>1115</v>
      </c>
      <c r="E313" t="s">
        <v>30</v>
      </c>
      <c r="F313" t="s">
        <v>969</v>
      </c>
      <c r="G313" t="s">
        <v>67</v>
      </c>
      <c r="H313" t="s">
        <v>17</v>
      </c>
      <c r="I313" t="s">
        <v>1776</v>
      </c>
      <c r="J313" t="s">
        <v>970</v>
      </c>
      <c r="L313" t="s">
        <v>1714</v>
      </c>
      <c r="N313" s="1">
        <v>14849</v>
      </c>
      <c r="O313" t="s">
        <v>1301</v>
      </c>
      <c r="Q313" t="b">
        <v>0</v>
      </c>
      <c r="R313" s="1">
        <v>40940</v>
      </c>
      <c r="S313" t="b">
        <v>0</v>
      </c>
      <c r="U313" t="b">
        <v>0</v>
      </c>
      <c r="AB313">
        <v>83</v>
      </c>
      <c r="AC313" t="b">
        <v>0</v>
      </c>
      <c r="AD313" t="b">
        <v>1</v>
      </c>
      <c r="AI313" t="b">
        <v>0</v>
      </c>
      <c r="AJ313" t="b">
        <v>0</v>
      </c>
      <c r="AK313" t="b">
        <v>0</v>
      </c>
      <c r="AL313" t="b">
        <v>0</v>
      </c>
      <c r="AM313" t="b">
        <v>0</v>
      </c>
      <c r="AN313" t="b">
        <v>0</v>
      </c>
      <c r="AO313" t="b">
        <v>0</v>
      </c>
      <c r="AP313" t="b">
        <v>1</v>
      </c>
      <c r="AQ313" t="b">
        <v>0</v>
      </c>
      <c r="AR313" t="b">
        <v>0</v>
      </c>
      <c r="AS313" t="b">
        <v>0</v>
      </c>
      <c r="AT313" t="b">
        <v>0</v>
      </c>
      <c r="AU313" t="b">
        <v>1</v>
      </c>
      <c r="AV313" t="b">
        <v>0</v>
      </c>
      <c r="AW313" t="b">
        <v>0</v>
      </c>
      <c r="AX313" t="b">
        <v>0</v>
      </c>
      <c r="AY313" t="b">
        <v>0</v>
      </c>
      <c r="AZ313" t="b">
        <v>0</v>
      </c>
      <c r="BA313" t="b">
        <v>0</v>
      </c>
      <c r="BB313" t="b">
        <v>0</v>
      </c>
      <c r="BC313" t="b">
        <v>0</v>
      </c>
      <c r="BD313" t="b">
        <v>0</v>
      </c>
      <c r="BE313" t="b">
        <v>0</v>
      </c>
      <c r="BF313" t="b">
        <v>0</v>
      </c>
      <c r="BG313" t="b">
        <v>0</v>
      </c>
      <c r="BH313" t="b">
        <v>0</v>
      </c>
      <c r="BI313" t="b">
        <v>0</v>
      </c>
      <c r="BJ313" t="b">
        <v>0</v>
      </c>
      <c r="BK313" t="b">
        <v>0</v>
      </c>
      <c r="BL313" t="b">
        <v>0</v>
      </c>
      <c r="BN313" t="b">
        <v>1</v>
      </c>
    </row>
    <row r="314" spans="1:66">
      <c r="A314" s="6">
        <v>1055</v>
      </c>
      <c r="B314" t="s">
        <v>1676</v>
      </c>
      <c r="C314" t="s">
        <v>19</v>
      </c>
      <c r="D314" t="s">
        <v>1282</v>
      </c>
      <c r="E314" t="s">
        <v>72</v>
      </c>
      <c r="F314" t="s">
        <v>1987</v>
      </c>
      <c r="G314" t="s">
        <v>16</v>
      </c>
      <c r="H314" t="s">
        <v>17</v>
      </c>
      <c r="I314" t="s">
        <v>1752</v>
      </c>
      <c r="J314" t="s">
        <v>1715</v>
      </c>
      <c r="K314" t="s">
        <v>1715</v>
      </c>
      <c r="L314" t="s">
        <v>1716</v>
      </c>
      <c r="M314" t="s">
        <v>1988</v>
      </c>
      <c r="N314" s="1">
        <v>14437</v>
      </c>
      <c r="O314" t="s">
        <v>1989</v>
      </c>
      <c r="Q314" t="b">
        <v>0</v>
      </c>
      <c r="R314" s="1">
        <v>44564</v>
      </c>
      <c r="S314" t="b">
        <v>0</v>
      </c>
      <c r="U314" t="b">
        <v>0</v>
      </c>
      <c r="Y314" s="1">
        <v>44564</v>
      </c>
      <c r="AB314">
        <v>84</v>
      </c>
      <c r="AC314" t="b">
        <v>0</v>
      </c>
      <c r="AD314" t="b">
        <v>0</v>
      </c>
      <c r="AF314" t="s">
        <v>2576</v>
      </c>
      <c r="AI314" t="b">
        <v>0</v>
      </c>
      <c r="AJ314" t="b">
        <v>0</v>
      </c>
      <c r="AK314" t="b">
        <v>0</v>
      </c>
      <c r="AL314" t="b">
        <v>0</v>
      </c>
      <c r="AM314" t="b">
        <v>0</v>
      </c>
      <c r="AN314" t="b">
        <v>0</v>
      </c>
      <c r="AO314" t="b">
        <v>0</v>
      </c>
      <c r="AP314" t="b">
        <v>0</v>
      </c>
      <c r="AQ314" t="b">
        <v>0</v>
      </c>
      <c r="AR314" t="b">
        <v>1</v>
      </c>
      <c r="AS314" t="b">
        <v>0</v>
      </c>
      <c r="AT314" t="b">
        <v>0</v>
      </c>
      <c r="AU314" t="b">
        <v>0</v>
      </c>
      <c r="AV314" t="b">
        <v>0</v>
      </c>
      <c r="AW314" t="b">
        <v>0</v>
      </c>
      <c r="AX314" t="b">
        <v>0</v>
      </c>
      <c r="AY314" t="b">
        <v>0</v>
      </c>
      <c r="AZ314" t="b">
        <v>0</v>
      </c>
      <c r="BA314" t="b">
        <v>0</v>
      </c>
      <c r="BB314" t="b">
        <v>0</v>
      </c>
      <c r="BC314" t="b">
        <v>0</v>
      </c>
      <c r="BD314" t="b">
        <v>0</v>
      </c>
      <c r="BE314" t="b">
        <v>0</v>
      </c>
      <c r="BF314" t="b">
        <v>0</v>
      </c>
      <c r="BG314" t="b">
        <v>0</v>
      </c>
      <c r="BH314" t="b">
        <v>0</v>
      </c>
      <c r="BI314" t="b">
        <v>0</v>
      </c>
      <c r="BJ314" t="b">
        <v>0</v>
      </c>
      <c r="BK314" t="b">
        <v>0</v>
      </c>
      <c r="BL314" t="b">
        <v>0</v>
      </c>
      <c r="BN314" t="b">
        <v>1</v>
      </c>
    </row>
    <row r="315" spans="1:66">
      <c r="A315" s="73">
        <v>779</v>
      </c>
      <c r="B315" s="75" t="s">
        <v>971</v>
      </c>
      <c r="C315" s="75" t="s">
        <v>58</v>
      </c>
      <c r="D315" t="s">
        <v>1101</v>
      </c>
      <c r="E315" t="s">
        <v>153</v>
      </c>
      <c r="F315" t="s">
        <v>1990</v>
      </c>
      <c r="G315" t="s">
        <v>1991</v>
      </c>
      <c r="H315" t="s">
        <v>17</v>
      </c>
      <c r="I315" t="s">
        <v>1992</v>
      </c>
      <c r="J315" t="s">
        <v>972</v>
      </c>
      <c r="K315" t="s">
        <v>973</v>
      </c>
      <c r="L315" t="s">
        <v>974</v>
      </c>
      <c r="M315" t="s">
        <v>1287</v>
      </c>
      <c r="N315" s="1">
        <v>14721</v>
      </c>
      <c r="O315" t="s">
        <v>1288</v>
      </c>
      <c r="Q315" t="b">
        <v>0</v>
      </c>
      <c r="R315" s="1">
        <v>42409</v>
      </c>
      <c r="S315" t="b">
        <v>0</v>
      </c>
      <c r="U315" t="b">
        <v>0</v>
      </c>
      <c r="W315" t="s">
        <v>2501</v>
      </c>
      <c r="X315" t="s">
        <v>2621</v>
      </c>
      <c r="AB315">
        <v>83</v>
      </c>
      <c r="AC315" t="b">
        <v>0</v>
      </c>
      <c r="AD315" t="b">
        <v>1</v>
      </c>
      <c r="AF315" t="s">
        <v>2541</v>
      </c>
      <c r="AI315" t="b">
        <v>0</v>
      </c>
      <c r="AJ315" t="b">
        <v>0</v>
      </c>
      <c r="AK315" t="b">
        <v>0</v>
      </c>
      <c r="AL315" t="b">
        <v>0</v>
      </c>
      <c r="AM315" t="b">
        <v>0</v>
      </c>
      <c r="AN315" t="b">
        <v>0</v>
      </c>
      <c r="AO315" t="b">
        <v>0</v>
      </c>
      <c r="AP315" t="b">
        <v>0</v>
      </c>
      <c r="AQ315" t="b">
        <v>0</v>
      </c>
      <c r="AR315" t="b">
        <v>0</v>
      </c>
      <c r="AS315" t="b">
        <v>0</v>
      </c>
      <c r="AT315" t="b">
        <v>0</v>
      </c>
      <c r="AU315" t="b">
        <v>1</v>
      </c>
      <c r="AV315" t="b">
        <v>0</v>
      </c>
      <c r="AW315" t="b">
        <v>1</v>
      </c>
      <c r="AX315" t="b">
        <v>1</v>
      </c>
      <c r="AY315" t="b">
        <v>0</v>
      </c>
      <c r="AZ315" t="b">
        <v>0</v>
      </c>
      <c r="BA315" t="b">
        <v>0</v>
      </c>
      <c r="BB315" t="b">
        <v>0</v>
      </c>
      <c r="BC315" t="b">
        <v>0</v>
      </c>
      <c r="BD315" t="b">
        <v>0</v>
      </c>
      <c r="BE315" t="b">
        <v>1</v>
      </c>
      <c r="BF315" t="b">
        <v>1</v>
      </c>
      <c r="BG315" t="b">
        <v>0</v>
      </c>
      <c r="BH315" t="b">
        <v>0</v>
      </c>
      <c r="BI315" t="b">
        <v>0</v>
      </c>
      <c r="BJ315" t="b">
        <v>0</v>
      </c>
      <c r="BK315" t="b">
        <v>1</v>
      </c>
      <c r="BL315" t="b">
        <v>0</v>
      </c>
      <c r="BN315" t="b">
        <v>1</v>
      </c>
    </row>
    <row r="316" spans="1:66">
      <c r="A316" s="6">
        <v>357</v>
      </c>
      <c r="B316" t="s">
        <v>975</v>
      </c>
      <c r="C316" t="s">
        <v>313</v>
      </c>
      <c r="D316" t="s">
        <v>1357</v>
      </c>
      <c r="E316" t="s">
        <v>85</v>
      </c>
      <c r="F316" t="s">
        <v>976</v>
      </c>
      <c r="G316" t="s">
        <v>213</v>
      </c>
      <c r="H316" t="s">
        <v>17</v>
      </c>
      <c r="I316" t="s">
        <v>1804</v>
      </c>
      <c r="J316" t="s">
        <v>977</v>
      </c>
      <c r="L316" t="s">
        <v>978</v>
      </c>
      <c r="M316" t="s">
        <v>1358</v>
      </c>
      <c r="N316" s="1">
        <v>15370</v>
      </c>
      <c r="Q316" t="b">
        <v>0</v>
      </c>
      <c r="R316" s="1">
        <v>38261</v>
      </c>
      <c r="S316" t="b">
        <v>0</v>
      </c>
      <c r="U316" t="b">
        <v>0</v>
      </c>
      <c r="AB316">
        <v>81</v>
      </c>
      <c r="AC316" t="b">
        <v>0</v>
      </c>
      <c r="AD316" t="b">
        <v>1</v>
      </c>
      <c r="AF316" t="s">
        <v>2526</v>
      </c>
      <c r="AI316" t="b">
        <v>0</v>
      </c>
      <c r="AJ316" t="b">
        <v>0</v>
      </c>
      <c r="AK316" t="b">
        <v>0</v>
      </c>
      <c r="AL316" t="b">
        <v>0</v>
      </c>
      <c r="AM316" t="b">
        <v>0</v>
      </c>
      <c r="AN316" t="b">
        <v>0</v>
      </c>
      <c r="AO316" t="b">
        <v>0</v>
      </c>
      <c r="AP316" t="b">
        <v>0</v>
      </c>
      <c r="AQ316" t="b">
        <v>0</v>
      </c>
      <c r="AR316" t="b">
        <v>1</v>
      </c>
      <c r="AS316" t="b">
        <v>0</v>
      </c>
      <c r="AT316" t="b">
        <v>0</v>
      </c>
      <c r="AU316" t="b">
        <v>0</v>
      </c>
      <c r="AV316" t="b">
        <v>0</v>
      </c>
      <c r="AW316" t="b">
        <v>0</v>
      </c>
      <c r="AX316" t="b">
        <v>0</v>
      </c>
      <c r="AY316" t="b">
        <v>0</v>
      </c>
      <c r="AZ316" t="b">
        <v>0</v>
      </c>
      <c r="BA316" t="b">
        <v>0</v>
      </c>
      <c r="BB316" t="b">
        <v>0</v>
      </c>
      <c r="BC316" t="b">
        <v>0</v>
      </c>
      <c r="BD316" t="b">
        <v>0</v>
      </c>
      <c r="BE316" t="b">
        <v>0</v>
      </c>
      <c r="BF316" t="b">
        <v>0</v>
      </c>
      <c r="BG316" t="b">
        <v>0</v>
      </c>
      <c r="BH316" t="b">
        <v>0</v>
      </c>
      <c r="BI316" t="b">
        <v>0</v>
      </c>
      <c r="BJ316" t="b">
        <v>0</v>
      </c>
      <c r="BK316" t="b">
        <v>0</v>
      </c>
      <c r="BL316" t="b">
        <v>0</v>
      </c>
      <c r="BN316" t="b">
        <v>1</v>
      </c>
    </row>
    <row r="317" spans="1:66">
      <c r="A317" s="73">
        <v>678</v>
      </c>
      <c r="B317" s="75" t="s">
        <v>979</v>
      </c>
      <c r="C317" s="75" t="s">
        <v>980</v>
      </c>
      <c r="D317" t="s">
        <v>1283</v>
      </c>
      <c r="F317" t="s">
        <v>981</v>
      </c>
      <c r="G317" t="s">
        <v>964</v>
      </c>
      <c r="H317" t="s">
        <v>17</v>
      </c>
      <c r="I317" t="s">
        <v>1985</v>
      </c>
      <c r="J317" t="s">
        <v>982</v>
      </c>
      <c r="L317" t="s">
        <v>983</v>
      </c>
      <c r="M317" t="s">
        <v>1993</v>
      </c>
      <c r="N317" s="1">
        <v>17133</v>
      </c>
      <c r="O317" t="s">
        <v>1478</v>
      </c>
      <c r="Q317" t="b">
        <v>0</v>
      </c>
      <c r="R317" s="1">
        <v>42106</v>
      </c>
      <c r="S317" t="b">
        <v>0</v>
      </c>
      <c r="U317" t="b">
        <v>0</v>
      </c>
      <c r="AB317">
        <v>77</v>
      </c>
      <c r="AC317" t="b">
        <v>0</v>
      </c>
      <c r="AD317" t="b">
        <v>1</v>
      </c>
      <c r="AI317" t="b">
        <v>1</v>
      </c>
      <c r="AJ317" t="b">
        <v>0</v>
      </c>
      <c r="AK317" t="b">
        <v>0</v>
      </c>
      <c r="AL317" t="b">
        <v>0</v>
      </c>
      <c r="AM317" t="b">
        <v>0</v>
      </c>
      <c r="AN317" t="b">
        <v>0</v>
      </c>
      <c r="AO317" t="b">
        <v>0</v>
      </c>
      <c r="AP317" t="b">
        <v>0</v>
      </c>
      <c r="AQ317" t="b">
        <v>0</v>
      </c>
      <c r="AR317" t="b">
        <v>0</v>
      </c>
      <c r="AS317" t="b">
        <v>0</v>
      </c>
      <c r="AT317" t="b">
        <v>0</v>
      </c>
      <c r="AU317" t="b">
        <v>0</v>
      </c>
      <c r="AV317" t="b">
        <v>0</v>
      </c>
      <c r="AW317" t="b">
        <v>0</v>
      </c>
      <c r="AX317" t="b">
        <v>0</v>
      </c>
      <c r="AY317" t="b">
        <v>0</v>
      </c>
      <c r="AZ317" t="b">
        <v>0</v>
      </c>
      <c r="BA317" t="b">
        <v>0</v>
      </c>
      <c r="BB317" t="b">
        <v>0</v>
      </c>
      <c r="BC317" t="b">
        <v>0</v>
      </c>
      <c r="BD317" t="b">
        <v>0</v>
      </c>
      <c r="BE317" t="b">
        <v>0</v>
      </c>
      <c r="BF317" t="b">
        <v>1</v>
      </c>
      <c r="BG317" t="b">
        <v>0</v>
      </c>
      <c r="BH317" t="b">
        <v>0</v>
      </c>
      <c r="BI317" t="b">
        <v>0</v>
      </c>
      <c r="BJ317" t="b">
        <v>0</v>
      </c>
      <c r="BK317" t="b">
        <v>0</v>
      </c>
      <c r="BL317" t="b">
        <v>0</v>
      </c>
      <c r="BN317" t="b">
        <v>1</v>
      </c>
    </row>
    <row r="318" spans="1:66">
      <c r="A318" s="6">
        <v>360</v>
      </c>
      <c r="B318" t="s">
        <v>984</v>
      </c>
      <c r="C318" t="s">
        <v>451</v>
      </c>
      <c r="D318" t="s">
        <v>1240</v>
      </c>
      <c r="E318" t="s">
        <v>30</v>
      </c>
      <c r="F318" t="s">
        <v>985</v>
      </c>
      <c r="G318" t="s">
        <v>32</v>
      </c>
      <c r="H318" t="s">
        <v>17</v>
      </c>
      <c r="I318" t="s">
        <v>1756</v>
      </c>
      <c r="J318" t="s">
        <v>986</v>
      </c>
      <c r="L318" t="s">
        <v>987</v>
      </c>
      <c r="N318" s="1">
        <v>14072</v>
      </c>
      <c r="Q318" t="b">
        <v>0</v>
      </c>
      <c r="R318" s="1">
        <v>38231</v>
      </c>
      <c r="S318" t="b">
        <v>0</v>
      </c>
      <c r="U318" t="b">
        <v>0</v>
      </c>
      <c r="AB318">
        <v>85</v>
      </c>
      <c r="AC318" t="b">
        <v>0</v>
      </c>
      <c r="AD318" t="b">
        <v>1</v>
      </c>
      <c r="AF318" t="s">
        <v>2622</v>
      </c>
      <c r="AI318" t="b">
        <v>0</v>
      </c>
      <c r="AJ318" t="b">
        <v>0</v>
      </c>
      <c r="AK318" t="b">
        <v>0</v>
      </c>
      <c r="AL318" t="b">
        <v>1</v>
      </c>
      <c r="AM318" t="b">
        <v>0</v>
      </c>
      <c r="AN318" t="b">
        <v>0</v>
      </c>
      <c r="AO318" t="b">
        <v>0</v>
      </c>
      <c r="AP318" t="b">
        <v>0</v>
      </c>
      <c r="AQ318" t="b">
        <v>0</v>
      </c>
      <c r="AR318" t="b">
        <v>0</v>
      </c>
      <c r="AS318" t="b">
        <v>1</v>
      </c>
      <c r="AT318" t="b">
        <v>0</v>
      </c>
      <c r="AU318" t="b">
        <v>0</v>
      </c>
      <c r="AV318" t="b">
        <v>0</v>
      </c>
      <c r="AW318" t="b">
        <v>0</v>
      </c>
      <c r="AX318" t="b">
        <v>0</v>
      </c>
      <c r="AY318" t="b">
        <v>0</v>
      </c>
      <c r="AZ318" t="b">
        <v>0</v>
      </c>
      <c r="BA318" t="b">
        <v>0</v>
      </c>
      <c r="BB318" t="b">
        <v>0</v>
      </c>
      <c r="BC318" t="b">
        <v>0</v>
      </c>
      <c r="BD318" t="b">
        <v>0</v>
      </c>
      <c r="BE318" t="b">
        <v>0</v>
      </c>
      <c r="BF318" t="b">
        <v>0</v>
      </c>
      <c r="BG318" t="b">
        <v>0</v>
      </c>
      <c r="BH318" t="b">
        <v>0</v>
      </c>
      <c r="BI318" t="b">
        <v>0</v>
      </c>
      <c r="BJ318" t="b">
        <v>0</v>
      </c>
      <c r="BK318" t="b">
        <v>0</v>
      </c>
      <c r="BL318" t="b">
        <v>0</v>
      </c>
      <c r="BN318" t="b">
        <v>1</v>
      </c>
    </row>
    <row r="319" spans="1:66">
      <c r="A319" s="6">
        <v>1070</v>
      </c>
      <c r="B319" t="s">
        <v>984</v>
      </c>
      <c r="C319" t="s">
        <v>13</v>
      </c>
      <c r="D319" t="s">
        <v>1161</v>
      </c>
      <c r="E319" t="s">
        <v>1994</v>
      </c>
      <c r="F319" t="s">
        <v>1995</v>
      </c>
      <c r="G319" t="s">
        <v>332</v>
      </c>
      <c r="H319" t="s">
        <v>17</v>
      </c>
      <c r="I319" t="s">
        <v>1832</v>
      </c>
      <c r="J319" t="s">
        <v>1996</v>
      </c>
      <c r="K319" t="s">
        <v>1997</v>
      </c>
      <c r="L319" t="s">
        <v>1998</v>
      </c>
      <c r="N319" s="1">
        <v>13235</v>
      </c>
      <c r="O319" t="s">
        <v>1999</v>
      </c>
      <c r="Q319" t="b">
        <v>0</v>
      </c>
      <c r="R319" s="1">
        <v>44694</v>
      </c>
      <c r="S319" t="b">
        <v>0</v>
      </c>
      <c r="U319" t="b">
        <v>0</v>
      </c>
      <c r="AB319">
        <v>87</v>
      </c>
      <c r="AC319" t="b">
        <v>0</v>
      </c>
      <c r="AD319" t="b">
        <v>1</v>
      </c>
      <c r="AF319" t="s">
        <v>2258</v>
      </c>
      <c r="AG319" t="s">
        <v>19</v>
      </c>
      <c r="AI319" t="b">
        <v>0</v>
      </c>
      <c r="AJ319" t="b">
        <v>0</v>
      </c>
      <c r="AK319" t="b">
        <v>0</v>
      </c>
      <c r="AL319" t="b">
        <v>0</v>
      </c>
      <c r="AM319" t="b">
        <v>0</v>
      </c>
      <c r="AN319" t="b">
        <v>0</v>
      </c>
      <c r="AO319" t="b">
        <v>0</v>
      </c>
      <c r="AP319" t="b">
        <v>1</v>
      </c>
      <c r="AQ319" t="b">
        <v>0</v>
      </c>
      <c r="AR319" t="b">
        <v>0</v>
      </c>
      <c r="AS319" t="b">
        <v>0</v>
      </c>
      <c r="AT319" t="b">
        <v>0</v>
      </c>
      <c r="AU319" t="b">
        <v>1</v>
      </c>
      <c r="AV319" t="b">
        <v>0</v>
      </c>
      <c r="AW319" t="b">
        <v>1</v>
      </c>
      <c r="AX319" t="b">
        <v>0</v>
      </c>
      <c r="AY319" t="b">
        <v>0</v>
      </c>
      <c r="AZ319" t="b">
        <v>0</v>
      </c>
      <c r="BA319" t="b">
        <v>0</v>
      </c>
      <c r="BB319" t="b">
        <v>0</v>
      </c>
      <c r="BC319" t="b">
        <v>0</v>
      </c>
      <c r="BD319" t="b">
        <v>1</v>
      </c>
      <c r="BE319" t="b">
        <v>0</v>
      </c>
      <c r="BF319" t="b">
        <v>0</v>
      </c>
      <c r="BG319" t="b">
        <v>0</v>
      </c>
      <c r="BH319" t="b">
        <v>0</v>
      </c>
      <c r="BI319" t="b">
        <v>0</v>
      </c>
      <c r="BJ319" t="b">
        <v>0</v>
      </c>
      <c r="BK319" t="b">
        <v>0</v>
      </c>
      <c r="BL319" t="b">
        <v>0</v>
      </c>
      <c r="BN319" t="b">
        <v>1</v>
      </c>
    </row>
    <row r="320" spans="1:66">
      <c r="A320" s="99">
        <v>915</v>
      </c>
      <c r="B320" s="110" t="s">
        <v>988</v>
      </c>
      <c r="C320" s="110" t="s">
        <v>2286</v>
      </c>
      <c r="D320" s="110"/>
      <c r="E320" s="110" t="s">
        <v>990</v>
      </c>
      <c r="F320" s="110" t="s">
        <v>991</v>
      </c>
      <c r="G320" s="110" t="s">
        <v>306</v>
      </c>
      <c r="H320" s="110" t="s">
        <v>17</v>
      </c>
      <c r="I320" s="110" t="s">
        <v>1827</v>
      </c>
      <c r="J320" t="s">
        <v>992</v>
      </c>
      <c r="K320" t="s">
        <v>2182</v>
      </c>
      <c r="L320" t="s">
        <v>993</v>
      </c>
      <c r="N320" s="1">
        <v>12045</v>
      </c>
      <c r="P320" t="s">
        <v>2183</v>
      </c>
      <c r="Q320" t="b">
        <v>0</v>
      </c>
      <c r="R320" s="1">
        <v>43172</v>
      </c>
      <c r="S320" t="b">
        <v>1</v>
      </c>
      <c r="U320" t="b">
        <v>0</v>
      </c>
      <c r="Y320" s="1">
        <v>45184</v>
      </c>
      <c r="AB320">
        <v>91</v>
      </c>
      <c r="AC320" t="b">
        <v>0</v>
      </c>
      <c r="AD320" t="b">
        <v>1</v>
      </c>
      <c r="AF320" t="s">
        <v>2571</v>
      </c>
      <c r="AI320" t="b">
        <v>0</v>
      </c>
      <c r="AJ320" t="b">
        <v>0</v>
      </c>
      <c r="AK320" t="b">
        <v>0</v>
      </c>
      <c r="AL320" t="b">
        <v>0</v>
      </c>
      <c r="AM320" t="b">
        <v>0</v>
      </c>
      <c r="AN320" t="b">
        <v>1</v>
      </c>
      <c r="AO320" t="b">
        <v>0</v>
      </c>
      <c r="AP320" t="b">
        <v>1</v>
      </c>
      <c r="AQ320" t="b">
        <v>0</v>
      </c>
      <c r="AR320" t="b">
        <v>0</v>
      </c>
      <c r="AS320" t="b">
        <v>1</v>
      </c>
      <c r="AT320" t="b">
        <v>0</v>
      </c>
      <c r="AU320" t="b">
        <v>1</v>
      </c>
      <c r="AV320" t="b">
        <v>0</v>
      </c>
      <c r="AW320" t="b">
        <v>0</v>
      </c>
      <c r="AX320" t="b">
        <v>0</v>
      </c>
      <c r="AY320" t="b">
        <v>0</v>
      </c>
      <c r="AZ320" t="b">
        <v>0</v>
      </c>
      <c r="BA320" t="b">
        <v>0</v>
      </c>
      <c r="BB320" t="b">
        <v>0</v>
      </c>
      <c r="BC320" t="b">
        <v>0</v>
      </c>
      <c r="BD320" t="b">
        <v>1</v>
      </c>
      <c r="BE320" t="b">
        <v>0</v>
      </c>
      <c r="BF320" t="b">
        <v>0</v>
      </c>
      <c r="BG320" t="b">
        <v>0</v>
      </c>
      <c r="BH320" t="b">
        <v>0</v>
      </c>
      <c r="BI320" t="b">
        <v>0</v>
      </c>
      <c r="BJ320" t="b">
        <v>0</v>
      </c>
      <c r="BK320" t="b">
        <v>0</v>
      </c>
      <c r="BL320" t="b">
        <v>0</v>
      </c>
      <c r="BN320" t="b">
        <v>1</v>
      </c>
    </row>
    <row r="321" spans="1:66">
      <c r="A321" s="6">
        <v>687</v>
      </c>
      <c r="B321" t="s">
        <v>994</v>
      </c>
      <c r="C321" t="s">
        <v>2100</v>
      </c>
      <c r="D321" t="s">
        <v>1214</v>
      </c>
      <c r="E321" t="s">
        <v>77</v>
      </c>
      <c r="F321" t="s">
        <v>995</v>
      </c>
      <c r="G321" t="s">
        <v>16</v>
      </c>
      <c r="H321" t="s">
        <v>17</v>
      </c>
      <c r="I321" t="s">
        <v>1752</v>
      </c>
      <c r="J321" t="s">
        <v>996</v>
      </c>
      <c r="K321" t="s">
        <v>997</v>
      </c>
      <c r="L321" t="s">
        <v>2287</v>
      </c>
      <c r="M321" t="s">
        <v>1285</v>
      </c>
      <c r="N321" s="1">
        <v>14715</v>
      </c>
      <c r="O321" t="s">
        <v>1286</v>
      </c>
      <c r="Q321" t="b">
        <v>0</v>
      </c>
      <c r="R321" s="1">
        <v>42136</v>
      </c>
      <c r="S321" t="b">
        <v>0</v>
      </c>
      <c r="U321" t="b">
        <v>0</v>
      </c>
      <c r="AB321">
        <v>83</v>
      </c>
      <c r="AC321" t="b">
        <v>0</v>
      </c>
      <c r="AD321" t="b">
        <v>1</v>
      </c>
      <c r="AF321" t="s">
        <v>2568</v>
      </c>
      <c r="AI321" t="b">
        <v>0</v>
      </c>
      <c r="AJ321" t="b">
        <v>0</v>
      </c>
      <c r="AK321" t="b">
        <v>0</v>
      </c>
      <c r="AL321" t="b">
        <v>0</v>
      </c>
      <c r="AM321" t="b">
        <v>0</v>
      </c>
      <c r="AN321" t="b">
        <v>0</v>
      </c>
      <c r="AO321" t="b">
        <v>0</v>
      </c>
      <c r="AP321" t="b">
        <v>0</v>
      </c>
      <c r="AQ321" t="b">
        <v>0</v>
      </c>
      <c r="AR321" t="b">
        <v>0</v>
      </c>
      <c r="AS321" t="b">
        <v>0</v>
      </c>
      <c r="AT321" t="b">
        <v>0</v>
      </c>
      <c r="AU321" t="b">
        <v>1</v>
      </c>
      <c r="AV321" t="b">
        <v>0</v>
      </c>
      <c r="AW321" t="b">
        <v>1</v>
      </c>
      <c r="AX321" t="b">
        <v>0</v>
      </c>
      <c r="AY321" t="b">
        <v>0</v>
      </c>
      <c r="AZ321" t="b">
        <v>0</v>
      </c>
      <c r="BA321" t="b">
        <v>0</v>
      </c>
      <c r="BB321" t="b">
        <v>0</v>
      </c>
      <c r="BC321" t="b">
        <v>0</v>
      </c>
      <c r="BD321" t="b">
        <v>0</v>
      </c>
      <c r="BE321" t="b">
        <v>0</v>
      </c>
      <c r="BF321" t="b">
        <v>0</v>
      </c>
      <c r="BG321" t="b">
        <v>0</v>
      </c>
      <c r="BH321" t="b">
        <v>0</v>
      </c>
      <c r="BI321" t="b">
        <v>0</v>
      </c>
      <c r="BJ321" t="b">
        <v>0</v>
      </c>
      <c r="BK321" t="b">
        <v>0</v>
      </c>
      <c r="BL321" t="b">
        <v>0</v>
      </c>
      <c r="BN321" t="b">
        <v>1</v>
      </c>
    </row>
    <row r="322" spans="1:66">
      <c r="A322" s="6">
        <v>361</v>
      </c>
      <c r="B322" t="s">
        <v>998</v>
      </c>
      <c r="C322" t="s">
        <v>91</v>
      </c>
      <c r="D322" t="s">
        <v>1178</v>
      </c>
      <c r="E322" t="s">
        <v>51</v>
      </c>
      <c r="F322" t="s">
        <v>999</v>
      </c>
      <c r="G322" t="s">
        <v>32</v>
      </c>
      <c r="H322" t="s">
        <v>17</v>
      </c>
      <c r="I322" t="s">
        <v>1756</v>
      </c>
      <c r="J322" t="s">
        <v>1000</v>
      </c>
      <c r="K322" t="s">
        <v>1179</v>
      </c>
      <c r="L322" t="s">
        <v>1001</v>
      </c>
      <c r="M322" t="s">
        <v>2000</v>
      </c>
      <c r="N322" s="1">
        <v>13344</v>
      </c>
      <c r="Q322" t="b">
        <v>0</v>
      </c>
      <c r="R322" s="1">
        <v>39052</v>
      </c>
      <c r="S322" t="b">
        <v>0</v>
      </c>
      <c r="U322" t="b">
        <v>0</v>
      </c>
      <c r="X322" t="s">
        <v>2623</v>
      </c>
      <c r="Y322" s="1">
        <v>44597</v>
      </c>
      <c r="AB322">
        <v>87</v>
      </c>
      <c r="AC322" t="b">
        <v>0</v>
      </c>
      <c r="AD322" t="b">
        <v>1</v>
      </c>
      <c r="AF322" t="s">
        <v>2521</v>
      </c>
      <c r="AI322" t="b">
        <v>0</v>
      </c>
      <c r="AJ322" t="b">
        <v>0</v>
      </c>
      <c r="AK322" t="b">
        <v>0</v>
      </c>
      <c r="AL322" t="b">
        <v>0</v>
      </c>
      <c r="AM322" t="b">
        <v>0</v>
      </c>
      <c r="AN322" t="b">
        <v>1</v>
      </c>
      <c r="AO322" t="b">
        <v>1</v>
      </c>
      <c r="AP322" t="b">
        <v>0</v>
      </c>
      <c r="AQ322" t="b">
        <v>1</v>
      </c>
      <c r="AR322" t="b">
        <v>0</v>
      </c>
      <c r="AS322" t="b">
        <v>1</v>
      </c>
      <c r="AT322" t="b">
        <v>0</v>
      </c>
      <c r="AU322" t="b">
        <v>1</v>
      </c>
      <c r="AV322" t="b">
        <v>1</v>
      </c>
      <c r="AW322" t="b">
        <v>0</v>
      </c>
      <c r="AX322" t="b">
        <v>0</v>
      </c>
      <c r="AY322" t="b">
        <v>0</v>
      </c>
      <c r="AZ322" t="b">
        <v>0</v>
      </c>
      <c r="BA322" t="b">
        <v>0</v>
      </c>
      <c r="BB322" t="b">
        <v>0</v>
      </c>
      <c r="BC322" t="b">
        <v>0</v>
      </c>
      <c r="BD322" t="b">
        <v>1</v>
      </c>
      <c r="BE322" t="b">
        <v>1</v>
      </c>
      <c r="BF322" t="b">
        <v>0</v>
      </c>
      <c r="BG322" t="b">
        <v>0</v>
      </c>
      <c r="BH322" t="b">
        <v>0</v>
      </c>
      <c r="BI322" t="b">
        <v>1</v>
      </c>
      <c r="BJ322" t="b">
        <v>0</v>
      </c>
      <c r="BK322" t="b">
        <v>0</v>
      </c>
      <c r="BL322" t="b">
        <v>0</v>
      </c>
      <c r="BN322" t="b">
        <v>1</v>
      </c>
    </row>
    <row r="323" spans="1:66">
      <c r="A323" s="73">
        <v>1045</v>
      </c>
      <c r="B323" s="75" t="s">
        <v>1635</v>
      </c>
      <c r="C323" s="75" t="s">
        <v>2042</v>
      </c>
      <c r="D323" t="s">
        <v>2001</v>
      </c>
      <c r="E323" t="s">
        <v>65</v>
      </c>
      <c r="F323" t="s">
        <v>2002</v>
      </c>
      <c r="G323" t="s">
        <v>83</v>
      </c>
      <c r="H323" t="s">
        <v>17</v>
      </c>
      <c r="I323" t="s">
        <v>1772</v>
      </c>
      <c r="J323" t="s">
        <v>1717</v>
      </c>
      <c r="K323" t="s">
        <v>1718</v>
      </c>
      <c r="L323" t="s">
        <v>1719</v>
      </c>
      <c r="M323" t="s">
        <v>2003</v>
      </c>
      <c r="N323" s="1">
        <v>17146</v>
      </c>
      <c r="O323" t="s">
        <v>1083</v>
      </c>
      <c r="Q323" t="b">
        <v>0</v>
      </c>
      <c r="R323" s="1">
        <v>44509</v>
      </c>
      <c r="S323" t="b">
        <v>0</v>
      </c>
      <c r="U323" t="b">
        <v>0</v>
      </c>
      <c r="Y323" s="1">
        <v>44509</v>
      </c>
      <c r="AB323">
        <v>77</v>
      </c>
      <c r="AC323" t="b">
        <v>0</v>
      </c>
      <c r="AD323" t="b">
        <v>1</v>
      </c>
      <c r="AF323" t="s">
        <v>2529</v>
      </c>
      <c r="AI323" t="b">
        <v>0</v>
      </c>
      <c r="AJ323" t="b">
        <v>0</v>
      </c>
      <c r="AK323" t="b">
        <v>0</v>
      </c>
      <c r="AL323" t="b">
        <v>0</v>
      </c>
      <c r="AM323" t="b">
        <v>0</v>
      </c>
      <c r="AN323" t="b">
        <v>1</v>
      </c>
      <c r="AO323" t="b">
        <v>0</v>
      </c>
      <c r="AP323" t="b">
        <v>1</v>
      </c>
      <c r="AQ323" t="b">
        <v>0</v>
      </c>
      <c r="AR323" t="b">
        <v>0</v>
      </c>
      <c r="AS323" t="b">
        <v>0</v>
      </c>
      <c r="AT323" t="b">
        <v>0</v>
      </c>
      <c r="AU323" t="b">
        <v>0</v>
      </c>
      <c r="AV323" t="b">
        <v>0</v>
      </c>
      <c r="AW323" t="b">
        <v>0</v>
      </c>
      <c r="AX323" t="b">
        <v>0</v>
      </c>
      <c r="AY323" t="b">
        <v>0</v>
      </c>
      <c r="AZ323" t="b">
        <v>0</v>
      </c>
      <c r="BA323" t="b">
        <v>0</v>
      </c>
      <c r="BB323" t="b">
        <v>0</v>
      </c>
      <c r="BC323" t="b">
        <v>0</v>
      </c>
      <c r="BD323" t="b">
        <v>0</v>
      </c>
      <c r="BE323" t="b">
        <v>0</v>
      </c>
      <c r="BF323" t="b">
        <v>0</v>
      </c>
      <c r="BG323" t="b">
        <v>0</v>
      </c>
      <c r="BH323" t="b">
        <v>0</v>
      </c>
      <c r="BI323" t="b">
        <v>0</v>
      </c>
      <c r="BJ323" t="b">
        <v>0</v>
      </c>
      <c r="BK323" t="b">
        <v>0</v>
      </c>
      <c r="BL323" t="b">
        <v>0</v>
      </c>
      <c r="BN323" t="b">
        <v>1</v>
      </c>
    </row>
    <row r="324" spans="1:66">
      <c r="A324" s="73">
        <v>429</v>
      </c>
      <c r="B324" s="75" t="s">
        <v>1002</v>
      </c>
      <c r="C324" s="75" t="s">
        <v>45</v>
      </c>
      <c r="D324" t="s">
        <v>1368</v>
      </c>
      <c r="E324" t="s">
        <v>685</v>
      </c>
      <c r="F324" t="s">
        <v>1003</v>
      </c>
      <c r="G324" t="s">
        <v>16</v>
      </c>
      <c r="H324" t="s">
        <v>17</v>
      </c>
      <c r="I324" t="s">
        <v>1752</v>
      </c>
      <c r="J324" t="s">
        <v>1004</v>
      </c>
      <c r="K324" t="s">
        <v>1005</v>
      </c>
      <c r="L324" t="s">
        <v>1369</v>
      </c>
      <c r="M324" t="s">
        <v>1370</v>
      </c>
      <c r="N324" s="1">
        <v>15585</v>
      </c>
      <c r="O324" t="s">
        <v>1363</v>
      </c>
      <c r="P324" t="s">
        <v>1795</v>
      </c>
      <c r="Q324" t="b">
        <v>0</v>
      </c>
      <c r="R324" s="1">
        <v>40238</v>
      </c>
      <c r="S324" t="b">
        <v>0</v>
      </c>
      <c r="U324" t="b">
        <v>0</v>
      </c>
      <c r="X324" t="s">
        <v>2624</v>
      </c>
      <c r="Y324" s="1">
        <v>44277</v>
      </c>
      <c r="Z324" t="s">
        <v>2616</v>
      </c>
      <c r="AB324">
        <v>81</v>
      </c>
      <c r="AC324" t="b">
        <v>0</v>
      </c>
      <c r="AD324" t="b">
        <v>1</v>
      </c>
      <c r="AI324" t="b">
        <v>0</v>
      </c>
      <c r="AJ324" t="b">
        <v>0</v>
      </c>
      <c r="AK324" t="b">
        <v>0</v>
      </c>
      <c r="AL324" t="b">
        <v>0</v>
      </c>
      <c r="AM324" t="b">
        <v>0</v>
      </c>
      <c r="AN324" t="b">
        <v>1</v>
      </c>
      <c r="AO324" t="b">
        <v>1</v>
      </c>
      <c r="AP324" t="b">
        <v>1</v>
      </c>
      <c r="AQ324" t="b">
        <v>1</v>
      </c>
      <c r="AR324" t="b">
        <v>1</v>
      </c>
      <c r="AS324" t="b">
        <v>0</v>
      </c>
      <c r="AT324" t="b">
        <v>0</v>
      </c>
      <c r="AU324" t="b">
        <v>1</v>
      </c>
      <c r="AV324" t="b">
        <v>1</v>
      </c>
      <c r="AW324" t="b">
        <v>0</v>
      </c>
      <c r="AX324" t="b">
        <v>0</v>
      </c>
      <c r="AY324" t="b">
        <v>0</v>
      </c>
      <c r="AZ324" t="b">
        <v>0</v>
      </c>
      <c r="BA324" t="b">
        <v>0</v>
      </c>
      <c r="BB324" t="b">
        <v>0</v>
      </c>
      <c r="BC324" t="b">
        <v>0</v>
      </c>
      <c r="BD324" t="b">
        <v>1</v>
      </c>
      <c r="BE324" t="b">
        <v>0</v>
      </c>
      <c r="BF324" t="b">
        <v>0</v>
      </c>
      <c r="BG324" t="b">
        <v>0</v>
      </c>
      <c r="BH324" t="b">
        <v>0</v>
      </c>
      <c r="BI324" t="b">
        <v>1</v>
      </c>
      <c r="BJ324" t="b">
        <v>0</v>
      </c>
      <c r="BK324" t="b">
        <v>1</v>
      </c>
      <c r="BL324" t="b">
        <v>0</v>
      </c>
      <c r="BN324" t="b">
        <v>1</v>
      </c>
    </row>
    <row r="325" spans="1:66">
      <c r="A325" s="6">
        <v>990</v>
      </c>
      <c r="B325" t="s">
        <v>1522</v>
      </c>
      <c r="C325" t="s">
        <v>1523</v>
      </c>
      <c r="D325" t="s">
        <v>1149</v>
      </c>
      <c r="E325" t="s">
        <v>1524</v>
      </c>
      <c r="F325" t="s">
        <v>1525</v>
      </c>
      <c r="G325" t="s">
        <v>16</v>
      </c>
      <c r="H325" t="s">
        <v>17</v>
      </c>
      <c r="I325" t="s">
        <v>1752</v>
      </c>
      <c r="J325" t="s">
        <v>1526</v>
      </c>
      <c r="K325" t="s">
        <v>1527</v>
      </c>
      <c r="L325" t="s">
        <v>1528</v>
      </c>
      <c r="N325" s="1">
        <v>17681</v>
      </c>
      <c r="O325" t="s">
        <v>1529</v>
      </c>
      <c r="Q325" t="b">
        <v>0</v>
      </c>
      <c r="R325" s="1">
        <v>43935</v>
      </c>
      <c r="S325" t="b">
        <v>0</v>
      </c>
      <c r="U325" t="b">
        <v>0</v>
      </c>
      <c r="Y325" s="1">
        <v>43935</v>
      </c>
      <c r="AB325">
        <v>75</v>
      </c>
      <c r="AC325" t="b">
        <v>0</v>
      </c>
      <c r="AD325" t="b">
        <v>1</v>
      </c>
      <c r="AI325" t="b">
        <v>0</v>
      </c>
      <c r="AJ325" t="b">
        <v>0</v>
      </c>
      <c r="AK325" t="b">
        <v>0</v>
      </c>
      <c r="AL325" t="b">
        <v>0</v>
      </c>
      <c r="AM325" t="b">
        <v>0</v>
      </c>
      <c r="AN325" t="b">
        <v>0</v>
      </c>
      <c r="AO325" t="b">
        <v>0</v>
      </c>
      <c r="AP325" t="b">
        <v>0</v>
      </c>
      <c r="AQ325" t="b">
        <v>0</v>
      </c>
      <c r="AR325" t="b">
        <v>0</v>
      </c>
      <c r="AS325" t="b">
        <v>0</v>
      </c>
      <c r="AT325" t="b">
        <v>0</v>
      </c>
      <c r="AU325" t="b">
        <v>0</v>
      </c>
      <c r="AV325" t="b">
        <v>0</v>
      </c>
      <c r="AW325" t="b">
        <v>0</v>
      </c>
      <c r="AX325" t="b">
        <v>0</v>
      </c>
      <c r="AY325" t="b">
        <v>0</v>
      </c>
      <c r="AZ325" t="b">
        <v>0</v>
      </c>
      <c r="BA325" t="b">
        <v>0</v>
      </c>
      <c r="BB325" t="b">
        <v>0</v>
      </c>
      <c r="BC325" t="b">
        <v>0</v>
      </c>
      <c r="BD325" t="b">
        <v>0</v>
      </c>
      <c r="BE325" t="b">
        <v>0</v>
      </c>
      <c r="BF325" t="b">
        <v>0</v>
      </c>
      <c r="BG325" t="b">
        <v>0</v>
      </c>
      <c r="BH325" t="b">
        <v>0</v>
      </c>
      <c r="BI325" t="b">
        <v>0</v>
      </c>
      <c r="BJ325" t="b">
        <v>0</v>
      </c>
      <c r="BK325" t="b">
        <v>0</v>
      </c>
      <c r="BL325" t="b">
        <v>0</v>
      </c>
      <c r="BN325" t="b">
        <v>1</v>
      </c>
    </row>
    <row r="326" spans="1:66">
      <c r="A326" s="6">
        <v>1005</v>
      </c>
      <c r="B326" t="s">
        <v>1594</v>
      </c>
      <c r="C326" t="s">
        <v>13</v>
      </c>
      <c r="D326" t="s">
        <v>1595</v>
      </c>
      <c r="E326" t="s">
        <v>77</v>
      </c>
      <c r="F326" t="s">
        <v>1596</v>
      </c>
      <c r="G326" t="s">
        <v>83</v>
      </c>
      <c r="H326" t="s">
        <v>17</v>
      </c>
      <c r="I326" t="s">
        <v>1772</v>
      </c>
      <c r="K326" t="s">
        <v>1597</v>
      </c>
      <c r="L326" t="s">
        <v>1598</v>
      </c>
      <c r="N326" s="1">
        <v>19399</v>
      </c>
      <c r="O326" t="s">
        <v>1083</v>
      </c>
      <c r="Q326" t="b">
        <v>0</v>
      </c>
      <c r="R326" s="1">
        <v>44364</v>
      </c>
      <c r="S326" t="b">
        <v>0</v>
      </c>
      <c r="U326" t="b">
        <v>0</v>
      </c>
      <c r="Y326" s="1">
        <v>44364</v>
      </c>
      <c r="AB326">
        <v>70</v>
      </c>
      <c r="AC326" t="b">
        <v>0</v>
      </c>
      <c r="AD326" t="b">
        <v>1</v>
      </c>
      <c r="AF326" t="s">
        <v>2568</v>
      </c>
      <c r="AI326" t="b">
        <v>0</v>
      </c>
      <c r="AJ326" t="b">
        <v>0</v>
      </c>
      <c r="AK326" t="b">
        <v>0</v>
      </c>
      <c r="AL326" t="b">
        <v>0</v>
      </c>
      <c r="AM326" t="b">
        <v>0</v>
      </c>
      <c r="AN326" t="b">
        <v>0</v>
      </c>
      <c r="AO326" t="b">
        <v>0</v>
      </c>
      <c r="AP326" t="b">
        <v>0</v>
      </c>
      <c r="AQ326" t="b">
        <v>0</v>
      </c>
      <c r="AR326" t="b">
        <v>0</v>
      </c>
      <c r="AS326" t="b">
        <v>0</v>
      </c>
      <c r="AT326" t="b">
        <v>0</v>
      </c>
      <c r="AU326" t="b">
        <v>1</v>
      </c>
      <c r="AV326" t="b">
        <v>0</v>
      </c>
      <c r="AW326" t="b">
        <v>0</v>
      </c>
      <c r="AX326" t="b">
        <v>0</v>
      </c>
      <c r="AY326" t="b">
        <v>0</v>
      </c>
      <c r="AZ326" t="b">
        <v>0</v>
      </c>
      <c r="BA326" t="b">
        <v>0</v>
      </c>
      <c r="BB326" t="b">
        <v>0</v>
      </c>
      <c r="BC326" t="b">
        <v>0</v>
      </c>
      <c r="BD326" t="b">
        <v>0</v>
      </c>
      <c r="BE326" t="b">
        <v>0</v>
      </c>
      <c r="BF326" t="b">
        <v>0</v>
      </c>
      <c r="BG326" t="b">
        <v>0</v>
      </c>
      <c r="BH326" t="b">
        <v>0</v>
      </c>
      <c r="BI326" t="b">
        <v>0</v>
      </c>
      <c r="BJ326" t="b">
        <v>0</v>
      </c>
      <c r="BK326" t="b">
        <v>0</v>
      </c>
      <c r="BL326" t="b">
        <v>0</v>
      </c>
      <c r="BN326" t="b">
        <v>1</v>
      </c>
    </row>
    <row r="327" spans="1:66">
      <c r="A327" s="99">
        <v>370</v>
      </c>
      <c r="B327" s="110" t="s">
        <v>1006</v>
      </c>
      <c r="C327" s="110" t="s">
        <v>411</v>
      </c>
      <c r="D327" s="110" t="s">
        <v>1124</v>
      </c>
      <c r="E327" s="110" t="s">
        <v>85</v>
      </c>
      <c r="F327" s="110" t="s">
        <v>1008</v>
      </c>
      <c r="G327" s="110" t="s">
        <v>120</v>
      </c>
      <c r="H327" s="110" t="s">
        <v>17</v>
      </c>
      <c r="I327" s="110" t="s">
        <v>1782</v>
      </c>
      <c r="J327" t="s">
        <v>1009</v>
      </c>
      <c r="L327" t="s">
        <v>2004</v>
      </c>
      <c r="N327" s="1">
        <v>12337</v>
      </c>
      <c r="O327" t="s">
        <v>1146</v>
      </c>
      <c r="Q327" t="b">
        <v>0</v>
      </c>
      <c r="R327" s="1">
        <v>35947</v>
      </c>
      <c r="S327" t="b">
        <v>0</v>
      </c>
      <c r="U327" t="b">
        <v>0</v>
      </c>
      <c r="X327" t="s">
        <v>2625</v>
      </c>
      <c r="Y327" s="1">
        <v>44277</v>
      </c>
      <c r="AA327" t="s">
        <v>2587</v>
      </c>
      <c r="AB327">
        <v>90</v>
      </c>
      <c r="AC327" t="b">
        <v>0</v>
      </c>
      <c r="AD327" t="b">
        <v>1</v>
      </c>
      <c r="AF327" t="s">
        <v>2576</v>
      </c>
      <c r="AI327" t="b">
        <v>0</v>
      </c>
      <c r="AJ327" t="b">
        <v>1</v>
      </c>
      <c r="AK327" t="b">
        <v>0</v>
      </c>
      <c r="AL327" t="b">
        <v>0</v>
      </c>
      <c r="AM327" t="b">
        <v>0</v>
      </c>
      <c r="AN327" t="b">
        <v>1</v>
      </c>
      <c r="AO327" t="b">
        <v>1</v>
      </c>
      <c r="AP327" t="b">
        <v>1</v>
      </c>
      <c r="AQ327" t="b">
        <v>1</v>
      </c>
      <c r="AR327" t="b">
        <v>0</v>
      </c>
      <c r="AS327" t="b">
        <v>1</v>
      </c>
      <c r="AT327" t="b">
        <v>0</v>
      </c>
      <c r="AU327" t="b">
        <v>1</v>
      </c>
      <c r="AV327" t="b">
        <v>0</v>
      </c>
      <c r="AW327" t="b">
        <v>0</v>
      </c>
      <c r="AX327" t="b">
        <v>0</v>
      </c>
      <c r="AY327" t="b">
        <v>0</v>
      </c>
      <c r="AZ327" t="b">
        <v>1</v>
      </c>
      <c r="BA327" t="b">
        <v>0</v>
      </c>
      <c r="BB327" t="b">
        <v>0</v>
      </c>
      <c r="BC327" t="b">
        <v>0</v>
      </c>
      <c r="BD327" t="b">
        <v>1</v>
      </c>
      <c r="BE327" t="b">
        <v>0</v>
      </c>
      <c r="BF327" t="b">
        <v>0</v>
      </c>
      <c r="BG327" t="b">
        <v>1</v>
      </c>
      <c r="BH327" t="b">
        <v>0</v>
      </c>
      <c r="BI327" t="b">
        <v>0</v>
      </c>
      <c r="BJ327" t="b">
        <v>1</v>
      </c>
      <c r="BK327" t="b">
        <v>0</v>
      </c>
      <c r="BL327" t="b">
        <v>0</v>
      </c>
      <c r="BN327" t="b">
        <v>1</v>
      </c>
    </row>
    <row r="328" spans="1:66">
      <c r="A328" s="99">
        <v>372</v>
      </c>
      <c r="B328" s="110" t="s">
        <v>1010</v>
      </c>
      <c r="C328" s="110" t="s">
        <v>2288</v>
      </c>
      <c r="D328" s="110" t="s">
        <v>1084</v>
      </c>
      <c r="E328" s="110" t="s">
        <v>153</v>
      </c>
      <c r="F328" s="110" t="s">
        <v>1011</v>
      </c>
      <c r="G328" s="110" t="s">
        <v>32</v>
      </c>
      <c r="H328" s="110" t="s">
        <v>17</v>
      </c>
      <c r="I328" s="110" t="s">
        <v>1756</v>
      </c>
      <c r="J328" t="s">
        <v>1012</v>
      </c>
      <c r="L328" t="s">
        <v>1013</v>
      </c>
      <c r="N328" s="1">
        <v>12445</v>
      </c>
      <c r="Q328" t="b">
        <v>0</v>
      </c>
      <c r="R328" s="1">
        <v>37956</v>
      </c>
      <c r="S328" t="b">
        <v>0</v>
      </c>
      <c r="U328" t="b">
        <v>0</v>
      </c>
      <c r="AB328">
        <v>89</v>
      </c>
      <c r="AC328" t="b">
        <v>0</v>
      </c>
      <c r="AD328" t="b">
        <v>1</v>
      </c>
      <c r="AF328" t="s">
        <v>2529</v>
      </c>
      <c r="AI328" t="b">
        <v>0</v>
      </c>
      <c r="AJ328" t="b">
        <v>0</v>
      </c>
      <c r="AK328" t="b">
        <v>0</v>
      </c>
      <c r="AL328" t="b">
        <v>0</v>
      </c>
      <c r="AM328" t="b">
        <v>0</v>
      </c>
      <c r="AN328" t="b">
        <v>0</v>
      </c>
      <c r="AO328" t="b">
        <v>0</v>
      </c>
      <c r="AP328" t="b">
        <v>0</v>
      </c>
      <c r="AQ328" t="b">
        <v>0</v>
      </c>
      <c r="AR328" t="b">
        <v>0</v>
      </c>
      <c r="AS328" t="b">
        <v>0</v>
      </c>
      <c r="AT328" t="b">
        <v>0</v>
      </c>
      <c r="AU328" t="b">
        <v>0</v>
      </c>
      <c r="AV328" t="b">
        <v>0</v>
      </c>
      <c r="AW328" t="b">
        <v>0</v>
      </c>
      <c r="AX328" t="b">
        <v>0</v>
      </c>
      <c r="AY328" t="b">
        <v>0</v>
      </c>
      <c r="AZ328" t="b">
        <v>0</v>
      </c>
      <c r="BA328" t="b">
        <v>0</v>
      </c>
      <c r="BB328" t="b">
        <v>0</v>
      </c>
      <c r="BC328" t="b">
        <v>0</v>
      </c>
      <c r="BD328" t="b">
        <v>0</v>
      </c>
      <c r="BE328" t="b">
        <v>0</v>
      </c>
      <c r="BF328" t="b">
        <v>1</v>
      </c>
      <c r="BG328" t="b">
        <v>0</v>
      </c>
      <c r="BH328" t="b">
        <v>0</v>
      </c>
      <c r="BI328" t="b">
        <v>0</v>
      </c>
      <c r="BJ328" t="b">
        <v>0</v>
      </c>
      <c r="BK328" t="b">
        <v>0</v>
      </c>
      <c r="BL328" t="b">
        <v>0</v>
      </c>
      <c r="BN328" t="b">
        <v>1</v>
      </c>
    </row>
    <row r="329" spans="1:66">
      <c r="A329" s="6">
        <v>376</v>
      </c>
      <c r="B329" t="s">
        <v>1014</v>
      </c>
      <c r="C329" t="s">
        <v>179</v>
      </c>
      <c r="D329" t="s">
        <v>1170</v>
      </c>
      <c r="E329" t="s">
        <v>51</v>
      </c>
      <c r="F329" t="s">
        <v>1015</v>
      </c>
      <c r="G329" t="s">
        <v>25</v>
      </c>
      <c r="H329" t="s">
        <v>17</v>
      </c>
      <c r="I329" t="s">
        <v>1755</v>
      </c>
      <c r="J329" t="s">
        <v>1016</v>
      </c>
      <c r="L329" t="s">
        <v>1017</v>
      </c>
      <c r="N329" s="1">
        <v>13303</v>
      </c>
      <c r="Q329" t="b">
        <v>0</v>
      </c>
      <c r="R329" s="1">
        <v>37316</v>
      </c>
      <c r="S329" t="b">
        <v>0</v>
      </c>
      <c r="U329" t="b">
        <v>0</v>
      </c>
      <c r="AB329">
        <v>87</v>
      </c>
      <c r="AC329" t="b">
        <v>0</v>
      </c>
      <c r="AD329" t="b">
        <v>1</v>
      </c>
      <c r="AF329" t="s">
        <v>2554</v>
      </c>
      <c r="AI329" t="b">
        <v>0</v>
      </c>
      <c r="AJ329" t="b">
        <v>0</v>
      </c>
      <c r="AK329" t="b">
        <v>0</v>
      </c>
      <c r="AL329" t="b">
        <v>0</v>
      </c>
      <c r="AM329" t="b">
        <v>0</v>
      </c>
      <c r="AN329" t="b">
        <v>0</v>
      </c>
      <c r="AO329" t="b">
        <v>0</v>
      </c>
      <c r="AP329" t="b">
        <v>0</v>
      </c>
      <c r="AQ329" t="b">
        <v>0</v>
      </c>
      <c r="AR329" t="b">
        <v>0</v>
      </c>
      <c r="AS329" t="b">
        <v>0</v>
      </c>
      <c r="AT329" t="b">
        <v>0</v>
      </c>
      <c r="AU329" t="b">
        <v>0</v>
      </c>
      <c r="AV329" t="b">
        <v>1</v>
      </c>
      <c r="AW329" t="b">
        <v>0</v>
      </c>
      <c r="AX329" t="b">
        <v>0</v>
      </c>
      <c r="AY329" t="b">
        <v>0</v>
      </c>
      <c r="AZ329" t="b">
        <v>0</v>
      </c>
      <c r="BA329" t="b">
        <v>0</v>
      </c>
      <c r="BB329" t="b">
        <v>0</v>
      </c>
      <c r="BC329" t="b">
        <v>0</v>
      </c>
      <c r="BD329" t="b">
        <v>0</v>
      </c>
      <c r="BE329" t="b">
        <v>0</v>
      </c>
      <c r="BF329" t="b">
        <v>0</v>
      </c>
      <c r="BG329" t="b">
        <v>0</v>
      </c>
      <c r="BH329" t="b">
        <v>0</v>
      </c>
      <c r="BI329" t="b">
        <v>0</v>
      </c>
      <c r="BJ329" t="b">
        <v>0</v>
      </c>
      <c r="BK329" t="b">
        <v>0</v>
      </c>
      <c r="BL329" t="b">
        <v>0</v>
      </c>
      <c r="BN329" t="b">
        <v>1</v>
      </c>
    </row>
    <row r="330" spans="1:66">
      <c r="A330" s="6">
        <v>377</v>
      </c>
      <c r="B330" t="s">
        <v>1014</v>
      </c>
      <c r="C330" t="s">
        <v>1653</v>
      </c>
      <c r="D330" t="s">
        <v>1491</v>
      </c>
      <c r="E330" t="s">
        <v>1492</v>
      </c>
      <c r="F330" t="s">
        <v>1018</v>
      </c>
      <c r="G330" t="s">
        <v>96</v>
      </c>
      <c r="H330" t="s">
        <v>17</v>
      </c>
      <c r="I330" t="s">
        <v>1822</v>
      </c>
      <c r="J330" t="s">
        <v>1019</v>
      </c>
      <c r="L330" t="s">
        <v>1020</v>
      </c>
      <c r="M330" t="s">
        <v>1493</v>
      </c>
      <c r="N330" s="1">
        <v>17197</v>
      </c>
      <c r="O330" t="s">
        <v>1494</v>
      </c>
      <c r="Q330" t="b">
        <v>0</v>
      </c>
      <c r="R330" s="1">
        <v>38749</v>
      </c>
      <c r="S330" t="b">
        <v>0</v>
      </c>
      <c r="U330" t="b">
        <v>0</v>
      </c>
      <c r="Y330" s="1">
        <v>44160</v>
      </c>
      <c r="AB330">
        <v>76</v>
      </c>
      <c r="AC330" t="b">
        <v>0</v>
      </c>
      <c r="AD330" t="b">
        <v>1</v>
      </c>
      <c r="AI330" t="b">
        <v>0</v>
      </c>
      <c r="AJ330" t="b">
        <v>0</v>
      </c>
      <c r="AK330" t="b">
        <v>0</v>
      </c>
      <c r="AL330" t="b">
        <v>0</v>
      </c>
      <c r="AM330" t="b">
        <v>0</v>
      </c>
      <c r="AN330" t="b">
        <v>0</v>
      </c>
      <c r="AO330" t="b">
        <v>0</v>
      </c>
      <c r="AP330" t="b">
        <v>0</v>
      </c>
      <c r="AQ330" t="b">
        <v>0</v>
      </c>
      <c r="AR330" t="b">
        <v>1</v>
      </c>
      <c r="AS330" t="b">
        <v>0</v>
      </c>
      <c r="AT330" t="b">
        <v>0</v>
      </c>
      <c r="AU330" t="b">
        <v>1</v>
      </c>
      <c r="AV330" t="b">
        <v>1</v>
      </c>
      <c r="AW330" t="b">
        <v>1</v>
      </c>
      <c r="AX330" t="b">
        <v>0</v>
      </c>
      <c r="AY330" t="b">
        <v>0</v>
      </c>
      <c r="AZ330" t="b">
        <v>1</v>
      </c>
      <c r="BA330" t="b">
        <v>0</v>
      </c>
      <c r="BB330" t="b">
        <v>0</v>
      </c>
      <c r="BC330" t="b">
        <v>0</v>
      </c>
      <c r="BD330" t="b">
        <v>1</v>
      </c>
      <c r="BE330" t="b">
        <v>0</v>
      </c>
      <c r="BF330" t="b">
        <v>0</v>
      </c>
      <c r="BG330" t="b">
        <v>0</v>
      </c>
      <c r="BH330" t="b">
        <v>0</v>
      </c>
      <c r="BI330" t="b">
        <v>0</v>
      </c>
      <c r="BJ330" t="b">
        <v>0</v>
      </c>
      <c r="BK330" t="b">
        <v>0</v>
      </c>
      <c r="BL330" t="b">
        <v>0</v>
      </c>
      <c r="BN330" t="b">
        <v>1</v>
      </c>
    </row>
    <row r="331" spans="1:66">
      <c r="A331" s="6">
        <v>668</v>
      </c>
      <c r="B331" t="s">
        <v>1021</v>
      </c>
      <c r="C331" t="s">
        <v>56</v>
      </c>
      <c r="D331" t="s">
        <v>1167</v>
      </c>
      <c r="E331" t="s">
        <v>124</v>
      </c>
      <c r="F331" t="s">
        <v>1022</v>
      </c>
      <c r="G331" t="s">
        <v>83</v>
      </c>
      <c r="H331" t="s">
        <v>17</v>
      </c>
      <c r="I331" t="s">
        <v>1772</v>
      </c>
      <c r="J331" t="s">
        <v>1023</v>
      </c>
      <c r="L331" t="s">
        <v>1024</v>
      </c>
      <c r="N331" s="1">
        <v>13266</v>
      </c>
      <c r="O331" t="s">
        <v>1168</v>
      </c>
      <c r="P331" t="s">
        <v>1853</v>
      </c>
      <c r="Q331" t="b">
        <v>0</v>
      </c>
      <c r="R331" s="1">
        <v>42072</v>
      </c>
      <c r="S331" t="b">
        <v>0</v>
      </c>
      <c r="U331" t="b">
        <v>0</v>
      </c>
      <c r="AB331">
        <v>87</v>
      </c>
      <c r="AC331" t="b">
        <v>0</v>
      </c>
      <c r="AD331" t="b">
        <v>1</v>
      </c>
      <c r="AF331" t="s">
        <v>2525</v>
      </c>
      <c r="AI331" t="b">
        <v>0</v>
      </c>
      <c r="AJ331" t="b">
        <v>0</v>
      </c>
      <c r="AK331" t="b">
        <v>0</v>
      </c>
      <c r="AL331" t="b">
        <v>1</v>
      </c>
      <c r="AM331" t="b">
        <v>0</v>
      </c>
      <c r="AN331" t="b">
        <v>0</v>
      </c>
      <c r="AO331" t="b">
        <v>0</v>
      </c>
      <c r="AP331" t="b">
        <v>0</v>
      </c>
      <c r="AQ331" t="b">
        <v>0</v>
      </c>
      <c r="AR331" t="b">
        <v>0</v>
      </c>
      <c r="AS331" t="b">
        <v>0</v>
      </c>
      <c r="AT331" t="b">
        <v>0</v>
      </c>
      <c r="AU331" t="b">
        <v>0</v>
      </c>
      <c r="AV331" t="b">
        <v>0</v>
      </c>
      <c r="AW331" t="b">
        <v>0</v>
      </c>
      <c r="AX331" t="b">
        <v>0</v>
      </c>
      <c r="AY331" t="b">
        <v>0</v>
      </c>
      <c r="AZ331" t="b">
        <v>0</v>
      </c>
      <c r="BA331" t="b">
        <v>0</v>
      </c>
      <c r="BB331" t="b">
        <v>0</v>
      </c>
      <c r="BC331" t="b">
        <v>0</v>
      </c>
      <c r="BD331" t="b">
        <v>0</v>
      </c>
      <c r="BE331" t="b">
        <v>0</v>
      </c>
      <c r="BF331" t="b">
        <v>0</v>
      </c>
      <c r="BG331" t="b">
        <v>0</v>
      </c>
      <c r="BH331" t="b">
        <v>0</v>
      </c>
      <c r="BI331" t="b">
        <v>0</v>
      </c>
      <c r="BJ331" t="b">
        <v>0</v>
      </c>
      <c r="BK331" t="b">
        <v>0</v>
      </c>
      <c r="BL331" t="b">
        <v>0</v>
      </c>
      <c r="BN331" t="b">
        <v>1</v>
      </c>
    </row>
    <row r="332" spans="1:66">
      <c r="A332" s="99">
        <v>465</v>
      </c>
      <c r="B332" s="110" t="s">
        <v>1025</v>
      </c>
      <c r="C332" s="110" t="s">
        <v>1026</v>
      </c>
      <c r="D332" s="110" t="s">
        <v>1092</v>
      </c>
      <c r="E332" s="110" t="s">
        <v>693</v>
      </c>
      <c r="F332" s="110" t="s">
        <v>2005</v>
      </c>
      <c r="G332" s="110" t="s">
        <v>42</v>
      </c>
      <c r="H332" s="110" t="s">
        <v>17</v>
      </c>
      <c r="I332" s="110" t="s">
        <v>1758</v>
      </c>
      <c r="J332" t="s">
        <v>1027</v>
      </c>
      <c r="N332" s="1">
        <v>10173</v>
      </c>
      <c r="O332" t="s">
        <v>1093</v>
      </c>
      <c r="P332" t="s">
        <v>1780</v>
      </c>
      <c r="Q332" t="b">
        <v>0</v>
      </c>
      <c r="R332" s="1">
        <v>40645</v>
      </c>
      <c r="S332" t="b">
        <v>0</v>
      </c>
      <c r="U332" t="b">
        <v>0</v>
      </c>
      <c r="AB332">
        <v>96</v>
      </c>
      <c r="AC332" t="b">
        <v>0</v>
      </c>
      <c r="AD332" t="b">
        <v>0</v>
      </c>
      <c r="AI332" t="b">
        <v>0</v>
      </c>
      <c r="AJ332" t="b">
        <v>0</v>
      </c>
      <c r="AK332" t="b">
        <v>0</v>
      </c>
      <c r="AL332" t="b">
        <v>0</v>
      </c>
      <c r="AM332" t="b">
        <v>0</v>
      </c>
      <c r="AN332" t="b">
        <v>0</v>
      </c>
      <c r="AO332" t="b">
        <v>0</v>
      </c>
      <c r="AP332" t="b">
        <v>0</v>
      </c>
      <c r="AQ332" t="b">
        <v>0</v>
      </c>
      <c r="AR332" t="b">
        <v>0</v>
      </c>
      <c r="AS332" t="b">
        <v>0</v>
      </c>
      <c r="AT332" t="b">
        <v>0</v>
      </c>
      <c r="AU332" t="b">
        <v>0</v>
      </c>
      <c r="AV332" t="b">
        <v>0</v>
      </c>
      <c r="AW332" t="b">
        <v>0</v>
      </c>
      <c r="AX332" t="b">
        <v>0</v>
      </c>
      <c r="AY332" t="b">
        <v>0</v>
      </c>
      <c r="AZ332" t="b">
        <v>0</v>
      </c>
      <c r="BA332" t="b">
        <v>0</v>
      </c>
      <c r="BB332" t="b">
        <v>0</v>
      </c>
      <c r="BC332" t="b">
        <v>0</v>
      </c>
      <c r="BD332" t="b">
        <v>0</v>
      </c>
      <c r="BE332" t="b">
        <v>0</v>
      </c>
      <c r="BF332" t="b">
        <v>0</v>
      </c>
      <c r="BG332" t="b">
        <v>0</v>
      </c>
      <c r="BH332" t="b">
        <v>0</v>
      </c>
      <c r="BI332" t="b">
        <v>0</v>
      </c>
      <c r="BJ332" t="b">
        <v>0</v>
      </c>
      <c r="BK332" t="b">
        <v>0</v>
      </c>
      <c r="BL332" t="b">
        <v>0</v>
      </c>
      <c r="BN332" t="b">
        <v>1</v>
      </c>
    </row>
    <row r="333" spans="1:66">
      <c r="A333" s="6">
        <v>973</v>
      </c>
      <c r="B333" t="s">
        <v>1407</v>
      </c>
      <c r="C333" t="s">
        <v>13</v>
      </c>
      <c r="D333" t="s">
        <v>1272</v>
      </c>
      <c r="E333" t="s">
        <v>51</v>
      </c>
      <c r="F333" t="s">
        <v>1408</v>
      </c>
      <c r="G333" t="s">
        <v>213</v>
      </c>
      <c r="H333" t="s">
        <v>17</v>
      </c>
      <c r="I333" t="s">
        <v>1804</v>
      </c>
      <c r="K333" t="s">
        <v>1409</v>
      </c>
      <c r="L333" t="s">
        <v>1410</v>
      </c>
      <c r="N333" s="1">
        <v>16089</v>
      </c>
      <c r="Q333" t="b">
        <v>0</v>
      </c>
      <c r="R333" s="1">
        <v>43746</v>
      </c>
      <c r="S333" t="b">
        <v>0</v>
      </c>
      <c r="U333" t="b">
        <v>0</v>
      </c>
      <c r="AB333">
        <v>79</v>
      </c>
      <c r="AC333" t="b">
        <v>0</v>
      </c>
      <c r="AD333" t="b">
        <v>1</v>
      </c>
      <c r="AI333" t="b">
        <v>0</v>
      </c>
      <c r="AJ333" t="b">
        <v>0</v>
      </c>
      <c r="AK333" t="b">
        <v>0</v>
      </c>
      <c r="AL333" t="b">
        <v>0</v>
      </c>
      <c r="AM333" t="b">
        <v>0</v>
      </c>
      <c r="AN333" t="b">
        <v>1</v>
      </c>
      <c r="AO333" t="b">
        <v>0</v>
      </c>
      <c r="AP333" t="b">
        <v>0</v>
      </c>
      <c r="AQ333" t="b">
        <v>0</v>
      </c>
      <c r="AR333" t="b">
        <v>0</v>
      </c>
      <c r="AS333" t="b">
        <v>1</v>
      </c>
      <c r="AT333" t="b">
        <v>0</v>
      </c>
      <c r="AU333" t="b">
        <v>0</v>
      </c>
      <c r="AV333" t="b">
        <v>0</v>
      </c>
      <c r="AW333" t="b">
        <v>0</v>
      </c>
      <c r="AX333" t="b">
        <v>0</v>
      </c>
      <c r="AY333" t="b">
        <v>0</v>
      </c>
      <c r="AZ333" t="b">
        <v>0</v>
      </c>
      <c r="BA333" t="b">
        <v>0</v>
      </c>
      <c r="BB333" t="b">
        <v>0</v>
      </c>
      <c r="BC333" t="b">
        <v>0</v>
      </c>
      <c r="BD333" t="b">
        <v>1</v>
      </c>
      <c r="BE333" t="b">
        <v>0</v>
      </c>
      <c r="BF333" t="b">
        <v>0</v>
      </c>
      <c r="BG333" t="b">
        <v>0</v>
      </c>
      <c r="BH333" t="b">
        <v>0</v>
      </c>
      <c r="BI333" t="b">
        <v>0</v>
      </c>
      <c r="BJ333" t="b">
        <v>0</v>
      </c>
      <c r="BK333" t="b">
        <v>0</v>
      </c>
      <c r="BL333" t="b">
        <v>0</v>
      </c>
      <c r="BN333" t="b">
        <v>1</v>
      </c>
    </row>
    <row r="334" spans="1:66">
      <c r="A334" s="6">
        <v>554</v>
      </c>
      <c r="B334" t="s">
        <v>1028</v>
      </c>
      <c r="C334" t="s">
        <v>45</v>
      </c>
      <c r="D334" t="s">
        <v>1495</v>
      </c>
      <c r="E334" t="s">
        <v>23</v>
      </c>
      <c r="F334" t="s">
        <v>1496</v>
      </c>
      <c r="G334" t="s">
        <v>1029</v>
      </c>
      <c r="H334" t="s">
        <v>17</v>
      </c>
      <c r="I334" t="s">
        <v>2006</v>
      </c>
      <c r="J334" t="s">
        <v>1030</v>
      </c>
      <c r="L334" t="s">
        <v>1031</v>
      </c>
      <c r="N334" s="1">
        <v>17205</v>
      </c>
      <c r="O334" t="s">
        <v>1350</v>
      </c>
      <c r="Q334" t="b">
        <v>0</v>
      </c>
      <c r="R334" s="1">
        <v>41493</v>
      </c>
      <c r="S334" t="b">
        <v>0</v>
      </c>
      <c r="U334" t="b">
        <v>0</v>
      </c>
      <c r="AB334">
        <v>76</v>
      </c>
      <c r="AC334" t="b">
        <v>0</v>
      </c>
      <c r="AD334" t="b">
        <v>1</v>
      </c>
      <c r="AI334" t="b">
        <v>1</v>
      </c>
      <c r="AJ334" t="b">
        <v>0</v>
      </c>
      <c r="AK334" t="b">
        <v>0</v>
      </c>
      <c r="AL334" t="b">
        <v>0</v>
      </c>
      <c r="AM334" t="b">
        <v>0</v>
      </c>
      <c r="AN334" t="b">
        <v>0</v>
      </c>
      <c r="AO334" t="b">
        <v>0</v>
      </c>
      <c r="AP334" t="b">
        <v>0</v>
      </c>
      <c r="AQ334" t="b">
        <v>0</v>
      </c>
      <c r="AR334" t="b">
        <v>0</v>
      </c>
      <c r="AS334" t="b">
        <v>0</v>
      </c>
      <c r="AT334" t="b">
        <v>0</v>
      </c>
      <c r="AU334" t="b">
        <v>0</v>
      </c>
      <c r="AV334" t="b">
        <v>0</v>
      </c>
      <c r="AW334" t="b">
        <v>0</v>
      </c>
      <c r="AX334" t="b">
        <v>0</v>
      </c>
      <c r="AY334" t="b">
        <v>0</v>
      </c>
      <c r="AZ334" t="b">
        <v>0</v>
      </c>
      <c r="BA334" t="b">
        <v>0</v>
      </c>
      <c r="BB334" t="b">
        <v>0</v>
      </c>
      <c r="BC334" t="b">
        <v>0</v>
      </c>
      <c r="BD334" t="b">
        <v>0</v>
      </c>
      <c r="BE334" t="b">
        <v>0</v>
      </c>
      <c r="BF334" t="b">
        <v>0</v>
      </c>
      <c r="BG334" t="b">
        <v>0</v>
      </c>
      <c r="BH334" t="b">
        <v>0</v>
      </c>
      <c r="BI334" t="b">
        <v>0</v>
      </c>
      <c r="BJ334" t="b">
        <v>0</v>
      </c>
      <c r="BK334" t="b">
        <v>0</v>
      </c>
      <c r="BL334" t="b">
        <v>0</v>
      </c>
      <c r="BN334" t="b">
        <v>1</v>
      </c>
    </row>
    <row r="335" spans="1:66">
      <c r="A335" s="99">
        <v>378</v>
      </c>
      <c r="B335" s="110" t="s">
        <v>1032</v>
      </c>
      <c r="C335" s="110" t="s">
        <v>19</v>
      </c>
      <c r="D335" s="110" t="s">
        <v>1144</v>
      </c>
      <c r="E335" s="110" t="s">
        <v>2626</v>
      </c>
      <c r="F335" s="110" t="s">
        <v>1034</v>
      </c>
      <c r="G335" s="110" t="s">
        <v>42</v>
      </c>
      <c r="H335" s="110" t="s">
        <v>17</v>
      </c>
      <c r="I335" s="110" t="s">
        <v>1758</v>
      </c>
      <c r="J335" t="s">
        <v>1035</v>
      </c>
      <c r="K335" t="s">
        <v>1036</v>
      </c>
      <c r="L335" t="s">
        <v>1037</v>
      </c>
      <c r="N335" s="1">
        <v>12316</v>
      </c>
      <c r="O335" t="s">
        <v>1145</v>
      </c>
      <c r="P335" t="s">
        <v>2007</v>
      </c>
      <c r="Q335" t="b">
        <v>0</v>
      </c>
      <c r="R335" s="1">
        <v>37347</v>
      </c>
      <c r="S335" t="b">
        <v>0</v>
      </c>
      <c r="U335" t="b">
        <v>0</v>
      </c>
      <c r="X335" t="s">
        <v>2627</v>
      </c>
      <c r="Y335" s="1">
        <v>44160</v>
      </c>
      <c r="AB335">
        <v>90</v>
      </c>
      <c r="AC335" t="b">
        <v>0</v>
      </c>
      <c r="AD335" t="b">
        <v>1</v>
      </c>
      <c r="AI335" t="b">
        <v>0</v>
      </c>
      <c r="AJ335" t="b">
        <v>1</v>
      </c>
      <c r="AK335" t="b">
        <v>0</v>
      </c>
      <c r="AL335" t="b">
        <v>0</v>
      </c>
      <c r="AM335" t="b">
        <v>0</v>
      </c>
      <c r="AN335" t="b">
        <v>1</v>
      </c>
      <c r="AO335" t="b">
        <v>0</v>
      </c>
      <c r="AP335" t="b">
        <v>0</v>
      </c>
      <c r="AQ335" t="b">
        <v>0</v>
      </c>
      <c r="AR335" t="b">
        <v>0</v>
      </c>
      <c r="AS335" t="b">
        <v>1</v>
      </c>
      <c r="AT335" t="b">
        <v>0</v>
      </c>
      <c r="AU335" t="b">
        <v>1</v>
      </c>
      <c r="AV335" t="b">
        <v>0</v>
      </c>
      <c r="AW335" t="b">
        <v>0</v>
      </c>
      <c r="AX335" t="b">
        <v>0</v>
      </c>
      <c r="AY335" t="b">
        <v>0</v>
      </c>
      <c r="AZ335" t="b">
        <v>0</v>
      </c>
      <c r="BA335" t="b">
        <v>0</v>
      </c>
      <c r="BB335" t="b">
        <v>0</v>
      </c>
      <c r="BC335" t="b">
        <v>0</v>
      </c>
      <c r="BD335" t="b">
        <v>1</v>
      </c>
      <c r="BE335" t="b">
        <v>0</v>
      </c>
      <c r="BF335" t="b">
        <v>0</v>
      </c>
      <c r="BG335" t="b">
        <v>0</v>
      </c>
      <c r="BH335" t="b">
        <v>0</v>
      </c>
      <c r="BI335" t="b">
        <v>0</v>
      </c>
      <c r="BJ335" t="b">
        <v>0</v>
      </c>
      <c r="BK335" t="b">
        <v>0</v>
      </c>
      <c r="BL335" t="b">
        <v>0</v>
      </c>
      <c r="BN335" t="b">
        <v>1</v>
      </c>
    </row>
    <row r="336" spans="1:66">
      <c r="A336" s="6">
        <v>1052</v>
      </c>
      <c r="B336" t="s">
        <v>1665</v>
      </c>
      <c r="C336" t="s">
        <v>202</v>
      </c>
      <c r="E336" t="s">
        <v>2008</v>
      </c>
      <c r="F336" t="s">
        <v>2009</v>
      </c>
      <c r="G336" t="s">
        <v>96</v>
      </c>
      <c r="H336" t="s">
        <v>17</v>
      </c>
      <c r="I336" t="s">
        <v>1822</v>
      </c>
      <c r="J336" t="s">
        <v>1720</v>
      </c>
      <c r="K336" t="s">
        <v>1721</v>
      </c>
      <c r="L336" t="s">
        <v>2010</v>
      </c>
      <c r="N336" s="1">
        <v>13909</v>
      </c>
      <c r="O336" t="s">
        <v>1494</v>
      </c>
      <c r="Q336" t="b">
        <v>0</v>
      </c>
      <c r="R336" s="1">
        <v>44544</v>
      </c>
      <c r="S336" t="b">
        <v>0</v>
      </c>
      <c r="U336" t="b">
        <v>0</v>
      </c>
      <c r="Y336" s="1">
        <v>44544</v>
      </c>
      <c r="AB336">
        <v>85</v>
      </c>
      <c r="AC336" t="b">
        <v>0</v>
      </c>
      <c r="AD336" t="b">
        <v>0</v>
      </c>
      <c r="AF336" t="s">
        <v>2258</v>
      </c>
      <c r="AI336" t="b">
        <v>0</v>
      </c>
      <c r="AJ336" t="b">
        <v>0</v>
      </c>
      <c r="AK336" t="b">
        <v>0</v>
      </c>
      <c r="AL336" t="b">
        <v>0</v>
      </c>
      <c r="AM336" t="b">
        <v>0</v>
      </c>
      <c r="AN336" t="b">
        <v>0</v>
      </c>
      <c r="AO336" t="b">
        <v>0</v>
      </c>
      <c r="AP336" t="b">
        <v>0</v>
      </c>
      <c r="AQ336" t="b">
        <v>0</v>
      </c>
      <c r="AR336" t="b">
        <v>0</v>
      </c>
      <c r="AS336" t="b">
        <v>0</v>
      </c>
      <c r="AT336" t="b">
        <v>0</v>
      </c>
      <c r="AU336" t="b">
        <v>0</v>
      </c>
      <c r="AV336" t="b">
        <v>0</v>
      </c>
      <c r="AW336" t="b">
        <v>0</v>
      </c>
      <c r="AX336" t="b">
        <v>0</v>
      </c>
      <c r="AY336" t="b">
        <v>0</v>
      </c>
      <c r="AZ336" t="b">
        <v>0</v>
      </c>
      <c r="BA336" t="b">
        <v>0</v>
      </c>
      <c r="BB336" t="b">
        <v>0</v>
      </c>
      <c r="BC336" t="b">
        <v>0</v>
      </c>
      <c r="BD336" t="b">
        <v>0</v>
      </c>
      <c r="BE336" t="b">
        <v>0</v>
      </c>
      <c r="BF336" t="b">
        <v>0</v>
      </c>
      <c r="BG336" t="b">
        <v>0</v>
      </c>
      <c r="BH336" t="b">
        <v>0</v>
      </c>
      <c r="BI336" t="b">
        <v>0</v>
      </c>
      <c r="BJ336" t="b">
        <v>0</v>
      </c>
      <c r="BK336" t="b">
        <v>0</v>
      </c>
      <c r="BL336" t="b">
        <v>0</v>
      </c>
      <c r="BN336" t="b">
        <v>1</v>
      </c>
    </row>
    <row r="337" spans="1:66">
      <c r="A337" s="73">
        <v>639</v>
      </c>
      <c r="B337" s="75" t="s">
        <v>1038</v>
      </c>
      <c r="C337" s="75" t="s">
        <v>1039</v>
      </c>
      <c r="D337" t="s">
        <v>1186</v>
      </c>
      <c r="E337" t="s">
        <v>36</v>
      </c>
      <c r="F337" t="s">
        <v>1040</v>
      </c>
      <c r="G337" t="s">
        <v>130</v>
      </c>
      <c r="H337" t="s">
        <v>17</v>
      </c>
      <c r="I337" t="s">
        <v>1783</v>
      </c>
      <c r="J337" t="s">
        <v>1041</v>
      </c>
      <c r="K337" t="s">
        <v>1042</v>
      </c>
      <c r="L337" t="s">
        <v>1043</v>
      </c>
      <c r="M337" t="s">
        <v>1187</v>
      </c>
      <c r="N337" s="1">
        <v>13457</v>
      </c>
      <c r="O337" t="s">
        <v>1188</v>
      </c>
      <c r="P337" t="s">
        <v>1853</v>
      </c>
      <c r="Q337" t="b">
        <v>0</v>
      </c>
      <c r="R337" s="1">
        <v>42017</v>
      </c>
      <c r="S337" t="b">
        <v>0</v>
      </c>
      <c r="U337" t="b">
        <v>0</v>
      </c>
      <c r="AB337">
        <v>87</v>
      </c>
      <c r="AC337" t="b">
        <v>0</v>
      </c>
      <c r="AD337" t="b">
        <v>1</v>
      </c>
      <c r="AI337" t="b">
        <v>0</v>
      </c>
      <c r="AJ337" t="b">
        <v>0</v>
      </c>
      <c r="AK337" t="b">
        <v>0</v>
      </c>
      <c r="AL337" t="b">
        <v>1</v>
      </c>
      <c r="AM337" t="b">
        <v>0</v>
      </c>
      <c r="AN337" t="b">
        <v>0</v>
      </c>
      <c r="AO337" t="b">
        <v>0</v>
      </c>
      <c r="AP337" t="b">
        <v>0</v>
      </c>
      <c r="AQ337" t="b">
        <v>0</v>
      </c>
      <c r="AR337" t="b">
        <v>0</v>
      </c>
      <c r="AS337" t="b">
        <v>0</v>
      </c>
      <c r="AT337" t="b">
        <v>0</v>
      </c>
      <c r="AU337" t="b">
        <v>0</v>
      </c>
      <c r="AV337" t="b">
        <v>0</v>
      </c>
      <c r="AW337" t="b">
        <v>0</v>
      </c>
      <c r="AX337" t="b">
        <v>0</v>
      </c>
      <c r="AY337" t="b">
        <v>0</v>
      </c>
      <c r="AZ337" t="b">
        <v>0</v>
      </c>
      <c r="BA337" t="b">
        <v>0</v>
      </c>
      <c r="BB337" t="b">
        <v>0</v>
      </c>
      <c r="BC337" t="b">
        <v>0</v>
      </c>
      <c r="BD337" t="b">
        <v>0</v>
      </c>
      <c r="BE337" t="b">
        <v>0</v>
      </c>
      <c r="BF337" t="b">
        <v>0</v>
      </c>
      <c r="BG337" t="b">
        <v>0</v>
      </c>
      <c r="BH337" t="b">
        <v>0</v>
      </c>
      <c r="BI337" t="b">
        <v>0</v>
      </c>
      <c r="BJ337" t="b">
        <v>0</v>
      </c>
      <c r="BK337" t="b">
        <v>0</v>
      </c>
      <c r="BL337" t="b">
        <v>0</v>
      </c>
      <c r="BN337" t="b">
        <v>1</v>
      </c>
    </row>
    <row r="338" spans="1:66">
      <c r="A338" s="73">
        <v>1043</v>
      </c>
      <c r="B338" s="75" t="s">
        <v>1637</v>
      </c>
      <c r="C338" s="75" t="s">
        <v>2103</v>
      </c>
      <c r="D338" t="s">
        <v>1170</v>
      </c>
      <c r="E338" t="s">
        <v>2011</v>
      </c>
      <c r="F338" t="s">
        <v>2012</v>
      </c>
      <c r="G338" t="s">
        <v>16</v>
      </c>
      <c r="H338" t="s">
        <v>17</v>
      </c>
      <c r="I338" t="s">
        <v>1752</v>
      </c>
      <c r="K338" t="s">
        <v>1722</v>
      </c>
      <c r="L338" t="s">
        <v>1723</v>
      </c>
      <c r="M338" t="s">
        <v>2013</v>
      </c>
      <c r="N338" s="1">
        <v>19668</v>
      </c>
      <c r="O338" t="s">
        <v>1217</v>
      </c>
      <c r="Q338" t="b">
        <v>0</v>
      </c>
      <c r="R338" s="1">
        <v>44509</v>
      </c>
      <c r="S338" t="b">
        <v>0</v>
      </c>
      <c r="U338" t="b">
        <v>0</v>
      </c>
      <c r="Y338" s="1">
        <v>44509</v>
      </c>
      <c r="AB338">
        <v>70</v>
      </c>
      <c r="AC338" t="b">
        <v>0</v>
      </c>
      <c r="AD338" t="b">
        <v>1</v>
      </c>
      <c r="AF338" t="s">
        <v>2521</v>
      </c>
      <c r="AI338" t="b">
        <v>0</v>
      </c>
      <c r="AJ338" t="b">
        <v>0</v>
      </c>
      <c r="AK338" t="b">
        <v>0</v>
      </c>
      <c r="AL338" t="b">
        <v>0</v>
      </c>
      <c r="AM338" t="b">
        <v>0</v>
      </c>
      <c r="AN338" t="b">
        <v>0</v>
      </c>
      <c r="AO338" t="b">
        <v>0</v>
      </c>
      <c r="AP338" t="b">
        <v>0</v>
      </c>
      <c r="AQ338" t="b">
        <v>0</v>
      </c>
      <c r="AR338" t="b">
        <v>0</v>
      </c>
      <c r="AS338" t="b">
        <v>0</v>
      </c>
      <c r="AT338" t="b">
        <v>0</v>
      </c>
      <c r="AU338" t="b">
        <v>0</v>
      </c>
      <c r="AV338" t="b">
        <v>0</v>
      </c>
      <c r="AW338" t="b">
        <v>0</v>
      </c>
      <c r="AX338" t="b">
        <v>0</v>
      </c>
      <c r="AY338" t="b">
        <v>0</v>
      </c>
      <c r="AZ338" t="b">
        <v>0</v>
      </c>
      <c r="BA338" t="b">
        <v>0</v>
      </c>
      <c r="BB338" t="b">
        <v>0</v>
      </c>
      <c r="BC338" t="b">
        <v>0</v>
      </c>
      <c r="BD338" t="b">
        <v>0</v>
      </c>
      <c r="BE338" t="b">
        <v>0</v>
      </c>
      <c r="BF338" t="b">
        <v>0</v>
      </c>
      <c r="BG338" t="b">
        <v>0</v>
      </c>
      <c r="BH338" t="b">
        <v>0</v>
      </c>
      <c r="BI338" t="b">
        <v>0</v>
      </c>
      <c r="BJ338" t="b">
        <v>0</v>
      </c>
      <c r="BK338" t="b">
        <v>0</v>
      </c>
      <c r="BL338" t="b">
        <v>0</v>
      </c>
      <c r="BN338" t="b">
        <v>1</v>
      </c>
    </row>
    <row r="339" spans="1:66">
      <c r="A339" s="6">
        <v>1091</v>
      </c>
      <c r="B339" t="s">
        <v>2117</v>
      </c>
      <c r="C339" t="s">
        <v>144</v>
      </c>
      <c r="E339" t="s">
        <v>92</v>
      </c>
      <c r="F339" t="s">
        <v>2184</v>
      </c>
      <c r="G339" t="s">
        <v>155</v>
      </c>
      <c r="H339" t="s">
        <v>17</v>
      </c>
      <c r="I339" t="s">
        <v>1788</v>
      </c>
      <c r="K339" t="s">
        <v>2185</v>
      </c>
      <c r="L339" t="s">
        <v>2364</v>
      </c>
      <c r="N339" s="1">
        <v>15468</v>
      </c>
      <c r="Q339" t="b">
        <v>0</v>
      </c>
      <c r="R339" s="1">
        <v>44923</v>
      </c>
      <c r="S339" t="b">
        <v>0</v>
      </c>
      <c r="U339" t="b">
        <v>0</v>
      </c>
      <c r="Y339" s="1">
        <v>45192</v>
      </c>
      <c r="AB339">
        <v>81</v>
      </c>
      <c r="AC339" t="b">
        <v>0</v>
      </c>
      <c r="AD339" t="b">
        <v>0</v>
      </c>
      <c r="AI339" t="b">
        <v>0</v>
      </c>
      <c r="AJ339" t="b">
        <v>0</v>
      </c>
      <c r="AK339" t="b">
        <v>0</v>
      </c>
      <c r="AL339" t="b">
        <v>0</v>
      </c>
      <c r="AM339" t="b">
        <v>0</v>
      </c>
      <c r="AN339" t="b">
        <v>0</v>
      </c>
      <c r="AO339" t="b">
        <v>0</v>
      </c>
      <c r="AP339" t="b">
        <v>0</v>
      </c>
      <c r="AQ339" t="b">
        <v>0</v>
      </c>
      <c r="AR339" t="b">
        <v>0</v>
      </c>
      <c r="AS339" t="b">
        <v>0</v>
      </c>
      <c r="AT339" t="b">
        <v>0</v>
      </c>
      <c r="AU339" t="b">
        <v>0</v>
      </c>
      <c r="AV339" t="b">
        <v>1</v>
      </c>
      <c r="AW339" t="b">
        <v>0</v>
      </c>
      <c r="AX339" t="b">
        <v>0</v>
      </c>
      <c r="AY339" t="b">
        <v>0</v>
      </c>
      <c r="AZ339" t="b">
        <v>0</v>
      </c>
      <c r="BA339" t="b">
        <v>0</v>
      </c>
      <c r="BB339" t="b">
        <v>0</v>
      </c>
      <c r="BC339" t="b">
        <v>0</v>
      </c>
      <c r="BD339" t="b">
        <v>0</v>
      </c>
      <c r="BE339" t="b">
        <v>0</v>
      </c>
      <c r="BF339" t="b">
        <v>0</v>
      </c>
      <c r="BG339" t="b">
        <v>0</v>
      </c>
      <c r="BH339" t="b">
        <v>0</v>
      </c>
      <c r="BI339" t="b">
        <v>0</v>
      </c>
      <c r="BJ339" t="b">
        <v>0</v>
      </c>
      <c r="BK339" t="b">
        <v>0</v>
      </c>
      <c r="BL339" t="b">
        <v>0</v>
      </c>
      <c r="BN339" t="b">
        <v>1</v>
      </c>
    </row>
    <row r="340" spans="1:66">
      <c r="A340" s="99">
        <v>380</v>
      </c>
      <c r="B340" s="110" t="s">
        <v>1044</v>
      </c>
      <c r="C340" s="110" t="s">
        <v>56</v>
      </c>
      <c r="D340" s="110" t="s">
        <v>1090</v>
      </c>
      <c r="E340" s="110" t="s">
        <v>153</v>
      </c>
      <c r="F340" s="110" t="s">
        <v>1091</v>
      </c>
      <c r="G340" s="110" t="s">
        <v>21</v>
      </c>
      <c r="H340" s="110" t="s">
        <v>17</v>
      </c>
      <c r="I340" s="110" t="s">
        <v>1754</v>
      </c>
      <c r="J340" t="s">
        <v>1045</v>
      </c>
      <c r="L340" t="s">
        <v>1046</v>
      </c>
      <c r="N340" s="1">
        <v>9776</v>
      </c>
      <c r="Q340" t="b">
        <v>0</v>
      </c>
      <c r="R340" s="1">
        <v>35674</v>
      </c>
      <c r="S340" t="b">
        <v>0</v>
      </c>
      <c r="U340" t="b">
        <v>0</v>
      </c>
      <c r="Y340" s="1">
        <v>43942</v>
      </c>
      <c r="AB340">
        <v>97</v>
      </c>
      <c r="AC340" t="b">
        <v>0</v>
      </c>
      <c r="AD340" t="b">
        <v>1</v>
      </c>
      <c r="AI340" t="b">
        <v>0</v>
      </c>
      <c r="AJ340" t="b">
        <v>0</v>
      </c>
      <c r="AK340" t="b">
        <v>0</v>
      </c>
      <c r="AL340" t="b">
        <v>0</v>
      </c>
      <c r="AM340" t="b">
        <v>0</v>
      </c>
      <c r="AN340" t="b">
        <v>0</v>
      </c>
      <c r="AO340" t="b">
        <v>0</v>
      </c>
      <c r="AP340" t="b">
        <v>0</v>
      </c>
      <c r="AQ340" t="b">
        <v>0</v>
      </c>
      <c r="AR340" t="b">
        <v>0</v>
      </c>
      <c r="AS340" t="b">
        <v>0</v>
      </c>
      <c r="AT340" t="b">
        <v>0</v>
      </c>
      <c r="AU340" t="b">
        <v>0</v>
      </c>
      <c r="AV340" t="b">
        <v>0</v>
      </c>
      <c r="AW340" t="b">
        <v>0</v>
      </c>
      <c r="AX340" t="b">
        <v>0</v>
      </c>
      <c r="AY340" t="b">
        <v>0</v>
      </c>
      <c r="AZ340" t="b">
        <v>0</v>
      </c>
      <c r="BA340" t="b">
        <v>0</v>
      </c>
      <c r="BB340" t="b">
        <v>0</v>
      </c>
      <c r="BC340" t="b">
        <v>0</v>
      </c>
      <c r="BD340" t="b">
        <v>0</v>
      </c>
      <c r="BE340" t="b">
        <v>0</v>
      </c>
      <c r="BF340" t="b">
        <v>0</v>
      </c>
      <c r="BG340" t="b">
        <v>0</v>
      </c>
      <c r="BH340" t="b">
        <v>0</v>
      </c>
      <c r="BI340" t="b">
        <v>0</v>
      </c>
      <c r="BJ340" t="b">
        <v>0</v>
      </c>
      <c r="BK340" t="b">
        <v>0</v>
      </c>
      <c r="BL340" t="b">
        <v>0</v>
      </c>
      <c r="BN340" t="b">
        <v>1</v>
      </c>
    </row>
    <row r="341" spans="1:66">
      <c r="A341" s="6">
        <v>839</v>
      </c>
      <c r="B341" t="s">
        <v>2628</v>
      </c>
      <c r="C341" t="s">
        <v>1047</v>
      </c>
      <c r="D341" t="s">
        <v>1248</v>
      </c>
      <c r="E341" t="s">
        <v>246</v>
      </c>
      <c r="F341" t="s">
        <v>1048</v>
      </c>
      <c r="G341" t="s">
        <v>32</v>
      </c>
      <c r="H341" t="s">
        <v>17</v>
      </c>
      <c r="I341" t="s">
        <v>1756</v>
      </c>
      <c r="J341" t="s">
        <v>1049</v>
      </c>
      <c r="K341" t="s">
        <v>2629</v>
      </c>
      <c r="L341" t="s">
        <v>1051</v>
      </c>
      <c r="M341" t="s">
        <v>2015</v>
      </c>
      <c r="N341" s="1">
        <v>15525</v>
      </c>
      <c r="O341" t="s">
        <v>1083</v>
      </c>
      <c r="Q341" t="b">
        <v>0</v>
      </c>
      <c r="R341" s="1">
        <v>42717</v>
      </c>
      <c r="S341" t="b">
        <v>0</v>
      </c>
      <c r="U341" t="b">
        <v>0</v>
      </c>
      <c r="Y341" s="1">
        <v>45206</v>
      </c>
      <c r="AB341">
        <v>81</v>
      </c>
      <c r="AC341" t="b">
        <v>0</v>
      </c>
      <c r="AD341" t="b">
        <v>1</v>
      </c>
      <c r="AI341" t="b">
        <v>0</v>
      </c>
      <c r="AJ341" t="b">
        <v>0</v>
      </c>
      <c r="AK341" t="b">
        <v>0</v>
      </c>
      <c r="AL341" t="b">
        <v>0</v>
      </c>
      <c r="AM341" t="b">
        <v>0</v>
      </c>
      <c r="AN341" t="b">
        <v>0</v>
      </c>
      <c r="AO341" t="b">
        <v>0</v>
      </c>
      <c r="AP341" t="b">
        <v>0</v>
      </c>
      <c r="AQ341" t="b">
        <v>0</v>
      </c>
      <c r="AR341" t="b">
        <v>0</v>
      </c>
      <c r="AS341" t="b">
        <v>0</v>
      </c>
      <c r="AT341" t="b">
        <v>0</v>
      </c>
      <c r="AU341" t="b">
        <v>0</v>
      </c>
      <c r="AV341" t="b">
        <v>0</v>
      </c>
      <c r="AW341" t="b">
        <v>0</v>
      </c>
      <c r="AX341" t="b">
        <v>0</v>
      </c>
      <c r="AY341" t="b">
        <v>0</v>
      </c>
      <c r="AZ341" t="b">
        <v>0</v>
      </c>
      <c r="BA341" t="b">
        <v>0</v>
      </c>
      <c r="BB341" t="b">
        <v>0</v>
      </c>
      <c r="BC341" t="b">
        <v>0</v>
      </c>
      <c r="BD341" t="b">
        <v>0</v>
      </c>
      <c r="BE341" t="b">
        <v>0</v>
      </c>
      <c r="BF341" t="b">
        <v>0</v>
      </c>
      <c r="BG341" t="b">
        <v>0</v>
      </c>
      <c r="BH341" t="b">
        <v>0</v>
      </c>
      <c r="BI341" t="b">
        <v>0</v>
      </c>
      <c r="BJ341" t="b">
        <v>0</v>
      </c>
      <c r="BK341" t="b">
        <v>0</v>
      </c>
      <c r="BL341" t="b">
        <v>0</v>
      </c>
      <c r="BN341" t="b">
        <v>1</v>
      </c>
    </row>
    <row r="342" spans="1:66">
      <c r="B342" s="342">
        <f>COUNTA(B3:B341)</f>
        <v>339</v>
      </c>
    </row>
  </sheetData>
  <phoneticPr fontId="30" type="noConversion"/>
  <hyperlinks>
    <hyperlink ref="L215" r:id="rId1" xr:uid="{FB886940-100C-44AA-97AB-FAEB6A4A4C7C}"/>
    <hyperlink ref="L144" r:id="rId2" display="stevenhorvita@gmail.com" xr:uid="{B5F80B0B-3923-44D3-A4DA-5CE5D1AA4A80}"/>
    <hyperlink ref="L264" r:id="rId3" display="marjodave@veriaon.net" xr:uid="{8F1F0B1B-174D-4E3A-8C6E-19AD0CD6822D}"/>
    <hyperlink ref="M264" r:id="rId4" display="marjodave@veriaon.net" xr:uid="{A42C573F-DC53-479C-A657-F5854C2D43C2}"/>
    <hyperlink ref="L182" r:id="rId5" xr:uid="{1F03989E-B9D9-4996-857E-0D5ADB13C7F9}"/>
    <hyperlink ref="L87" r:id="rId6" xr:uid="{448176CA-8BEB-4CDD-A7FC-88BA78C0598F}"/>
  </hyperlinks>
  <pageMargins left="0.7" right="0.7" top="0.75" bottom="0.75" header="0.3" footer="0.3"/>
  <tableParts count="1">
    <tablePart r:id="rId7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17FE-DE1D-4524-BC6F-2EED2BF7E420}">
  <dimension ref="A1:J44"/>
  <sheetViews>
    <sheetView zoomScale="90" zoomScaleNormal="90" workbookViewId="0">
      <pane ySplit="5" topLeftCell="A6" activePane="bottomLeft" state="frozen"/>
      <selection pane="bottomLeft" activeCell="I28" sqref="I28"/>
    </sheetView>
  </sheetViews>
  <sheetFormatPr defaultRowHeight="14.5"/>
  <cols>
    <col min="1" max="1" width="7.90625" customWidth="1"/>
    <col min="2" max="2" width="17.36328125" customWidth="1"/>
    <col min="3" max="3" width="12.453125" customWidth="1"/>
    <col min="4" max="4" width="16.08984375" customWidth="1"/>
    <col min="5" max="5" width="13.08984375" customWidth="1"/>
    <col min="6" max="6" width="11.08984375" customWidth="1"/>
    <col min="7" max="7" width="12.54296875" customWidth="1"/>
    <col min="8" max="8" width="6.08984375" customWidth="1"/>
    <col min="9" max="9" width="5.453125" customWidth="1"/>
    <col min="10" max="10" width="10.90625" customWidth="1"/>
  </cols>
  <sheetData>
    <row r="1" spans="1:10" ht="15.5">
      <c r="A1" s="6"/>
      <c r="C1" s="197">
        <v>45270</v>
      </c>
      <c r="D1" s="108" t="s">
        <v>2368</v>
      </c>
      <c r="E1" s="109"/>
      <c r="F1" s="90" t="s">
        <v>2020</v>
      </c>
      <c r="H1" s="109"/>
      <c r="I1" s="90"/>
    </row>
    <row r="2" spans="1:10" ht="19" thickBot="1">
      <c r="A2" s="86"/>
      <c r="B2" s="222" t="s">
        <v>2671</v>
      </c>
      <c r="C2" s="198" t="s">
        <v>1660</v>
      </c>
      <c r="D2" s="89" t="s">
        <v>1631</v>
      </c>
      <c r="E2" s="197">
        <v>45271</v>
      </c>
      <c r="F2" s="328" t="s">
        <v>2663</v>
      </c>
      <c r="G2" s="345"/>
      <c r="H2" s="49"/>
      <c r="I2" s="114"/>
      <c r="J2" s="149"/>
    </row>
    <row r="3" spans="1:10" ht="19" thickBot="1">
      <c r="A3" s="248"/>
      <c r="B3" s="249">
        <f>B29</f>
        <v>22</v>
      </c>
      <c r="C3" s="250"/>
      <c r="D3" s="251" t="s">
        <v>2200</v>
      </c>
      <c r="E3" s="252">
        <f>E29</f>
        <v>1320</v>
      </c>
      <c r="F3" s="253"/>
      <c r="G3" s="247" t="s">
        <v>1738</v>
      </c>
      <c r="H3" s="237" t="s">
        <v>1737</v>
      </c>
      <c r="I3" s="2"/>
    </row>
    <row r="4" spans="1:10" ht="16" thickBot="1">
      <c r="A4" s="254" t="s">
        <v>1677</v>
      </c>
      <c r="B4" s="113" t="s">
        <v>1052</v>
      </c>
      <c r="C4" s="113" t="s">
        <v>1053</v>
      </c>
      <c r="D4" s="255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262" t="s">
        <v>2398</v>
      </c>
    </row>
    <row r="5" spans="1:10" ht="13.5" customHeight="1">
      <c r="A5" s="70"/>
      <c r="B5" s="70"/>
      <c r="C5" s="70"/>
      <c r="D5" s="70"/>
      <c r="E5" s="70"/>
      <c r="F5" s="70"/>
      <c r="G5" s="70"/>
      <c r="H5" s="70"/>
      <c r="I5" s="70"/>
    </row>
    <row r="6" spans="1:10" ht="18.5">
      <c r="A6" s="86">
        <v>1102</v>
      </c>
      <c r="B6" s="86" t="s">
        <v>2290</v>
      </c>
      <c r="C6" s="86" t="s">
        <v>502</v>
      </c>
      <c r="D6" s="354">
        <v>45249</v>
      </c>
      <c r="E6" s="355">
        <v>60</v>
      </c>
      <c r="F6" s="86">
        <v>3282</v>
      </c>
      <c r="G6" s="354">
        <v>45249</v>
      </c>
      <c r="H6" s="356"/>
      <c r="I6" s="6">
        <v>1</v>
      </c>
      <c r="J6" s="360" t="s">
        <v>2672</v>
      </c>
    </row>
    <row r="7" spans="1:10" ht="18.5">
      <c r="A7" s="367">
        <v>1039</v>
      </c>
      <c r="B7" s="366" t="s">
        <v>1634</v>
      </c>
      <c r="C7" s="366" t="s">
        <v>56</v>
      </c>
      <c r="D7" s="354">
        <v>45248</v>
      </c>
      <c r="E7" s="357">
        <v>60</v>
      </c>
      <c r="F7" s="86">
        <v>1612</v>
      </c>
      <c r="G7" s="354">
        <v>45248</v>
      </c>
      <c r="H7" s="86"/>
      <c r="I7" s="6">
        <v>2</v>
      </c>
      <c r="J7" s="360" t="s">
        <v>2673</v>
      </c>
    </row>
    <row r="8" spans="1:10" ht="18.5">
      <c r="A8" s="367">
        <v>463</v>
      </c>
      <c r="B8" s="366" t="s">
        <v>426</v>
      </c>
      <c r="C8" s="366" t="s">
        <v>1417</v>
      </c>
      <c r="D8" s="354">
        <v>45251</v>
      </c>
      <c r="E8" s="357">
        <v>60</v>
      </c>
      <c r="F8" s="86">
        <v>2330</v>
      </c>
      <c r="G8" s="354">
        <v>45246</v>
      </c>
      <c r="H8" s="86"/>
      <c r="I8" s="6">
        <v>3</v>
      </c>
      <c r="J8" s="360" t="s">
        <v>2376</v>
      </c>
    </row>
    <row r="9" spans="1:10" ht="18.5">
      <c r="A9" s="367">
        <v>1107</v>
      </c>
      <c r="B9" s="366" t="s">
        <v>585</v>
      </c>
      <c r="C9" s="366" t="s">
        <v>98</v>
      </c>
      <c r="D9" s="354">
        <v>45266</v>
      </c>
      <c r="E9" s="355">
        <v>60</v>
      </c>
      <c r="F9" s="86">
        <v>12478</v>
      </c>
      <c r="G9" s="354">
        <v>45263</v>
      </c>
      <c r="H9" s="86"/>
      <c r="I9" s="6">
        <v>4</v>
      </c>
      <c r="J9" s="360" t="s">
        <v>2376</v>
      </c>
    </row>
    <row r="10" spans="1:10" ht="18.5">
      <c r="A10" s="367">
        <v>426</v>
      </c>
      <c r="B10" s="366" t="s">
        <v>591</v>
      </c>
      <c r="C10" s="366" t="s">
        <v>91</v>
      </c>
      <c r="D10" s="354">
        <v>45266</v>
      </c>
      <c r="E10" s="355">
        <v>60</v>
      </c>
      <c r="F10" s="86">
        <v>4581</v>
      </c>
      <c r="G10" s="354">
        <v>45262</v>
      </c>
      <c r="H10" s="356"/>
      <c r="I10" s="6">
        <v>5</v>
      </c>
      <c r="J10" s="360" t="s">
        <v>2674</v>
      </c>
    </row>
    <row r="11" spans="1:10" ht="18.5">
      <c r="A11" s="367">
        <v>769</v>
      </c>
      <c r="B11" s="366" t="s">
        <v>844</v>
      </c>
      <c r="C11" s="366" t="s">
        <v>13</v>
      </c>
      <c r="D11" s="354">
        <v>45266</v>
      </c>
      <c r="E11" s="355">
        <v>60</v>
      </c>
      <c r="F11" s="86">
        <v>4819</v>
      </c>
      <c r="G11" s="354">
        <v>45263</v>
      </c>
      <c r="H11" s="356"/>
      <c r="I11" s="6">
        <v>6</v>
      </c>
      <c r="J11" s="360" t="s">
        <v>2378</v>
      </c>
    </row>
    <row r="12" spans="1:10" ht="18.5">
      <c r="A12" s="86">
        <v>537</v>
      </c>
      <c r="B12" s="86" t="s">
        <v>940</v>
      </c>
      <c r="C12" s="86" t="s">
        <v>471</v>
      </c>
      <c r="D12" s="354">
        <v>45266</v>
      </c>
      <c r="E12" s="355">
        <v>60</v>
      </c>
      <c r="F12" s="86">
        <v>1317</v>
      </c>
      <c r="G12" s="354">
        <v>45263</v>
      </c>
      <c r="H12" s="86"/>
      <c r="I12" s="6">
        <v>7</v>
      </c>
      <c r="J12" s="360" t="s">
        <v>2672</v>
      </c>
    </row>
    <row r="13" spans="1:10" ht="18.5">
      <c r="A13" s="86">
        <v>460</v>
      </c>
      <c r="B13" s="86" t="s">
        <v>211</v>
      </c>
      <c r="C13" s="86" t="s">
        <v>431</v>
      </c>
      <c r="D13" s="354">
        <v>45266</v>
      </c>
      <c r="E13" s="357">
        <v>60</v>
      </c>
      <c r="F13" s="86">
        <v>1565</v>
      </c>
      <c r="G13" s="354">
        <v>45262</v>
      </c>
      <c r="H13" s="358"/>
      <c r="I13" s="6">
        <v>8</v>
      </c>
      <c r="J13" s="360" t="s">
        <v>2682</v>
      </c>
    </row>
    <row r="14" spans="1:10" ht="18.5">
      <c r="A14" s="86">
        <v>570</v>
      </c>
      <c r="B14" s="86" t="s">
        <v>2675</v>
      </c>
      <c r="C14" s="86" t="s">
        <v>13</v>
      </c>
      <c r="D14" s="354">
        <v>45266</v>
      </c>
      <c r="E14" s="357">
        <v>60</v>
      </c>
      <c r="F14" s="86">
        <v>3195</v>
      </c>
      <c r="G14" s="354">
        <v>45259</v>
      </c>
      <c r="H14" s="356"/>
      <c r="I14" s="6">
        <v>9</v>
      </c>
      <c r="J14" s="360" t="s">
        <v>2676</v>
      </c>
    </row>
    <row r="15" spans="1:10" ht="18.5">
      <c r="A15" s="86">
        <v>913</v>
      </c>
      <c r="B15" s="86" t="s">
        <v>962</v>
      </c>
      <c r="C15" s="86" t="s">
        <v>710</v>
      </c>
      <c r="D15" s="354">
        <v>45266</v>
      </c>
      <c r="E15" s="357">
        <v>60</v>
      </c>
      <c r="F15" s="86">
        <v>563</v>
      </c>
      <c r="G15" s="354">
        <v>45251</v>
      </c>
      <c r="H15" s="359"/>
      <c r="I15" s="6">
        <v>10</v>
      </c>
      <c r="J15" s="360" t="s">
        <v>2451</v>
      </c>
    </row>
    <row r="16" spans="1:10" ht="18.5">
      <c r="A16" s="86">
        <v>75</v>
      </c>
      <c r="B16" s="86" t="s">
        <v>2094</v>
      </c>
      <c r="C16" s="86" t="s">
        <v>64</v>
      </c>
      <c r="D16" s="354">
        <v>45266</v>
      </c>
      <c r="E16" s="357">
        <v>60</v>
      </c>
      <c r="F16" s="86">
        <v>4799</v>
      </c>
      <c r="G16" s="354">
        <v>45250</v>
      </c>
      <c r="H16" s="356"/>
      <c r="I16" s="6">
        <v>11</v>
      </c>
      <c r="J16" s="360" t="s">
        <v>2376</v>
      </c>
    </row>
    <row r="17" spans="1:10" ht="18.5">
      <c r="A17" s="86">
        <v>361</v>
      </c>
      <c r="B17" s="86" t="s">
        <v>998</v>
      </c>
      <c r="C17" s="86" t="s">
        <v>91</v>
      </c>
      <c r="D17" s="354">
        <v>45266</v>
      </c>
      <c r="E17" s="357">
        <v>60</v>
      </c>
      <c r="F17" s="86">
        <v>3070</v>
      </c>
      <c r="G17" s="354">
        <v>45259</v>
      </c>
      <c r="H17" s="361"/>
      <c r="I17" s="6">
        <v>12</v>
      </c>
      <c r="J17" s="360" t="s">
        <v>2378</v>
      </c>
    </row>
    <row r="18" spans="1:10" ht="18.5">
      <c r="A18" s="86">
        <v>937</v>
      </c>
      <c r="B18" s="86" t="s">
        <v>551</v>
      </c>
      <c r="C18" s="86" t="s">
        <v>2040</v>
      </c>
      <c r="D18" s="354">
        <v>45266</v>
      </c>
      <c r="E18" s="357">
        <v>60</v>
      </c>
      <c r="F18" s="86">
        <v>1328</v>
      </c>
      <c r="G18" s="354">
        <v>45253</v>
      </c>
      <c r="H18" s="361"/>
      <c r="I18" s="6">
        <v>13</v>
      </c>
      <c r="J18" s="360" t="s">
        <v>2672</v>
      </c>
    </row>
    <row r="19" spans="1:10" ht="18.5">
      <c r="A19" s="86">
        <v>961</v>
      </c>
      <c r="B19" s="86" t="s">
        <v>617</v>
      </c>
      <c r="C19" s="86" t="s">
        <v>577</v>
      </c>
      <c r="D19" s="354">
        <v>45267</v>
      </c>
      <c r="E19" s="357">
        <v>60</v>
      </c>
      <c r="F19" s="86">
        <v>518</v>
      </c>
      <c r="G19" s="354">
        <v>45264</v>
      </c>
      <c r="H19" s="355"/>
      <c r="I19" s="6">
        <v>14</v>
      </c>
      <c r="J19" s="360" t="s">
        <v>2376</v>
      </c>
    </row>
    <row r="20" spans="1:10" ht="18.5">
      <c r="A20" s="368">
        <v>1073</v>
      </c>
      <c r="B20" s="362" t="s">
        <v>2017</v>
      </c>
      <c r="C20" s="362" t="s">
        <v>1417</v>
      </c>
      <c r="D20" s="354">
        <v>45266</v>
      </c>
      <c r="E20" s="357">
        <v>60</v>
      </c>
      <c r="F20" s="86">
        <v>11060</v>
      </c>
      <c r="G20" s="354">
        <v>45264</v>
      </c>
      <c r="H20" s="361"/>
      <c r="I20" s="6">
        <v>15</v>
      </c>
      <c r="J20" s="360" t="s">
        <v>2673</v>
      </c>
    </row>
    <row r="21" spans="1:10" ht="18.5">
      <c r="A21" s="369">
        <v>475</v>
      </c>
      <c r="B21" s="363" t="s">
        <v>895</v>
      </c>
      <c r="C21" s="363" t="s">
        <v>1630</v>
      </c>
      <c r="D21" s="354">
        <v>45267</v>
      </c>
      <c r="E21" s="357">
        <v>60</v>
      </c>
      <c r="F21" s="86">
        <v>2314</v>
      </c>
      <c r="G21" s="354">
        <v>45264</v>
      </c>
      <c r="H21" s="361"/>
      <c r="I21" s="6">
        <v>16</v>
      </c>
      <c r="J21" s="360" t="s">
        <v>2677</v>
      </c>
    </row>
    <row r="22" spans="1:10" ht="18.5">
      <c r="A22" s="364">
        <v>198</v>
      </c>
      <c r="B22" s="364" t="s">
        <v>570</v>
      </c>
      <c r="C22" s="364" t="s">
        <v>571</v>
      </c>
      <c r="D22" s="354">
        <v>45264</v>
      </c>
      <c r="E22" s="357">
        <v>60</v>
      </c>
      <c r="F22" s="86">
        <v>2067</v>
      </c>
      <c r="G22" s="354">
        <v>45261</v>
      </c>
      <c r="H22" s="361"/>
      <c r="I22" s="6">
        <v>17</v>
      </c>
      <c r="J22" s="360" t="s">
        <v>2678</v>
      </c>
    </row>
    <row r="23" spans="1:10" ht="18.5">
      <c r="A23" s="364">
        <v>495</v>
      </c>
      <c r="B23" s="364" t="s">
        <v>968</v>
      </c>
      <c r="C23" s="364" t="s">
        <v>529</v>
      </c>
      <c r="D23" s="354">
        <v>45264</v>
      </c>
      <c r="E23" s="357">
        <v>60</v>
      </c>
      <c r="F23" s="86">
        <v>3157</v>
      </c>
      <c r="G23" s="354">
        <v>45261</v>
      </c>
      <c r="H23" s="361"/>
      <c r="I23" s="6">
        <v>18</v>
      </c>
      <c r="J23" s="360" t="s">
        <v>2679</v>
      </c>
    </row>
    <row r="24" spans="1:10" ht="18.5">
      <c r="A24" s="365">
        <v>1084</v>
      </c>
      <c r="B24" s="365" t="s">
        <v>2141</v>
      </c>
      <c r="C24" s="365" t="s">
        <v>2457</v>
      </c>
      <c r="D24" s="354">
        <v>45264</v>
      </c>
      <c r="E24" s="357">
        <v>60</v>
      </c>
      <c r="F24" s="86">
        <v>3230</v>
      </c>
      <c r="G24" s="354">
        <v>45261</v>
      </c>
      <c r="H24" s="358" t="s">
        <v>1737</v>
      </c>
      <c r="I24" s="6">
        <v>19</v>
      </c>
      <c r="J24" s="360" t="s">
        <v>2680</v>
      </c>
    </row>
    <row r="25" spans="1:10" ht="18.5">
      <c r="A25" s="364">
        <v>1019</v>
      </c>
      <c r="B25" s="364" t="s">
        <v>2681</v>
      </c>
      <c r="C25" s="364" t="s">
        <v>2041</v>
      </c>
      <c r="D25" s="354">
        <v>45250</v>
      </c>
      <c r="E25" s="357">
        <v>60</v>
      </c>
      <c r="F25" s="86">
        <v>178</v>
      </c>
      <c r="G25" s="354">
        <v>45250</v>
      </c>
      <c r="H25" s="356"/>
      <c r="I25" s="6">
        <v>20</v>
      </c>
      <c r="J25" s="360" t="s">
        <v>2672</v>
      </c>
    </row>
    <row r="26" spans="1:10" ht="18.5">
      <c r="A26" s="364">
        <v>795</v>
      </c>
      <c r="B26" s="364" t="s">
        <v>461</v>
      </c>
      <c r="C26" s="364" t="s">
        <v>2095</v>
      </c>
      <c r="D26" s="354">
        <v>45270</v>
      </c>
      <c r="E26" s="357">
        <v>60</v>
      </c>
      <c r="F26" s="86">
        <v>1897</v>
      </c>
      <c r="G26" s="354">
        <v>45264</v>
      </c>
      <c r="H26" s="356"/>
      <c r="I26" s="6">
        <v>21</v>
      </c>
      <c r="J26" s="360" t="s">
        <v>2684</v>
      </c>
    </row>
    <row r="27" spans="1:10" ht="18.5">
      <c r="A27" s="364">
        <v>687</v>
      </c>
      <c r="B27" s="364" t="s">
        <v>994</v>
      </c>
      <c r="C27" s="364" t="s">
        <v>2100</v>
      </c>
      <c r="D27" s="354">
        <v>45270</v>
      </c>
      <c r="E27" s="357">
        <v>60</v>
      </c>
      <c r="F27" s="86">
        <v>6900</v>
      </c>
      <c r="G27" s="354">
        <v>45265</v>
      </c>
      <c r="H27" s="356"/>
      <c r="I27" s="6">
        <v>22</v>
      </c>
      <c r="J27" s="360" t="s">
        <v>2685</v>
      </c>
    </row>
    <row r="28" spans="1:10" ht="18" customHeight="1">
      <c r="A28" s="370"/>
      <c r="B28" s="370"/>
      <c r="C28" s="370"/>
      <c r="D28" s="370"/>
      <c r="E28" s="370"/>
      <c r="F28" s="370"/>
      <c r="G28" s="370"/>
      <c r="H28" s="70"/>
      <c r="I28" s="70"/>
    </row>
    <row r="29" spans="1:10" ht="18.5" thickBot="1">
      <c r="A29" s="6"/>
      <c r="B29" s="5">
        <f>COUNTA(B5:B28)</f>
        <v>22</v>
      </c>
      <c r="C29" s="5" t="s">
        <v>1058</v>
      </c>
      <c r="D29" s="2"/>
      <c r="E29" s="45">
        <f>SUM(E5:E28)</f>
        <v>1320</v>
      </c>
      <c r="F29" s="5"/>
      <c r="G29" s="2"/>
      <c r="H29" s="320">
        <f>SUM(H5:H28)</f>
        <v>0</v>
      </c>
      <c r="I29" s="69">
        <v>0</v>
      </c>
      <c r="J29" s="150"/>
    </row>
    <row r="30" spans="1:10">
      <c r="A30" s="6"/>
      <c r="E30" t="s">
        <v>1661</v>
      </c>
      <c r="F30" t="s">
        <v>1661</v>
      </c>
      <c r="G30" t="s">
        <v>1661</v>
      </c>
      <c r="I30" s="58"/>
    </row>
    <row r="31" spans="1:10">
      <c r="A31" s="6"/>
      <c r="B31" s="119"/>
      <c r="C31" s="120"/>
      <c r="D31" s="120"/>
      <c r="E31" s="120"/>
      <c r="F31" s="121"/>
      <c r="G31" s="120"/>
      <c r="H31" s="120"/>
      <c r="I31" s="120"/>
    </row>
    <row r="32" spans="1:10">
      <c r="A32" s="6"/>
      <c r="B32" s="180" t="s">
        <v>2186</v>
      </c>
      <c r="C32" s="120"/>
      <c r="D32" s="226">
        <v>2024</v>
      </c>
      <c r="E32" s="120"/>
      <c r="F32" s="121"/>
      <c r="G32" s="120"/>
      <c r="H32" s="120"/>
      <c r="I32" s="120"/>
    </row>
    <row r="33" spans="1:6" ht="18.75" customHeight="1">
      <c r="A33" s="6"/>
      <c r="B33" s="62" t="s">
        <v>1666</v>
      </c>
      <c r="C33" s="296" t="s">
        <v>1667</v>
      </c>
      <c r="D33" s="62" t="s">
        <v>1668</v>
      </c>
      <c r="F33" s="6"/>
    </row>
    <row r="34" spans="1:6" ht="9.75" customHeight="1">
      <c r="A34" s="6"/>
      <c r="B34" s="63"/>
      <c r="C34" s="63"/>
      <c r="D34" s="63"/>
      <c r="F34" s="6"/>
    </row>
    <row r="35" spans="1:6">
      <c r="A35" s="6"/>
      <c r="B35" s="72">
        <v>10</v>
      </c>
      <c r="C35" s="65"/>
      <c r="D35" s="318">
        <f>B35*C35</f>
        <v>0</v>
      </c>
      <c r="F35" s="6"/>
    </row>
    <row r="36" spans="1:6">
      <c r="A36" s="6"/>
      <c r="B36" s="72">
        <v>30</v>
      </c>
      <c r="C36" s="67"/>
      <c r="D36" s="319">
        <f>B36*C36</f>
        <v>0</v>
      </c>
      <c r="E36" s="84" t="s">
        <v>1751</v>
      </c>
      <c r="F36" s="6"/>
    </row>
    <row r="37" spans="1:6">
      <c r="A37" s="6"/>
      <c r="B37" s="72">
        <v>50</v>
      </c>
      <c r="C37" s="63"/>
      <c r="D37" s="318">
        <f>B37*C37</f>
        <v>0</v>
      </c>
      <c r="F37" s="6"/>
    </row>
    <row r="38" spans="1:6">
      <c r="A38" s="6"/>
      <c r="B38" s="72">
        <v>60</v>
      </c>
      <c r="C38" s="63">
        <v>22</v>
      </c>
      <c r="D38" s="318">
        <f>B38*C38</f>
        <v>1320</v>
      </c>
      <c r="F38" s="6"/>
    </row>
    <row r="39" spans="1:6" ht="9.75" customHeight="1">
      <c r="A39" s="6"/>
      <c r="B39" s="63"/>
      <c r="C39" s="63"/>
      <c r="D39" s="63"/>
      <c r="F39" s="6"/>
    </row>
    <row r="40" spans="1:6" ht="15" thickBot="1">
      <c r="A40" s="6"/>
      <c r="B40" s="72" t="s">
        <v>2228</v>
      </c>
      <c r="C40" s="270">
        <f>SUM(C34:C39)</f>
        <v>22</v>
      </c>
      <c r="D40" s="64">
        <f>SUM(D34:D39)</f>
        <v>1320</v>
      </c>
      <c r="E40" s="241" t="str">
        <f>IF(B29-C40=0," OK","* error*")</f>
        <v xml:space="preserve"> OK</v>
      </c>
      <c r="F40" s="6"/>
    </row>
    <row r="41" spans="1:6">
      <c r="A41" s="6"/>
      <c r="B41" s="53"/>
      <c r="C41" s="53"/>
      <c r="D41" s="53"/>
      <c r="F41" s="6"/>
    </row>
    <row r="42" spans="1:6">
      <c r="B42" s="2" t="s">
        <v>1660</v>
      </c>
      <c r="C42" s="2" t="s">
        <v>1660</v>
      </c>
      <c r="D42" s="2" t="s">
        <v>1660</v>
      </c>
      <c r="E42" s="1" t="s">
        <v>1660</v>
      </c>
    </row>
    <row r="43" spans="1:6">
      <c r="B43" t="s">
        <v>1660</v>
      </c>
    </row>
    <row r="44" spans="1:6">
      <c r="B44" s="327"/>
    </row>
  </sheetData>
  <pageMargins left="0.25" right="0.25" top="0.25" bottom="0.25" header="0.25" footer="0.25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F447-C0E3-47EE-A950-677833D01B43}">
  <dimension ref="A1:J42"/>
  <sheetViews>
    <sheetView zoomScale="90" zoomScaleNormal="90" workbookViewId="0">
      <pane ySplit="5" topLeftCell="A6" activePane="bottomLeft" state="frozen"/>
      <selection pane="bottomLeft" activeCell="B42" sqref="B42"/>
    </sheetView>
  </sheetViews>
  <sheetFormatPr defaultRowHeight="14.5"/>
  <cols>
    <col min="1" max="1" width="7.90625" customWidth="1"/>
    <col min="2" max="2" width="12.6328125" customWidth="1"/>
    <col min="3" max="3" width="12.453125" customWidth="1"/>
    <col min="4" max="4" width="16.08984375" customWidth="1"/>
    <col min="5" max="5" width="13.08984375" customWidth="1"/>
    <col min="6" max="6" width="11.08984375" customWidth="1"/>
    <col min="7" max="7" width="12.54296875" customWidth="1"/>
    <col min="8" max="8" width="6.08984375" customWidth="1"/>
    <col min="9" max="9" width="5.453125" customWidth="1"/>
    <col min="10" max="10" width="4.6328125" customWidth="1"/>
  </cols>
  <sheetData>
    <row r="1" spans="1:10" ht="15.5">
      <c r="A1" s="6"/>
      <c r="C1" s="197">
        <v>45263</v>
      </c>
      <c r="D1" s="108" t="s">
        <v>2368</v>
      </c>
      <c r="E1" s="109"/>
      <c r="F1" s="90" t="s">
        <v>2020</v>
      </c>
      <c r="H1" s="109"/>
      <c r="I1" s="90"/>
    </row>
    <row r="2" spans="1:10" ht="19" thickBot="1">
      <c r="A2" s="86"/>
      <c r="B2" s="222" t="s">
        <v>2639</v>
      </c>
      <c r="C2" s="198" t="s">
        <v>1660</v>
      </c>
      <c r="D2" s="89" t="s">
        <v>1631</v>
      </c>
      <c r="E2" s="197">
        <v>45264</v>
      </c>
      <c r="F2" s="328" t="s">
        <v>2663</v>
      </c>
      <c r="G2" s="345"/>
      <c r="H2" s="49"/>
      <c r="I2" s="114"/>
      <c r="J2" s="149"/>
    </row>
    <row r="3" spans="1:10" ht="19" thickBot="1">
      <c r="A3" s="248"/>
      <c r="B3" s="249">
        <f>B27</f>
        <v>6</v>
      </c>
      <c r="C3" s="250"/>
      <c r="D3" s="251" t="s">
        <v>2200</v>
      </c>
      <c r="E3" s="252">
        <f>E27</f>
        <v>360</v>
      </c>
      <c r="F3" s="253"/>
      <c r="G3" s="247" t="s">
        <v>1738</v>
      </c>
      <c r="H3" s="237" t="s">
        <v>1737</v>
      </c>
      <c r="I3" s="2"/>
    </row>
    <row r="4" spans="1:10" ht="16" thickBot="1">
      <c r="A4" s="254" t="s">
        <v>1677</v>
      </c>
      <c r="B4" s="113" t="s">
        <v>1052</v>
      </c>
      <c r="C4" s="113" t="s">
        <v>1053</v>
      </c>
      <c r="D4" s="255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262" t="s">
        <v>2398</v>
      </c>
    </row>
    <row r="5" spans="1:10" ht="13.5" customHeight="1">
      <c r="A5" s="70"/>
      <c r="B5" s="70"/>
      <c r="C5" s="70"/>
      <c r="D5" s="70"/>
      <c r="E5" s="70"/>
      <c r="F5" s="70"/>
      <c r="G5" s="70"/>
      <c r="H5" s="70"/>
      <c r="I5" s="70"/>
    </row>
    <row r="6" spans="1:10" ht="18.5">
      <c r="A6" s="88">
        <v>1115</v>
      </c>
      <c r="B6" s="108" t="s">
        <v>2640</v>
      </c>
      <c r="C6" s="73" t="s">
        <v>879</v>
      </c>
      <c r="D6" s="188">
        <v>45248</v>
      </c>
      <c r="E6" s="189">
        <v>60</v>
      </c>
      <c r="F6" s="177">
        <v>12339</v>
      </c>
      <c r="G6" s="188">
        <v>45246</v>
      </c>
      <c r="H6" s="178"/>
      <c r="I6" s="6">
        <v>1</v>
      </c>
      <c r="J6" t="s">
        <v>2641</v>
      </c>
    </row>
    <row r="7" spans="1:10" ht="15.5">
      <c r="A7" s="131">
        <v>639</v>
      </c>
      <c r="B7" s="132" t="s">
        <v>1038</v>
      </c>
      <c r="C7" s="132" t="s">
        <v>1039</v>
      </c>
      <c r="D7" s="188">
        <v>45242</v>
      </c>
      <c r="E7" s="190">
        <v>60</v>
      </c>
      <c r="F7" s="177">
        <v>996267</v>
      </c>
      <c r="G7" s="188">
        <v>45250</v>
      </c>
      <c r="H7" s="177"/>
      <c r="I7" s="6">
        <v>2</v>
      </c>
      <c r="J7" t="s">
        <v>1738</v>
      </c>
    </row>
    <row r="8" spans="1:10" ht="15.5">
      <c r="A8" s="131">
        <v>775</v>
      </c>
      <c r="B8" s="132" t="s">
        <v>123</v>
      </c>
      <c r="C8" s="132" t="s">
        <v>144</v>
      </c>
      <c r="D8" s="188">
        <v>45248</v>
      </c>
      <c r="E8" s="190">
        <v>60</v>
      </c>
      <c r="F8" s="177">
        <v>1115</v>
      </c>
      <c r="G8" s="188">
        <v>45247</v>
      </c>
      <c r="H8" s="177"/>
      <c r="I8" s="6">
        <v>3</v>
      </c>
      <c r="J8" t="s">
        <v>2642</v>
      </c>
    </row>
    <row r="9" spans="1:10" ht="15.5">
      <c r="A9" s="131">
        <v>969</v>
      </c>
      <c r="B9" s="132" t="s">
        <v>766</v>
      </c>
      <c r="C9" s="132" t="s">
        <v>13</v>
      </c>
      <c r="D9" s="188">
        <v>45257</v>
      </c>
      <c r="E9" s="189">
        <v>60</v>
      </c>
      <c r="F9" s="177">
        <v>580</v>
      </c>
      <c r="G9" s="188">
        <v>45255</v>
      </c>
      <c r="H9" s="177"/>
      <c r="I9" s="6">
        <v>4</v>
      </c>
      <c r="J9" t="s">
        <v>2649</v>
      </c>
    </row>
    <row r="10" spans="1:10" ht="15.5">
      <c r="A10" s="349">
        <v>1116</v>
      </c>
      <c r="B10" s="350" t="s">
        <v>2650</v>
      </c>
      <c r="C10" s="350" t="s">
        <v>58</v>
      </c>
      <c r="D10" s="188">
        <v>45261</v>
      </c>
      <c r="E10" s="189">
        <v>60</v>
      </c>
      <c r="F10" s="177">
        <v>1337</v>
      </c>
      <c r="G10" s="188">
        <v>45259</v>
      </c>
      <c r="H10" s="178"/>
      <c r="I10" s="6">
        <v>5</v>
      </c>
      <c r="J10" t="s">
        <v>2664</v>
      </c>
    </row>
    <row r="11" spans="1:10" ht="15.5">
      <c r="A11" s="349">
        <v>1117</v>
      </c>
      <c r="B11" s="350" t="s">
        <v>2657</v>
      </c>
      <c r="C11" s="350" t="s">
        <v>306</v>
      </c>
      <c r="D11" s="188">
        <v>45261</v>
      </c>
      <c r="E11" s="189">
        <v>60</v>
      </c>
      <c r="F11" s="177">
        <v>374</v>
      </c>
      <c r="G11" s="188">
        <v>45261</v>
      </c>
      <c r="H11" s="178"/>
      <c r="I11" s="6">
        <v>6</v>
      </c>
      <c r="J11" t="s">
        <v>2641</v>
      </c>
    </row>
    <row r="12" spans="1:10" ht="15.5">
      <c r="A12" s="6"/>
      <c r="B12" s="6"/>
      <c r="C12" s="6"/>
      <c r="D12" s="188"/>
      <c r="E12" s="189"/>
      <c r="F12" s="177"/>
      <c r="G12" s="188"/>
      <c r="H12" s="177"/>
      <c r="I12" s="6">
        <v>7</v>
      </c>
    </row>
    <row r="13" spans="1:10" ht="15.5">
      <c r="A13" s="6"/>
      <c r="B13" s="5"/>
      <c r="C13" s="5"/>
      <c r="D13" s="329"/>
      <c r="E13" s="330"/>
      <c r="F13" s="177"/>
      <c r="G13" s="188"/>
      <c r="H13" s="181"/>
      <c r="I13" s="6">
        <v>8</v>
      </c>
    </row>
    <row r="14" spans="1:10" ht="15.5">
      <c r="A14" s="6"/>
      <c r="B14" s="5"/>
      <c r="C14" s="5"/>
      <c r="D14" s="329"/>
      <c r="E14" s="330"/>
      <c r="F14" s="177"/>
      <c r="G14" s="188"/>
      <c r="H14" s="178"/>
      <c r="I14" s="6">
        <v>9</v>
      </c>
    </row>
    <row r="15" spans="1:10" ht="15.5">
      <c r="A15" s="6"/>
      <c r="B15" s="6"/>
      <c r="C15" s="6"/>
      <c r="D15" s="188"/>
      <c r="E15" s="190"/>
      <c r="F15" s="177"/>
      <c r="G15" s="188"/>
      <c r="H15" s="172"/>
      <c r="I15" s="6">
        <v>10</v>
      </c>
    </row>
    <row r="16" spans="1:10" ht="15.5">
      <c r="A16" s="6"/>
      <c r="B16" s="6"/>
      <c r="C16" s="6"/>
      <c r="D16" s="188"/>
      <c r="E16" s="330"/>
      <c r="F16" s="177"/>
      <c r="G16" s="188"/>
      <c r="H16" s="178"/>
      <c r="I16" s="6">
        <v>11</v>
      </c>
    </row>
    <row r="17" spans="1:10" ht="15.5">
      <c r="A17" s="6"/>
      <c r="D17" s="188"/>
      <c r="E17" s="190"/>
      <c r="F17" s="177"/>
      <c r="G17" s="188"/>
      <c r="H17" s="317"/>
      <c r="I17" s="6">
        <v>12</v>
      </c>
    </row>
    <row r="18" spans="1:10" ht="15.5">
      <c r="A18" s="6"/>
      <c r="B18" s="6"/>
      <c r="C18" s="6"/>
      <c r="D18" s="188"/>
      <c r="E18" s="190"/>
      <c r="F18" s="177"/>
      <c r="G18" s="188"/>
      <c r="H18" s="317"/>
      <c r="I18" s="6">
        <v>13</v>
      </c>
    </row>
    <row r="19" spans="1:10" ht="15.5">
      <c r="A19" s="177"/>
      <c r="B19" s="177"/>
      <c r="C19" s="177"/>
      <c r="D19" s="188"/>
      <c r="E19" s="190"/>
      <c r="F19" s="177"/>
      <c r="G19" s="188"/>
      <c r="H19" s="189"/>
      <c r="I19" s="6">
        <v>14</v>
      </c>
    </row>
    <row r="20" spans="1:10" ht="15.5">
      <c r="A20" s="184"/>
      <c r="B20" s="187"/>
      <c r="C20" s="187"/>
      <c r="D20" s="188"/>
      <c r="E20" s="190"/>
      <c r="F20" s="177"/>
      <c r="G20" s="188"/>
      <c r="H20" s="317"/>
      <c r="I20" s="6">
        <v>15</v>
      </c>
    </row>
    <row r="21" spans="1:10" ht="15.5">
      <c r="A21" s="185"/>
      <c r="B21" s="186"/>
      <c r="C21" s="186"/>
      <c r="D21" s="188"/>
      <c r="E21" s="190"/>
      <c r="F21" s="177"/>
      <c r="G21" s="188"/>
      <c r="H21" s="317"/>
      <c r="I21" s="6">
        <v>16</v>
      </c>
    </row>
    <row r="22" spans="1:10" ht="15.5">
      <c r="A22" s="182"/>
      <c r="B22" s="182"/>
      <c r="C22" s="182"/>
      <c r="D22" s="188"/>
      <c r="E22" s="190"/>
      <c r="F22" s="177"/>
      <c r="G22" s="188"/>
      <c r="H22" s="317"/>
      <c r="I22" s="6">
        <v>17</v>
      </c>
    </row>
    <row r="23" spans="1:10" ht="15.5">
      <c r="A23" s="182"/>
      <c r="B23" s="182"/>
      <c r="C23" s="182"/>
      <c r="D23" s="188"/>
      <c r="E23" s="190"/>
      <c r="F23" s="177"/>
      <c r="G23" s="188"/>
      <c r="H23" s="317"/>
      <c r="I23" s="6">
        <v>18</v>
      </c>
    </row>
    <row r="24" spans="1:10" ht="15.5">
      <c r="A24" s="183"/>
      <c r="B24" s="183"/>
      <c r="C24" s="183"/>
      <c r="D24" s="188"/>
      <c r="E24" s="190"/>
      <c r="F24" s="177"/>
      <c r="G24" s="188"/>
      <c r="H24" s="181"/>
      <c r="I24" s="6">
        <v>19</v>
      </c>
    </row>
    <row r="25" spans="1:10" ht="15.5">
      <c r="A25" s="182"/>
      <c r="B25" s="182"/>
      <c r="C25" s="182"/>
      <c r="D25" s="188"/>
      <c r="E25" s="190"/>
      <c r="F25" s="177"/>
      <c r="G25" s="188"/>
      <c r="H25" s="178"/>
      <c r="I25" s="6">
        <v>20</v>
      </c>
    </row>
    <row r="26" spans="1:10" ht="7.5" customHeight="1">
      <c r="A26" s="70"/>
      <c r="B26" s="70"/>
      <c r="C26" s="70"/>
      <c r="D26" s="70"/>
      <c r="E26" s="70"/>
      <c r="F26" s="70"/>
      <c r="G26" s="70"/>
      <c r="H26" s="70"/>
      <c r="I26" s="70"/>
    </row>
    <row r="27" spans="1:10" ht="18.5" thickBot="1">
      <c r="A27" s="6"/>
      <c r="B27" s="5">
        <f>COUNTA(B5:B26)</f>
        <v>6</v>
      </c>
      <c r="C27" s="5" t="s">
        <v>1058</v>
      </c>
      <c r="D27" s="2"/>
      <c r="E27" s="45">
        <f>SUM(E5:E26)</f>
        <v>360</v>
      </c>
      <c r="F27" s="5"/>
      <c r="G27" s="2"/>
      <c r="H27" s="320">
        <f>SUM(H5:H26)</f>
        <v>0</v>
      </c>
      <c r="I27" s="69">
        <v>0</v>
      </c>
      <c r="J27" s="150"/>
    </row>
    <row r="28" spans="1:10">
      <c r="A28" s="6"/>
      <c r="E28" t="s">
        <v>1661</v>
      </c>
      <c r="F28" t="s">
        <v>1661</v>
      </c>
      <c r="G28" t="s">
        <v>1661</v>
      </c>
      <c r="I28" s="58"/>
    </row>
    <row r="29" spans="1:10">
      <c r="A29" s="6"/>
      <c r="B29" s="119"/>
      <c r="C29" s="120"/>
      <c r="D29" s="120"/>
      <c r="E29" s="120"/>
      <c r="F29" s="121"/>
      <c r="G29" s="120"/>
      <c r="H29" s="120"/>
      <c r="I29" s="120"/>
    </row>
    <row r="30" spans="1:10">
      <c r="A30" s="6"/>
      <c r="B30" s="180" t="s">
        <v>2186</v>
      </c>
      <c r="C30" s="120"/>
      <c r="D30" s="226">
        <v>2024</v>
      </c>
      <c r="E30" s="120"/>
      <c r="F30" s="121"/>
      <c r="G30" s="120"/>
      <c r="H30" s="120"/>
      <c r="I30" s="120"/>
    </row>
    <row r="31" spans="1:10" ht="18.75" customHeight="1">
      <c r="A31" s="6"/>
      <c r="B31" s="62" t="s">
        <v>1666</v>
      </c>
      <c r="C31" s="296" t="s">
        <v>1667</v>
      </c>
      <c r="D31" s="62" t="s">
        <v>1668</v>
      </c>
      <c r="F31" s="6"/>
    </row>
    <row r="32" spans="1:10" ht="9.75" customHeight="1">
      <c r="A32" s="6"/>
      <c r="B32" s="63"/>
      <c r="C32" s="63"/>
      <c r="D32" s="63"/>
      <c r="F32" s="6"/>
    </row>
    <row r="33" spans="1:6">
      <c r="A33" s="6"/>
      <c r="B33" s="72">
        <v>10</v>
      </c>
      <c r="C33" s="65"/>
      <c r="D33" s="318">
        <f>B33*C33</f>
        <v>0</v>
      </c>
      <c r="F33" s="6"/>
    </row>
    <row r="34" spans="1:6">
      <c r="A34" s="6"/>
      <c r="B34" s="72">
        <v>30</v>
      </c>
      <c r="C34" s="67"/>
      <c r="D34" s="319">
        <f>B34*C34</f>
        <v>0</v>
      </c>
      <c r="E34" s="84" t="s">
        <v>1751</v>
      </c>
      <c r="F34" s="6"/>
    </row>
    <row r="35" spans="1:6">
      <c r="A35" s="6"/>
      <c r="B35" s="72">
        <v>50</v>
      </c>
      <c r="C35" s="63"/>
      <c r="D35" s="318">
        <f>B35*C35</f>
        <v>0</v>
      </c>
      <c r="F35" s="6"/>
    </row>
    <row r="36" spans="1:6">
      <c r="A36" s="6"/>
      <c r="B36" s="72">
        <v>60</v>
      </c>
      <c r="C36" s="63">
        <v>6</v>
      </c>
      <c r="D36" s="318">
        <f>B36*C36</f>
        <v>360</v>
      </c>
      <c r="F36" s="6"/>
    </row>
    <row r="37" spans="1:6" ht="9.75" customHeight="1">
      <c r="A37" s="6"/>
      <c r="B37" s="63"/>
      <c r="C37" s="63"/>
      <c r="D37" s="63"/>
      <c r="F37" s="6"/>
    </row>
    <row r="38" spans="1:6" ht="15" thickBot="1">
      <c r="A38" s="6"/>
      <c r="B38" s="72" t="s">
        <v>2228</v>
      </c>
      <c r="C38" s="270">
        <v>6</v>
      </c>
      <c r="D38" s="64">
        <f>SUM(D32:D37)</f>
        <v>360</v>
      </c>
      <c r="E38" s="241" t="str">
        <f>IF(B27-C38=0," OK","* error*")</f>
        <v xml:space="preserve"> OK</v>
      </c>
      <c r="F38" s="6"/>
    </row>
    <row r="39" spans="1:6">
      <c r="A39" s="6"/>
      <c r="B39" s="53"/>
      <c r="C39" s="53"/>
      <c r="D39" s="53"/>
      <c r="F39" s="6"/>
    </row>
    <row r="40" spans="1:6">
      <c r="B40" s="2" t="s">
        <v>1660</v>
      </c>
      <c r="C40" s="2" t="s">
        <v>1660</v>
      </c>
      <c r="D40" s="2" t="s">
        <v>1660</v>
      </c>
      <c r="E40" s="1" t="s">
        <v>1660</v>
      </c>
    </row>
    <row r="41" spans="1:6">
      <c r="B41" t="s">
        <v>1660</v>
      </c>
    </row>
    <row r="42" spans="1:6">
      <c r="B42" s="327" t="s">
        <v>1660</v>
      </c>
    </row>
  </sheetData>
  <pageMargins left="0.25" right="0.25" top="0.25" bottom="0.25" header="0.25" footer="0.25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CC9F-6A0F-40B4-8ECE-C8A7B08C94EA}">
  <dimension ref="A1:K42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22" sqref="G22"/>
    </sheetView>
  </sheetViews>
  <sheetFormatPr defaultRowHeight="14.5"/>
  <cols>
    <col min="1" max="1" width="7.90625" customWidth="1"/>
    <col min="2" max="2" width="13" customWidth="1"/>
    <col min="3" max="3" width="11" customWidth="1"/>
    <col min="4" max="4" width="16.08984375" customWidth="1"/>
    <col min="5" max="5" width="13.08984375" customWidth="1"/>
    <col min="6" max="6" width="11.08984375" customWidth="1"/>
    <col min="7" max="7" width="12.54296875" customWidth="1"/>
    <col min="8" max="8" width="6.08984375" customWidth="1"/>
    <col min="9" max="9" width="5.453125" customWidth="1"/>
    <col min="10" max="10" width="4.6328125" customWidth="1"/>
  </cols>
  <sheetData>
    <row r="1" spans="1:10">
      <c r="A1" s="6"/>
      <c r="C1" s="173" t="s">
        <v>1660</v>
      </c>
      <c r="D1" s="108" t="s">
        <v>2368</v>
      </c>
      <c r="E1" s="109"/>
      <c r="F1" s="90" t="s">
        <v>2020</v>
      </c>
      <c r="H1" s="109"/>
      <c r="I1" s="90"/>
    </row>
    <row r="2" spans="1:10" ht="19" thickBot="1">
      <c r="A2" s="86"/>
      <c r="B2" s="222" t="s">
        <v>2453</v>
      </c>
      <c r="C2" s="198" t="s">
        <v>1660</v>
      </c>
      <c r="D2" s="89" t="s">
        <v>1631</v>
      </c>
      <c r="E2" s="197">
        <v>45248</v>
      </c>
      <c r="F2" s="328" t="s">
        <v>2462</v>
      </c>
      <c r="G2" s="49"/>
      <c r="H2" s="49"/>
      <c r="I2" s="114"/>
      <c r="J2" s="149"/>
    </row>
    <row r="3" spans="1:10" ht="19" thickBot="1">
      <c r="A3" s="248"/>
      <c r="B3" s="249">
        <f>B26</f>
        <v>17</v>
      </c>
      <c r="C3" s="250"/>
      <c r="D3" s="251" t="s">
        <v>2200</v>
      </c>
      <c r="E3" s="252">
        <f>E26</f>
        <v>950</v>
      </c>
      <c r="F3" s="253"/>
      <c r="G3" s="247" t="s">
        <v>1738</v>
      </c>
      <c r="H3" s="237" t="s">
        <v>1737</v>
      </c>
      <c r="I3" s="2"/>
    </row>
    <row r="4" spans="1:10" ht="16" thickBot="1">
      <c r="A4" s="254" t="s">
        <v>1677</v>
      </c>
      <c r="B4" s="113" t="s">
        <v>1052</v>
      </c>
      <c r="C4" s="113" t="s">
        <v>1053</v>
      </c>
      <c r="D4" s="255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262" t="s">
        <v>2398</v>
      </c>
    </row>
    <row r="5" spans="1:10" ht="13.5" customHeight="1">
      <c r="A5" s="70"/>
      <c r="B5" s="70"/>
      <c r="C5" s="70"/>
      <c r="D5" s="70"/>
      <c r="E5" s="70"/>
      <c r="F5" s="70"/>
      <c r="G5" s="70"/>
      <c r="H5" s="70"/>
      <c r="I5" s="70"/>
    </row>
    <row r="6" spans="1:10" ht="15.5">
      <c r="A6" s="6">
        <v>489</v>
      </c>
      <c r="B6" s="6" t="s">
        <v>84</v>
      </c>
      <c r="C6" s="6" t="s">
        <v>756</v>
      </c>
      <c r="D6" s="188">
        <v>45244</v>
      </c>
      <c r="E6" s="189">
        <v>60</v>
      </c>
      <c r="F6" s="177">
        <v>634</v>
      </c>
      <c r="G6" s="188">
        <v>45244</v>
      </c>
      <c r="H6" s="178"/>
      <c r="I6" s="6">
        <v>1</v>
      </c>
      <c r="J6" t="s">
        <v>2459</v>
      </c>
    </row>
    <row r="7" spans="1:10" ht="15.5">
      <c r="A7" s="6">
        <v>523</v>
      </c>
      <c r="B7" s="6" t="s">
        <v>103</v>
      </c>
      <c r="C7" s="6" t="s">
        <v>1632</v>
      </c>
      <c r="D7" s="188">
        <v>45244</v>
      </c>
      <c r="E7" s="190">
        <v>60</v>
      </c>
      <c r="F7" s="177">
        <v>5380</v>
      </c>
      <c r="G7" s="188">
        <v>45233</v>
      </c>
      <c r="H7" s="177"/>
      <c r="I7" s="6">
        <v>2</v>
      </c>
      <c r="J7" t="s">
        <v>2376</v>
      </c>
    </row>
    <row r="8" spans="1:10" ht="15.5">
      <c r="A8" s="6">
        <v>904</v>
      </c>
      <c r="B8" s="6" t="s">
        <v>2455</v>
      </c>
      <c r="C8" s="6" t="s">
        <v>13</v>
      </c>
      <c r="D8" s="188">
        <v>45242</v>
      </c>
      <c r="E8" s="190">
        <v>60</v>
      </c>
      <c r="F8" s="177">
        <v>1957</v>
      </c>
      <c r="G8" s="188">
        <v>45243</v>
      </c>
      <c r="H8" s="177"/>
      <c r="I8" s="6">
        <v>3</v>
      </c>
      <c r="J8" t="s">
        <v>2451</v>
      </c>
    </row>
    <row r="9" spans="1:10" ht="15.5">
      <c r="A9" s="6">
        <v>846</v>
      </c>
      <c r="B9" s="6" t="s">
        <v>207</v>
      </c>
      <c r="C9" s="6" t="s">
        <v>45</v>
      </c>
      <c r="D9" s="188">
        <v>45244</v>
      </c>
      <c r="E9" s="189">
        <v>60</v>
      </c>
      <c r="F9" s="177">
        <v>137</v>
      </c>
      <c r="G9" s="188">
        <v>45244</v>
      </c>
      <c r="H9" s="177"/>
      <c r="I9" s="6">
        <v>4</v>
      </c>
      <c r="J9" t="s">
        <v>2458</v>
      </c>
    </row>
    <row r="10" spans="1:10" ht="15.5">
      <c r="A10" s="6">
        <v>702</v>
      </c>
      <c r="B10" s="6" t="s">
        <v>289</v>
      </c>
      <c r="C10" s="6" t="s">
        <v>661</v>
      </c>
      <c r="D10" s="188">
        <v>45244</v>
      </c>
      <c r="E10" s="189">
        <v>60</v>
      </c>
      <c r="F10" s="177">
        <v>7803</v>
      </c>
      <c r="G10" s="188">
        <v>45244</v>
      </c>
      <c r="H10" s="178"/>
      <c r="I10" s="6">
        <v>5</v>
      </c>
      <c r="J10" t="s">
        <v>2376</v>
      </c>
    </row>
    <row r="11" spans="1:10" ht="15.5">
      <c r="A11" s="6">
        <v>979</v>
      </c>
      <c r="B11" s="6" t="s">
        <v>1371</v>
      </c>
      <c r="C11" s="6" t="s">
        <v>186</v>
      </c>
      <c r="D11" s="188">
        <v>45244</v>
      </c>
      <c r="E11" s="190">
        <v>60</v>
      </c>
      <c r="F11" s="177">
        <v>1516</v>
      </c>
      <c r="G11" s="188">
        <v>45244</v>
      </c>
      <c r="H11" s="181" t="s">
        <v>1737</v>
      </c>
      <c r="I11" s="6">
        <v>6</v>
      </c>
      <c r="J11" t="s">
        <v>2445</v>
      </c>
    </row>
    <row r="12" spans="1:10" ht="15.5">
      <c r="A12" s="6">
        <v>449</v>
      </c>
      <c r="B12" s="6" t="s">
        <v>671</v>
      </c>
      <c r="C12" s="6" t="s">
        <v>45</v>
      </c>
      <c r="D12" s="188">
        <v>45244</v>
      </c>
      <c r="E12" s="189">
        <v>60</v>
      </c>
      <c r="F12" s="177">
        <v>266</v>
      </c>
      <c r="G12" s="188">
        <v>45229</v>
      </c>
      <c r="H12" s="177"/>
      <c r="I12" s="6">
        <v>7</v>
      </c>
      <c r="J12" t="s">
        <v>2376</v>
      </c>
    </row>
    <row r="13" spans="1:10" ht="15.5">
      <c r="A13" s="381">
        <v>1114</v>
      </c>
      <c r="B13" s="384" t="s">
        <v>2456</v>
      </c>
      <c r="C13" s="384" t="s">
        <v>202</v>
      </c>
      <c r="D13" s="385">
        <v>45244</v>
      </c>
      <c r="E13" s="380">
        <v>50</v>
      </c>
      <c r="F13" s="382">
        <v>8234</v>
      </c>
      <c r="G13" s="379">
        <v>45226</v>
      </c>
      <c r="H13" s="386"/>
      <c r="I13" s="6">
        <v>8</v>
      </c>
      <c r="J13" t="s">
        <v>2376</v>
      </c>
    </row>
    <row r="14" spans="1:10" ht="15.5">
      <c r="A14" s="381">
        <v>1114</v>
      </c>
      <c r="B14" s="384" t="s">
        <v>2456</v>
      </c>
      <c r="C14" s="384" t="s">
        <v>202</v>
      </c>
      <c r="D14" s="385">
        <v>45244</v>
      </c>
      <c r="E14" s="380">
        <v>10</v>
      </c>
      <c r="F14" s="382">
        <v>8244</v>
      </c>
      <c r="G14" s="379">
        <v>45231</v>
      </c>
      <c r="H14" s="383"/>
      <c r="I14" s="6" t="s">
        <v>2417</v>
      </c>
      <c r="J14" t="s">
        <v>2376</v>
      </c>
    </row>
    <row r="15" spans="1:10" ht="15.5">
      <c r="A15" s="6">
        <v>779</v>
      </c>
      <c r="B15" s="6" t="s">
        <v>971</v>
      </c>
      <c r="C15" s="6" t="s">
        <v>2457</v>
      </c>
      <c r="D15" s="188">
        <v>45244</v>
      </c>
      <c r="E15" s="190">
        <v>60</v>
      </c>
      <c r="F15" s="177">
        <v>868</v>
      </c>
      <c r="G15" s="188">
        <v>45244</v>
      </c>
      <c r="H15" s="172"/>
      <c r="I15" s="6">
        <v>9</v>
      </c>
      <c r="J15" t="s">
        <v>2376</v>
      </c>
    </row>
    <row r="16" spans="1:10" ht="15.5">
      <c r="A16" s="321">
        <v>1043</v>
      </c>
      <c r="B16" s="325" t="s">
        <v>1637</v>
      </c>
      <c r="C16" s="321" t="s">
        <v>2103</v>
      </c>
      <c r="D16" s="322">
        <v>45244</v>
      </c>
      <c r="E16" s="331">
        <v>50</v>
      </c>
      <c r="F16" s="323">
        <v>174</v>
      </c>
      <c r="G16" s="322">
        <v>45231</v>
      </c>
      <c r="H16" s="324"/>
      <c r="I16" s="6">
        <v>10</v>
      </c>
      <c r="J16" t="s">
        <v>2451</v>
      </c>
    </row>
    <row r="17" spans="1:11" ht="15.5">
      <c r="A17" s="6">
        <v>531</v>
      </c>
      <c r="B17" s="6" t="s">
        <v>899</v>
      </c>
      <c r="C17" s="6" t="s">
        <v>900</v>
      </c>
      <c r="D17" s="188">
        <v>45244</v>
      </c>
      <c r="E17" s="190">
        <v>60</v>
      </c>
      <c r="F17" s="326" t="s">
        <v>2465</v>
      </c>
      <c r="G17" s="188"/>
      <c r="H17" s="317" t="s">
        <v>2466</v>
      </c>
      <c r="I17" s="6">
        <v>11</v>
      </c>
      <c r="K17" t="s">
        <v>2467</v>
      </c>
    </row>
    <row r="18" spans="1:11" ht="15.5">
      <c r="A18" s="6">
        <v>1081</v>
      </c>
      <c r="B18" s="6" t="s">
        <v>2037</v>
      </c>
      <c r="C18" s="6" t="s">
        <v>1417</v>
      </c>
      <c r="D18" s="188">
        <v>45245</v>
      </c>
      <c r="E18" s="190">
        <v>60</v>
      </c>
      <c r="F18" s="177">
        <v>3293</v>
      </c>
      <c r="G18" s="188">
        <v>45241</v>
      </c>
      <c r="H18" s="317" t="s">
        <v>1737</v>
      </c>
      <c r="I18" s="6">
        <v>12</v>
      </c>
      <c r="J18" t="s">
        <v>2445</v>
      </c>
      <c r="K18" t="s">
        <v>2467</v>
      </c>
    </row>
    <row r="19" spans="1:11" ht="15.5">
      <c r="A19" s="177">
        <v>538</v>
      </c>
      <c r="B19" s="177" t="s">
        <v>386</v>
      </c>
      <c r="C19" s="177" t="s">
        <v>56</v>
      </c>
      <c r="D19" s="188">
        <v>45246</v>
      </c>
      <c r="E19" s="190">
        <v>60</v>
      </c>
      <c r="F19" s="177">
        <v>670</v>
      </c>
      <c r="G19" s="188">
        <v>45236</v>
      </c>
      <c r="H19" s="189" t="s">
        <v>1737</v>
      </c>
      <c r="I19" s="6">
        <v>13</v>
      </c>
      <c r="J19" t="s">
        <v>2445</v>
      </c>
    </row>
    <row r="20" spans="1:11" ht="15.5">
      <c r="A20" s="184">
        <v>73</v>
      </c>
      <c r="B20" s="187" t="s">
        <v>180</v>
      </c>
      <c r="C20" s="187" t="s">
        <v>2457</v>
      </c>
      <c r="D20" s="188">
        <v>45247</v>
      </c>
      <c r="E20" s="190">
        <v>60</v>
      </c>
      <c r="F20" s="177">
        <v>126</v>
      </c>
      <c r="G20" s="188">
        <v>45232</v>
      </c>
      <c r="H20" s="317"/>
      <c r="I20" s="6">
        <v>14</v>
      </c>
      <c r="J20" t="s">
        <v>2460</v>
      </c>
      <c r="K20" t="s">
        <v>2467</v>
      </c>
    </row>
    <row r="21" spans="1:11" ht="15.5">
      <c r="A21" s="185">
        <v>120</v>
      </c>
      <c r="B21" s="186" t="s">
        <v>369</v>
      </c>
      <c r="C21" s="186" t="s">
        <v>56</v>
      </c>
      <c r="D21" s="188">
        <v>45247</v>
      </c>
      <c r="E21" s="190">
        <v>60</v>
      </c>
      <c r="F21" s="177">
        <v>2612</v>
      </c>
      <c r="G21" s="188">
        <v>45244</v>
      </c>
      <c r="H21" s="317" t="s">
        <v>1737</v>
      </c>
      <c r="I21" s="6">
        <v>15</v>
      </c>
      <c r="J21" t="s">
        <v>2445</v>
      </c>
      <c r="K21" t="s">
        <v>2467</v>
      </c>
    </row>
    <row r="22" spans="1:11" ht="15.5">
      <c r="A22" s="182">
        <v>850</v>
      </c>
      <c r="B22" s="182" t="s">
        <v>630</v>
      </c>
      <c r="C22" s="182" t="s">
        <v>64</v>
      </c>
      <c r="D22" s="188">
        <v>45247</v>
      </c>
      <c r="E22" s="190">
        <v>60</v>
      </c>
      <c r="F22" s="177">
        <v>1387</v>
      </c>
      <c r="G22" s="188">
        <v>45240</v>
      </c>
      <c r="H22" s="317" t="s">
        <v>1737</v>
      </c>
      <c r="I22" s="6">
        <v>16</v>
      </c>
      <c r="J22" t="s">
        <v>2445</v>
      </c>
    </row>
    <row r="23" spans="1:11" ht="15.5">
      <c r="A23" s="183"/>
      <c r="B23" s="183"/>
      <c r="C23" s="183"/>
      <c r="D23" s="188"/>
      <c r="E23" s="190"/>
      <c r="F23" s="177"/>
      <c r="G23" s="188"/>
      <c r="H23" s="181"/>
      <c r="I23" s="6"/>
    </row>
    <row r="24" spans="1:11" ht="15.5">
      <c r="A24" s="182"/>
      <c r="B24" s="182"/>
      <c r="C24" s="182"/>
      <c r="D24" s="188"/>
      <c r="E24" s="190"/>
      <c r="F24" s="177"/>
      <c r="G24" s="188"/>
      <c r="H24" s="178"/>
      <c r="I24" s="6"/>
    </row>
    <row r="25" spans="1:11">
      <c r="A25" s="70"/>
      <c r="B25" s="70"/>
      <c r="C25" s="70"/>
      <c r="D25" s="70"/>
      <c r="E25" s="70"/>
      <c r="F25" s="70"/>
      <c r="G25" s="70"/>
      <c r="H25" s="70"/>
      <c r="I25" s="70"/>
    </row>
    <row r="26" spans="1:11" ht="18.5" thickBot="1">
      <c r="A26" s="6"/>
      <c r="B26" s="5">
        <f>COUNTA(B5:B25)</f>
        <v>17</v>
      </c>
      <c r="C26" s="5" t="s">
        <v>1058</v>
      </c>
      <c r="D26" s="2"/>
      <c r="E26" s="45">
        <f>SUM(E5:E25)</f>
        <v>950</v>
      </c>
      <c r="F26" s="5"/>
      <c r="G26" s="2"/>
      <c r="H26" s="320">
        <f>SUM(H5:H25)</f>
        <v>0</v>
      </c>
      <c r="I26" s="69">
        <v>0</v>
      </c>
      <c r="J26" s="150"/>
    </row>
    <row r="27" spans="1:11">
      <c r="A27" s="6"/>
      <c r="E27" t="s">
        <v>1661</v>
      </c>
      <c r="F27" t="s">
        <v>1661</v>
      </c>
      <c r="G27" t="s">
        <v>1661</v>
      </c>
      <c r="I27" s="58"/>
    </row>
    <row r="28" spans="1:11">
      <c r="A28" s="6"/>
      <c r="B28" s="119"/>
      <c r="C28" s="120"/>
      <c r="D28" s="120"/>
      <c r="E28" s="120"/>
      <c r="F28" s="121"/>
      <c r="G28" s="120"/>
      <c r="H28" s="120"/>
      <c r="I28" s="120"/>
    </row>
    <row r="29" spans="1:11">
      <c r="A29" s="6"/>
      <c r="B29" s="180" t="s">
        <v>2186</v>
      </c>
      <c r="C29" s="120"/>
      <c r="D29" s="226">
        <v>2024</v>
      </c>
      <c r="E29" s="120"/>
      <c r="F29" s="121"/>
      <c r="G29" s="120"/>
      <c r="H29" s="120"/>
      <c r="I29" s="120"/>
    </row>
    <row r="30" spans="1:11" ht="18.75" customHeight="1">
      <c r="A30" s="6"/>
      <c r="B30" s="62" t="s">
        <v>1666</v>
      </c>
      <c r="C30" s="296" t="s">
        <v>1667</v>
      </c>
      <c r="D30" s="62" t="s">
        <v>1668</v>
      </c>
      <c r="F30" s="6"/>
    </row>
    <row r="31" spans="1:11" ht="14.25" customHeight="1">
      <c r="A31" s="6"/>
      <c r="B31" s="63"/>
      <c r="C31" s="63"/>
      <c r="D31" s="63"/>
      <c r="F31" s="6"/>
    </row>
    <row r="32" spans="1:11" ht="14.25" customHeight="1">
      <c r="A32" s="6"/>
      <c r="B32" s="296" t="s">
        <v>1648</v>
      </c>
      <c r="C32" s="62">
        <v>1</v>
      </c>
      <c r="D32" s="318">
        <v>60</v>
      </c>
      <c r="F32" s="6"/>
    </row>
    <row r="33" spans="1:6">
      <c r="A33" s="6"/>
      <c r="B33" s="72">
        <v>10</v>
      </c>
      <c r="C33" s="65">
        <v>1</v>
      </c>
      <c r="D33" s="318">
        <f>B33*C33</f>
        <v>10</v>
      </c>
      <c r="F33" s="6"/>
    </row>
    <row r="34" spans="1:6">
      <c r="A34" s="6"/>
      <c r="B34" s="72">
        <v>30</v>
      </c>
      <c r="C34" s="67">
        <v>0</v>
      </c>
      <c r="D34" s="319">
        <f>B34*C34</f>
        <v>0</v>
      </c>
      <c r="E34" s="84" t="s">
        <v>1751</v>
      </c>
      <c r="F34" s="6"/>
    </row>
    <row r="35" spans="1:6">
      <c r="A35" s="6"/>
      <c r="B35" s="72">
        <v>50</v>
      </c>
      <c r="C35" s="63">
        <v>2</v>
      </c>
      <c r="D35" s="318">
        <f>B35*C35</f>
        <v>100</v>
      </c>
      <c r="F35" s="6"/>
    </row>
    <row r="36" spans="1:6">
      <c r="A36" s="6"/>
      <c r="B36" s="72">
        <v>60</v>
      </c>
      <c r="C36" s="63">
        <v>13</v>
      </c>
      <c r="D36" s="318">
        <f>B36*C36</f>
        <v>780</v>
      </c>
      <c r="F36" s="6"/>
    </row>
    <row r="37" spans="1:6" ht="9.75" customHeight="1">
      <c r="A37" s="6"/>
      <c r="B37" s="63"/>
      <c r="C37" s="63"/>
      <c r="D37" s="63"/>
      <c r="F37" s="6"/>
    </row>
    <row r="38" spans="1:6" ht="15" thickBot="1">
      <c r="A38" s="6"/>
      <c r="B38" s="72" t="s">
        <v>2228</v>
      </c>
      <c r="C38" s="270">
        <f>SUM(C32:C37)</f>
        <v>17</v>
      </c>
      <c r="D38" s="64">
        <f>SUM(D31:D37)</f>
        <v>950</v>
      </c>
      <c r="E38" s="241" t="str">
        <f>IF(B26-C38=0," OK","* error*")</f>
        <v xml:space="preserve"> OK</v>
      </c>
      <c r="F38" s="6"/>
    </row>
    <row r="39" spans="1:6">
      <c r="A39" s="6"/>
      <c r="B39" s="53"/>
      <c r="C39" s="53"/>
      <c r="D39" s="53"/>
      <c r="F39" s="6"/>
    </row>
    <row r="40" spans="1:6">
      <c r="B40" s="2" t="s">
        <v>2461</v>
      </c>
      <c r="C40" s="2" t="s">
        <v>2643</v>
      </c>
      <c r="D40" s="2" t="s">
        <v>2644</v>
      </c>
      <c r="E40" s="1">
        <v>45248</v>
      </c>
    </row>
    <row r="41" spans="1:6">
      <c r="B41" t="s">
        <v>2638</v>
      </c>
      <c r="D41" t="s">
        <v>1660</v>
      </c>
    </row>
    <row r="42" spans="1:6">
      <c r="B42" s="327" t="s">
        <v>2720</v>
      </c>
    </row>
  </sheetData>
  <pageMargins left="0.25" right="0.25" top="0.25" bottom="0.25" header="0.25" footer="0.25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60B6-964D-4FE0-923A-4F4C03EC1553}">
  <dimension ref="A1:K40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22" sqref="C22"/>
    </sheetView>
  </sheetViews>
  <sheetFormatPr defaultRowHeight="14.5"/>
  <cols>
    <col min="1" max="1" width="7.90625" customWidth="1"/>
    <col min="2" max="2" width="13" customWidth="1"/>
    <col min="3" max="3" width="12.36328125" customWidth="1"/>
    <col min="4" max="4" width="16.08984375" customWidth="1"/>
    <col min="5" max="5" width="12.6328125" customWidth="1"/>
    <col min="6" max="6" width="12.36328125" customWidth="1"/>
    <col min="7" max="7" width="9.54296875" bestFit="1" customWidth="1"/>
    <col min="8" max="8" width="5.54296875" customWidth="1"/>
    <col min="9" max="9" width="5.453125" customWidth="1"/>
    <col min="10" max="10" width="6.54296875" customWidth="1"/>
  </cols>
  <sheetData>
    <row r="1" spans="1:11">
      <c r="A1" s="6"/>
      <c r="C1" s="173">
        <v>45243</v>
      </c>
      <c r="D1" s="108" t="s">
        <v>2368</v>
      </c>
      <c r="E1" s="109"/>
      <c r="F1" s="90" t="s">
        <v>2020</v>
      </c>
      <c r="H1" s="109"/>
      <c r="I1" s="90"/>
    </row>
    <row r="2" spans="1:11" ht="19" thickBot="1">
      <c r="A2" s="86"/>
      <c r="B2" s="222" t="s">
        <v>2442</v>
      </c>
      <c r="C2" s="198" t="s">
        <v>1660</v>
      </c>
      <c r="D2" s="89" t="s">
        <v>1631</v>
      </c>
      <c r="E2" s="197">
        <v>45243</v>
      </c>
      <c r="F2" s="171" t="s">
        <v>2443</v>
      </c>
      <c r="G2" s="49"/>
      <c r="H2" s="49"/>
      <c r="I2" s="114"/>
      <c r="J2" s="149"/>
    </row>
    <row r="3" spans="1:11" ht="19" thickBot="1">
      <c r="A3" s="248"/>
      <c r="B3" s="249">
        <f>B27</f>
        <v>17</v>
      </c>
      <c r="C3" s="250"/>
      <c r="D3" s="251" t="s">
        <v>2200</v>
      </c>
      <c r="E3" s="252">
        <f>E27</f>
        <v>940</v>
      </c>
      <c r="F3" s="253"/>
      <c r="G3" s="247" t="s">
        <v>1738</v>
      </c>
      <c r="H3" s="237" t="s">
        <v>1737</v>
      </c>
      <c r="I3" s="2"/>
    </row>
    <row r="4" spans="1:11" ht="16" thickBot="1">
      <c r="A4" s="254" t="s">
        <v>1677</v>
      </c>
      <c r="B4" s="113" t="s">
        <v>1052</v>
      </c>
      <c r="C4" s="113" t="s">
        <v>1053</v>
      </c>
      <c r="D4" s="255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262" t="s">
        <v>2398</v>
      </c>
    </row>
    <row r="5" spans="1:11" ht="13.5" customHeight="1">
      <c r="A5" s="70"/>
      <c r="B5" s="70"/>
      <c r="C5" s="70"/>
      <c r="D5" s="70"/>
      <c r="E5" s="70"/>
      <c r="F5" s="70"/>
      <c r="G5" s="70"/>
      <c r="H5" s="70"/>
      <c r="I5" s="70"/>
    </row>
    <row r="6" spans="1:11" ht="15.5">
      <c r="A6" s="6">
        <v>1082</v>
      </c>
      <c r="B6" s="6" t="s">
        <v>2039</v>
      </c>
      <c r="C6" s="6" t="s">
        <v>64</v>
      </c>
      <c r="D6" s="188">
        <v>45231</v>
      </c>
      <c r="E6" s="189">
        <v>60</v>
      </c>
      <c r="F6" s="177">
        <v>5328</v>
      </c>
      <c r="G6" s="188">
        <v>45229</v>
      </c>
      <c r="H6" s="178" t="s">
        <v>1660</v>
      </c>
      <c r="I6" s="6">
        <v>1</v>
      </c>
      <c r="J6" t="s">
        <v>2446</v>
      </c>
    </row>
    <row r="7" spans="1:11" ht="15.5">
      <c r="A7" s="6">
        <v>518</v>
      </c>
      <c r="B7" s="6" t="s">
        <v>185</v>
      </c>
      <c r="C7" s="6" t="s">
        <v>707</v>
      </c>
      <c r="D7" s="188">
        <v>45232</v>
      </c>
      <c r="E7" s="190">
        <v>60</v>
      </c>
      <c r="F7" s="177">
        <v>823</v>
      </c>
      <c r="G7" s="188">
        <v>45231</v>
      </c>
      <c r="H7" s="177" t="s">
        <v>1660</v>
      </c>
      <c r="I7" s="6">
        <v>2</v>
      </c>
      <c r="J7" t="s">
        <v>2447</v>
      </c>
    </row>
    <row r="8" spans="1:11" ht="15.5">
      <c r="A8" s="6">
        <v>502</v>
      </c>
      <c r="B8" s="6" t="s">
        <v>318</v>
      </c>
      <c r="C8" s="6" t="s">
        <v>56</v>
      </c>
      <c r="D8" s="188">
        <v>45234</v>
      </c>
      <c r="E8" s="190">
        <v>60</v>
      </c>
      <c r="F8" s="177">
        <v>9482</v>
      </c>
      <c r="G8" s="188">
        <v>45234</v>
      </c>
      <c r="H8" s="177" t="s">
        <v>1737</v>
      </c>
      <c r="I8" s="6">
        <v>3</v>
      </c>
      <c r="J8" t="s">
        <v>2445</v>
      </c>
    </row>
    <row r="9" spans="1:11" ht="15.5">
      <c r="A9" s="6">
        <v>85</v>
      </c>
      <c r="B9" s="6" t="s">
        <v>235</v>
      </c>
      <c r="C9" s="6" t="s">
        <v>2036</v>
      </c>
      <c r="D9" s="188">
        <v>45234</v>
      </c>
      <c r="E9" s="189">
        <v>60</v>
      </c>
      <c r="F9" s="177">
        <v>6682</v>
      </c>
      <c r="G9" s="188">
        <v>45231</v>
      </c>
      <c r="H9" s="177"/>
      <c r="I9" s="6">
        <v>4</v>
      </c>
      <c r="J9" t="s">
        <v>2447</v>
      </c>
    </row>
    <row r="10" spans="1:11" ht="15.5">
      <c r="A10" s="6">
        <v>666</v>
      </c>
      <c r="B10" s="6" t="s">
        <v>917</v>
      </c>
      <c r="C10" s="6" t="s">
        <v>723</v>
      </c>
      <c r="D10" s="188">
        <v>45233</v>
      </c>
      <c r="E10" s="189">
        <v>60</v>
      </c>
      <c r="F10" s="177">
        <v>532</v>
      </c>
      <c r="G10" s="188">
        <v>45233</v>
      </c>
      <c r="H10" s="178" t="s">
        <v>1737</v>
      </c>
      <c r="I10" s="6">
        <v>5</v>
      </c>
      <c r="J10" t="s">
        <v>2445</v>
      </c>
    </row>
    <row r="11" spans="1:11" ht="15.5">
      <c r="A11" s="6">
        <v>1047</v>
      </c>
      <c r="B11" s="6" t="s">
        <v>1639</v>
      </c>
      <c r="C11" s="6" t="s">
        <v>19</v>
      </c>
      <c r="D11" s="188">
        <v>45234</v>
      </c>
      <c r="E11" s="190">
        <v>60</v>
      </c>
      <c r="F11" s="177">
        <v>7755</v>
      </c>
      <c r="G11" s="188">
        <v>45232</v>
      </c>
      <c r="H11" s="181"/>
      <c r="I11" s="6">
        <v>6</v>
      </c>
      <c r="J11" t="s">
        <v>2379</v>
      </c>
    </row>
    <row r="12" spans="1:11" ht="15.5">
      <c r="A12" s="6">
        <v>573</v>
      </c>
      <c r="B12" s="375" t="s">
        <v>874</v>
      </c>
      <c r="C12" s="375" t="s">
        <v>547</v>
      </c>
      <c r="D12" s="376">
        <v>45239</v>
      </c>
      <c r="E12" s="377">
        <v>30</v>
      </c>
      <c r="F12" s="177">
        <v>1236</v>
      </c>
      <c r="G12" s="188">
        <v>45232</v>
      </c>
      <c r="H12" s="178" t="s">
        <v>2448</v>
      </c>
      <c r="I12" s="6">
        <v>7</v>
      </c>
      <c r="J12" t="s">
        <v>2447</v>
      </c>
      <c r="K12" s="74" t="s">
        <v>1751</v>
      </c>
    </row>
    <row r="13" spans="1:11" ht="15.5">
      <c r="A13" s="6">
        <v>830</v>
      </c>
      <c r="B13" s="6" t="s">
        <v>826</v>
      </c>
      <c r="C13" s="6" t="s">
        <v>603</v>
      </c>
      <c r="D13" s="188">
        <v>45236</v>
      </c>
      <c r="E13" s="189">
        <v>60</v>
      </c>
      <c r="F13" s="177">
        <v>2896</v>
      </c>
      <c r="G13" s="188">
        <v>45233</v>
      </c>
      <c r="H13" s="177"/>
      <c r="I13" s="6">
        <v>8</v>
      </c>
      <c r="J13" t="s">
        <v>2447</v>
      </c>
    </row>
    <row r="14" spans="1:11" ht="15.5">
      <c r="A14" s="6">
        <v>624</v>
      </c>
      <c r="B14" s="6" t="s">
        <v>284</v>
      </c>
      <c r="C14" s="6" t="s">
        <v>2449</v>
      </c>
      <c r="D14" s="188">
        <v>45240</v>
      </c>
      <c r="E14" s="190">
        <v>60</v>
      </c>
      <c r="F14" s="177">
        <v>547</v>
      </c>
      <c r="G14" s="188">
        <v>45235</v>
      </c>
      <c r="H14" s="181" t="s">
        <v>1737</v>
      </c>
      <c r="I14" s="6">
        <v>9</v>
      </c>
      <c r="J14" t="s">
        <v>2445</v>
      </c>
    </row>
    <row r="15" spans="1:11" ht="15.5">
      <c r="A15" s="6">
        <v>1053</v>
      </c>
      <c r="B15" s="6" t="s">
        <v>1663</v>
      </c>
      <c r="C15" s="6" t="s">
        <v>1615</v>
      </c>
      <c r="D15" s="188">
        <v>45240</v>
      </c>
      <c r="E15" s="190">
        <v>60</v>
      </c>
      <c r="F15" s="177">
        <v>8758</v>
      </c>
      <c r="G15" s="188">
        <v>45235</v>
      </c>
      <c r="H15" s="178"/>
      <c r="I15" s="6">
        <v>10</v>
      </c>
      <c r="J15" t="s">
        <v>2428</v>
      </c>
    </row>
    <row r="16" spans="1:11" ht="15.5">
      <c r="A16" s="6">
        <v>221</v>
      </c>
      <c r="B16" s="6" t="s">
        <v>639</v>
      </c>
      <c r="C16" s="6" t="s">
        <v>571</v>
      </c>
      <c r="D16" s="188">
        <v>45237</v>
      </c>
      <c r="E16" s="190">
        <v>60</v>
      </c>
      <c r="F16" s="177">
        <v>7440</v>
      </c>
      <c r="G16" s="188">
        <v>45237</v>
      </c>
      <c r="H16" s="172"/>
      <c r="I16" s="6">
        <v>11</v>
      </c>
      <c r="J16" t="s">
        <v>2428</v>
      </c>
    </row>
    <row r="17" spans="1:10" ht="15.5">
      <c r="A17" s="6">
        <v>1078</v>
      </c>
      <c r="B17" s="6" t="s">
        <v>2030</v>
      </c>
      <c r="C17" s="6" t="s">
        <v>2284</v>
      </c>
      <c r="D17" s="188">
        <v>45240</v>
      </c>
      <c r="E17" s="190">
        <v>60</v>
      </c>
      <c r="F17" s="177">
        <v>7026</v>
      </c>
      <c r="G17" s="188">
        <v>45239</v>
      </c>
      <c r="H17" s="178"/>
      <c r="I17" s="6">
        <v>12</v>
      </c>
      <c r="J17" t="s">
        <v>2451</v>
      </c>
    </row>
    <row r="18" spans="1:10" ht="15.5">
      <c r="A18" s="6">
        <v>264</v>
      </c>
      <c r="B18" s="6" t="s">
        <v>2450</v>
      </c>
      <c r="C18" s="6" t="s">
        <v>529</v>
      </c>
      <c r="D18" s="188">
        <v>45240</v>
      </c>
      <c r="E18" s="190">
        <v>60</v>
      </c>
      <c r="F18" s="177">
        <v>4559</v>
      </c>
      <c r="G18" s="188">
        <v>45231</v>
      </c>
      <c r="H18" s="178"/>
      <c r="I18" s="6">
        <v>13</v>
      </c>
      <c r="J18" t="s">
        <v>2391</v>
      </c>
    </row>
    <row r="19" spans="1:10" ht="15.5">
      <c r="A19" s="6">
        <v>1013</v>
      </c>
      <c r="B19" s="6" t="s">
        <v>1241</v>
      </c>
      <c r="C19" s="6" t="s">
        <v>2043</v>
      </c>
      <c r="D19" s="188">
        <v>45240</v>
      </c>
      <c r="E19" s="190">
        <v>60</v>
      </c>
      <c r="F19" s="177">
        <v>173</v>
      </c>
      <c r="G19" s="188">
        <v>45228</v>
      </c>
      <c r="H19" s="178" t="s">
        <v>1737</v>
      </c>
      <c r="I19" s="6">
        <v>14</v>
      </c>
      <c r="J19" t="s">
        <v>2445</v>
      </c>
    </row>
    <row r="20" spans="1:10" ht="15.5">
      <c r="A20" s="177">
        <v>1089</v>
      </c>
      <c r="B20" s="177" t="s">
        <v>2452</v>
      </c>
      <c r="C20" s="177" t="s">
        <v>707</v>
      </c>
      <c r="D20" s="188">
        <v>45240</v>
      </c>
      <c r="E20" s="190">
        <v>60</v>
      </c>
      <c r="F20" s="177">
        <v>1157</v>
      </c>
      <c r="G20" s="188">
        <v>45236</v>
      </c>
      <c r="H20" s="311"/>
      <c r="I20" s="6">
        <v>15</v>
      </c>
      <c r="J20" t="s">
        <v>2391</v>
      </c>
    </row>
    <row r="21" spans="1:10" ht="15.5">
      <c r="A21" s="184">
        <v>1043</v>
      </c>
      <c r="B21" s="378" t="s">
        <v>1637</v>
      </c>
      <c r="C21" s="378" t="s">
        <v>2103</v>
      </c>
      <c r="D21" s="379">
        <v>45240</v>
      </c>
      <c r="E21" s="380">
        <v>10</v>
      </c>
      <c r="F21" s="177">
        <v>177</v>
      </c>
      <c r="G21" s="188">
        <v>45236</v>
      </c>
      <c r="H21" s="178"/>
      <c r="I21" s="6" t="s">
        <v>2417</v>
      </c>
      <c r="J21" t="s">
        <v>2451</v>
      </c>
    </row>
    <row r="22" spans="1:10" ht="15.5">
      <c r="A22" s="185">
        <v>1079</v>
      </c>
      <c r="B22" s="186" t="s">
        <v>2034</v>
      </c>
      <c r="C22" s="186" t="s">
        <v>56</v>
      </c>
      <c r="D22" s="188">
        <v>45240</v>
      </c>
      <c r="E22" s="190">
        <v>60</v>
      </c>
      <c r="F22" s="177">
        <v>861</v>
      </c>
      <c r="G22" s="188">
        <v>45228</v>
      </c>
      <c r="H22" s="178"/>
      <c r="I22" s="6">
        <v>16</v>
      </c>
      <c r="J22" t="s">
        <v>2447</v>
      </c>
    </row>
    <row r="23" spans="1:10" ht="15.5">
      <c r="A23" s="182"/>
      <c r="B23" s="182"/>
      <c r="C23" s="182"/>
      <c r="D23" s="188"/>
      <c r="E23" s="190"/>
      <c r="F23" s="177"/>
      <c r="G23" s="188"/>
      <c r="H23" s="181"/>
      <c r="I23" s="6"/>
    </row>
    <row r="24" spans="1:10" ht="15.5">
      <c r="A24" s="183"/>
      <c r="B24" s="183"/>
      <c r="C24" s="183"/>
      <c r="D24" s="188"/>
      <c r="E24" s="190"/>
      <c r="F24" s="177"/>
      <c r="G24" s="188"/>
      <c r="H24" s="181"/>
      <c r="I24" s="6"/>
    </row>
    <row r="25" spans="1:10" ht="15.5">
      <c r="A25" s="182"/>
      <c r="B25" s="182"/>
      <c r="C25" s="182"/>
      <c r="D25" s="188"/>
      <c r="E25" s="190"/>
      <c r="F25" s="177"/>
      <c r="G25" s="188"/>
      <c r="H25" s="178"/>
      <c r="I25" s="6"/>
    </row>
    <row r="26" spans="1:10">
      <c r="A26" s="70"/>
      <c r="B26" s="70"/>
      <c r="C26" s="70"/>
      <c r="D26" s="70"/>
      <c r="E26" s="70"/>
      <c r="F26" s="70"/>
      <c r="G26" s="70"/>
      <c r="H26" s="70"/>
      <c r="I26" s="70"/>
    </row>
    <row r="27" spans="1:10" ht="18.5" thickBot="1">
      <c r="A27" s="6"/>
      <c r="B27" s="5">
        <f>COUNTA(B5:B26)</f>
        <v>17</v>
      </c>
      <c r="C27" s="5" t="s">
        <v>1058</v>
      </c>
      <c r="D27" s="2"/>
      <c r="E27" s="45">
        <f>SUM(E5:E26)</f>
        <v>940</v>
      </c>
      <c r="F27" s="5"/>
      <c r="G27" s="2"/>
      <c r="H27" s="2"/>
      <c r="I27" s="69">
        <v>0</v>
      </c>
      <c r="J27" s="150"/>
    </row>
    <row r="28" spans="1:10">
      <c r="A28" s="6"/>
      <c r="E28" t="s">
        <v>1661</v>
      </c>
      <c r="F28" t="s">
        <v>1661</v>
      </c>
      <c r="G28" t="s">
        <v>1661</v>
      </c>
      <c r="I28" s="58"/>
    </row>
    <row r="29" spans="1:10">
      <c r="A29" s="6"/>
      <c r="B29" s="119"/>
      <c r="C29" s="120"/>
      <c r="D29" s="120"/>
      <c r="E29" s="120"/>
      <c r="F29" s="121"/>
      <c r="G29" s="120"/>
      <c r="H29" s="120"/>
      <c r="I29" s="120"/>
    </row>
    <row r="30" spans="1:10">
      <c r="A30" s="6"/>
      <c r="B30" s="180" t="s">
        <v>2186</v>
      </c>
      <c r="C30" s="120"/>
      <c r="D30" s="226">
        <v>2024</v>
      </c>
      <c r="E30" s="120"/>
      <c r="F30" s="121"/>
      <c r="G30" s="120"/>
      <c r="H30" s="120"/>
      <c r="I30" s="120"/>
    </row>
    <row r="31" spans="1:10">
      <c r="A31" s="6"/>
      <c r="B31" s="62" t="s">
        <v>1666</v>
      </c>
      <c r="C31" s="296" t="s">
        <v>1667</v>
      </c>
      <c r="D31" s="62" t="s">
        <v>1668</v>
      </c>
      <c r="F31" s="6"/>
    </row>
    <row r="32" spans="1:10" ht="6" customHeight="1">
      <c r="A32" s="6"/>
      <c r="B32" s="63"/>
      <c r="C32" s="63"/>
      <c r="D32" s="63"/>
      <c r="F32" s="6"/>
    </row>
    <row r="33" spans="1:6">
      <c r="A33" s="6"/>
      <c r="B33" s="72">
        <v>10</v>
      </c>
      <c r="C33" s="65">
        <v>1</v>
      </c>
      <c r="D33" s="66">
        <f>B33*C33</f>
        <v>10</v>
      </c>
      <c r="F33" s="6"/>
    </row>
    <row r="34" spans="1:6">
      <c r="A34" s="6"/>
      <c r="B34" s="72">
        <v>30</v>
      </c>
      <c r="C34" s="67">
        <v>1</v>
      </c>
      <c r="D34" s="200">
        <f>B34*C34</f>
        <v>30</v>
      </c>
      <c r="E34" s="84" t="s">
        <v>1751</v>
      </c>
      <c r="F34" s="6"/>
    </row>
    <row r="35" spans="1:6">
      <c r="A35" s="6"/>
      <c r="B35" s="72">
        <v>50</v>
      </c>
      <c r="C35" s="63"/>
      <c r="D35" s="66">
        <f>B35*C35</f>
        <v>0</v>
      </c>
      <c r="F35" s="6"/>
    </row>
    <row r="36" spans="1:6">
      <c r="A36" s="6"/>
      <c r="B36" s="72">
        <v>60</v>
      </c>
      <c r="C36" s="63">
        <v>15</v>
      </c>
      <c r="D36" s="66">
        <f>B36*C36</f>
        <v>900</v>
      </c>
      <c r="F36" s="6"/>
    </row>
    <row r="37" spans="1:6" ht="9.75" customHeight="1">
      <c r="A37" s="6"/>
      <c r="B37" s="63"/>
      <c r="C37" s="63"/>
      <c r="D37" s="63"/>
      <c r="F37" s="6"/>
    </row>
    <row r="38" spans="1:6" ht="15" thickBot="1">
      <c r="A38" s="6"/>
      <c r="B38" s="72" t="s">
        <v>2228</v>
      </c>
      <c r="C38" s="270">
        <f>SUM(C32:C37)</f>
        <v>17</v>
      </c>
      <c r="D38" s="64">
        <f>SUM(D32:D37)</f>
        <v>940</v>
      </c>
      <c r="E38" s="241" t="str">
        <f>IF(B27-C38=0," OK","* error*")</f>
        <v xml:space="preserve"> OK</v>
      </c>
      <c r="F38" s="6"/>
    </row>
    <row r="39" spans="1:6">
      <c r="A39" s="6"/>
      <c r="B39" s="53"/>
      <c r="C39" s="53" t="s">
        <v>2464</v>
      </c>
      <c r="D39" s="53"/>
      <c r="F39" s="6"/>
    </row>
    <row r="40" spans="1:6">
      <c r="C40" t="s">
        <v>2719</v>
      </c>
    </row>
  </sheetData>
  <pageMargins left="0.25" right="0.25" top="0.25" bottom="0.25" header="0.25" footer="0.25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11A0B-C27B-4C42-A17C-7518B6C4833A}">
  <dimension ref="A1:K39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1" sqref="E11"/>
    </sheetView>
  </sheetViews>
  <sheetFormatPr defaultRowHeight="14.5"/>
  <cols>
    <col min="1" max="1" width="7.90625" customWidth="1"/>
    <col min="2" max="2" width="13" customWidth="1"/>
    <col min="3" max="3" width="12.36328125" customWidth="1"/>
    <col min="4" max="4" width="16.08984375" customWidth="1"/>
    <col min="5" max="5" width="13" customWidth="1"/>
    <col min="6" max="6" width="11.453125" customWidth="1"/>
    <col min="7" max="7" width="9.54296875" bestFit="1" customWidth="1"/>
    <col min="8" max="8" width="5.54296875" customWidth="1"/>
    <col min="9" max="9" width="5.453125" customWidth="1"/>
    <col min="10" max="10" width="6.54296875" customWidth="1"/>
  </cols>
  <sheetData>
    <row r="1" spans="1:11">
      <c r="A1" s="6"/>
      <c r="C1" s="173">
        <v>45214</v>
      </c>
      <c r="D1" s="108" t="s">
        <v>2368</v>
      </c>
      <c r="E1" s="109"/>
      <c r="F1" s="90" t="s">
        <v>2020</v>
      </c>
      <c r="H1" s="109"/>
      <c r="I1" s="90"/>
    </row>
    <row r="2" spans="1:11" ht="19" thickBot="1">
      <c r="A2" s="86"/>
      <c r="B2" s="222" t="s">
        <v>2401</v>
      </c>
      <c r="C2" s="198" t="s">
        <v>1660</v>
      </c>
      <c r="D2" s="89" t="s">
        <v>1631</v>
      </c>
      <c r="E2" s="197">
        <v>45229</v>
      </c>
      <c r="F2" s="171" t="s">
        <v>2301</v>
      </c>
      <c r="G2" s="49"/>
      <c r="H2" s="49"/>
      <c r="I2" s="114"/>
      <c r="J2" s="149"/>
    </row>
    <row r="3" spans="1:11" ht="19" thickBot="1">
      <c r="A3" s="248"/>
      <c r="B3" s="249">
        <f>B27</f>
        <v>11</v>
      </c>
      <c r="C3" s="250"/>
      <c r="D3" s="251" t="s">
        <v>2200</v>
      </c>
      <c r="E3" s="252">
        <f>E27</f>
        <v>540</v>
      </c>
      <c r="F3" s="253"/>
      <c r="G3" s="247" t="s">
        <v>1738</v>
      </c>
      <c r="H3" s="237" t="s">
        <v>1737</v>
      </c>
      <c r="I3" s="2"/>
    </row>
    <row r="4" spans="1:11" ht="16" thickBot="1">
      <c r="A4" s="254" t="s">
        <v>1677</v>
      </c>
      <c r="B4" s="113" t="s">
        <v>1052</v>
      </c>
      <c r="C4" s="113" t="s">
        <v>1053</v>
      </c>
      <c r="D4" s="255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262" t="s">
        <v>2398</v>
      </c>
    </row>
    <row r="5" spans="1:11" ht="13.5" customHeight="1">
      <c r="A5" s="70"/>
      <c r="B5" s="70"/>
      <c r="C5" s="70"/>
      <c r="D5" s="70"/>
      <c r="E5" s="70"/>
      <c r="F5" s="70"/>
      <c r="G5" s="70"/>
      <c r="H5" s="70"/>
      <c r="I5" s="70"/>
    </row>
    <row r="6" spans="1:11" ht="15.5">
      <c r="A6" s="6">
        <v>335</v>
      </c>
      <c r="B6" t="s">
        <v>922</v>
      </c>
      <c r="C6" t="s">
        <v>1656</v>
      </c>
      <c r="D6" s="188">
        <v>45217</v>
      </c>
      <c r="E6" s="189">
        <v>60</v>
      </c>
      <c r="F6" s="177">
        <v>3786</v>
      </c>
      <c r="G6" s="188">
        <v>45213</v>
      </c>
      <c r="H6" s="178"/>
      <c r="I6" s="6">
        <v>1</v>
      </c>
      <c r="J6" t="s">
        <v>2406</v>
      </c>
    </row>
    <row r="7" spans="1:11" ht="15.5">
      <c r="A7" s="6">
        <v>564</v>
      </c>
      <c r="B7" t="s">
        <v>613</v>
      </c>
      <c r="C7" t="s">
        <v>56</v>
      </c>
      <c r="D7" s="188">
        <v>45217</v>
      </c>
      <c r="E7" s="190">
        <v>60</v>
      </c>
      <c r="F7" s="177">
        <v>1316</v>
      </c>
      <c r="G7" s="188">
        <v>45215</v>
      </c>
      <c r="H7" s="177" t="s">
        <v>1737</v>
      </c>
      <c r="I7" s="6">
        <v>2</v>
      </c>
      <c r="J7" t="s">
        <v>2405</v>
      </c>
    </row>
    <row r="8" spans="1:11" ht="15.5">
      <c r="A8" s="6">
        <v>269</v>
      </c>
      <c r="B8" t="s">
        <v>754</v>
      </c>
      <c r="C8" t="s">
        <v>2035</v>
      </c>
      <c r="D8" s="188">
        <v>45218</v>
      </c>
      <c r="E8" s="190">
        <v>60</v>
      </c>
      <c r="F8" s="177">
        <v>3213</v>
      </c>
      <c r="G8" s="188">
        <v>45214</v>
      </c>
      <c r="H8" s="177"/>
      <c r="I8" s="6">
        <v>3</v>
      </c>
      <c r="J8" t="s">
        <v>2399</v>
      </c>
    </row>
    <row r="9" spans="1:11" ht="15.5">
      <c r="A9" s="6">
        <v>429</v>
      </c>
      <c r="B9" t="s">
        <v>1002</v>
      </c>
      <c r="C9" t="s">
        <v>45</v>
      </c>
      <c r="D9" s="188">
        <v>45218</v>
      </c>
      <c r="E9" s="189">
        <v>60</v>
      </c>
      <c r="F9" s="177">
        <v>344</v>
      </c>
      <c r="G9" s="188">
        <v>45215</v>
      </c>
      <c r="H9" s="177"/>
      <c r="I9" s="6">
        <v>4</v>
      </c>
      <c r="J9" t="s">
        <v>2407</v>
      </c>
    </row>
    <row r="10" spans="1:11" ht="15.5">
      <c r="A10" s="226">
        <v>1110</v>
      </c>
      <c r="B10" s="75" t="s">
        <v>2410</v>
      </c>
      <c r="C10" s="75" t="s">
        <v>202</v>
      </c>
      <c r="D10" s="188">
        <v>45218</v>
      </c>
      <c r="E10" s="189">
        <v>60</v>
      </c>
      <c r="F10" s="177">
        <v>782</v>
      </c>
      <c r="G10" s="188">
        <v>45217</v>
      </c>
      <c r="H10" s="178"/>
      <c r="I10" s="6">
        <v>5</v>
      </c>
      <c r="J10" t="s">
        <v>2408</v>
      </c>
      <c r="K10" t="s">
        <v>2409</v>
      </c>
    </row>
    <row r="11" spans="1:11" ht="15.5">
      <c r="A11" s="73">
        <v>1111</v>
      </c>
      <c r="B11" s="75" t="s">
        <v>2418</v>
      </c>
      <c r="C11" s="75" t="s">
        <v>2415</v>
      </c>
      <c r="D11" s="188">
        <v>45224</v>
      </c>
      <c r="E11" s="387">
        <v>50</v>
      </c>
      <c r="F11" s="177">
        <v>2235</v>
      </c>
      <c r="G11" s="188">
        <v>45210</v>
      </c>
      <c r="H11" s="181"/>
      <c r="I11" s="6">
        <v>6</v>
      </c>
      <c r="J11" t="s">
        <v>2426</v>
      </c>
    </row>
    <row r="12" spans="1:11" ht="15.5">
      <c r="A12" s="73">
        <v>1111</v>
      </c>
      <c r="B12" s="75" t="s">
        <v>2418</v>
      </c>
      <c r="C12" s="75" t="s">
        <v>2415</v>
      </c>
      <c r="D12" s="188">
        <v>45224</v>
      </c>
      <c r="E12" s="387">
        <v>10</v>
      </c>
      <c r="F12" s="177">
        <v>2236</v>
      </c>
      <c r="G12" s="188">
        <v>45215</v>
      </c>
      <c r="H12" s="178"/>
      <c r="I12" s="6" t="s">
        <v>2417</v>
      </c>
      <c r="J12" t="s">
        <v>2426</v>
      </c>
    </row>
    <row r="13" spans="1:11" ht="15.5">
      <c r="A13" s="6">
        <v>102</v>
      </c>
      <c r="B13" t="s">
        <v>300</v>
      </c>
      <c r="C13" t="s">
        <v>529</v>
      </c>
      <c r="D13" s="188">
        <v>45224</v>
      </c>
      <c r="E13" s="189">
        <v>60</v>
      </c>
      <c r="F13" s="177">
        <v>4223</v>
      </c>
      <c r="G13" s="188">
        <v>45221</v>
      </c>
      <c r="H13" s="177"/>
      <c r="I13" s="6">
        <v>7</v>
      </c>
      <c r="J13" t="s">
        <v>2399</v>
      </c>
    </row>
    <row r="14" spans="1:11" ht="15.5">
      <c r="A14" s="73">
        <v>1112</v>
      </c>
      <c r="B14" s="75" t="s">
        <v>2427</v>
      </c>
      <c r="C14" s="75" t="s">
        <v>1642</v>
      </c>
      <c r="D14" s="188">
        <v>45226</v>
      </c>
      <c r="E14" s="387">
        <v>50</v>
      </c>
      <c r="F14" s="177">
        <v>3789</v>
      </c>
      <c r="G14" s="188">
        <v>45211</v>
      </c>
      <c r="H14" s="181"/>
      <c r="I14" s="6">
        <v>8</v>
      </c>
      <c r="J14" t="s">
        <v>2428</v>
      </c>
    </row>
    <row r="15" spans="1:11" ht="15.5">
      <c r="A15" s="73">
        <v>1112</v>
      </c>
      <c r="B15" s="75" t="s">
        <v>2427</v>
      </c>
      <c r="C15" s="75" t="s">
        <v>1642</v>
      </c>
      <c r="D15" s="188">
        <v>45226</v>
      </c>
      <c r="E15" s="387">
        <v>10</v>
      </c>
      <c r="F15" s="177">
        <v>97964025</v>
      </c>
      <c r="G15" s="188">
        <v>45223</v>
      </c>
      <c r="H15" s="178"/>
      <c r="I15" s="6" t="s">
        <v>2417</v>
      </c>
      <c r="J15" t="s">
        <v>2429</v>
      </c>
    </row>
    <row r="16" spans="1:11" ht="15.5">
      <c r="A16" s="73">
        <v>1113</v>
      </c>
      <c r="B16" s="75" t="s">
        <v>744</v>
      </c>
      <c r="C16" s="75" t="s">
        <v>179</v>
      </c>
      <c r="D16" s="188">
        <v>45226</v>
      </c>
      <c r="E16" s="190">
        <v>60</v>
      </c>
      <c r="F16" s="188">
        <v>2293</v>
      </c>
      <c r="G16" s="188">
        <v>45219</v>
      </c>
      <c r="H16" s="172"/>
      <c r="I16" s="6">
        <v>9</v>
      </c>
      <c r="J16" t="s">
        <v>2428</v>
      </c>
    </row>
    <row r="17" spans="1:10" ht="15.5">
      <c r="A17" s="6"/>
      <c r="D17" s="188"/>
      <c r="E17" s="190"/>
      <c r="F17" s="177"/>
      <c r="G17" s="188"/>
      <c r="H17" s="178"/>
      <c r="I17" s="6"/>
    </row>
    <row r="18" spans="1:10" ht="15.5">
      <c r="A18" s="6"/>
      <c r="D18" s="188"/>
      <c r="E18" s="190"/>
      <c r="F18" s="177"/>
      <c r="G18" s="188"/>
      <c r="H18" s="178"/>
      <c r="I18" s="6"/>
    </row>
    <row r="19" spans="1:10" ht="15.5">
      <c r="A19" s="6"/>
      <c r="D19" s="188"/>
      <c r="E19" s="190"/>
      <c r="F19" s="177"/>
      <c r="G19" s="188"/>
      <c r="H19" s="178"/>
      <c r="I19" s="6"/>
    </row>
    <row r="20" spans="1:10" ht="15.5">
      <c r="A20" s="6"/>
      <c r="E20" s="190"/>
      <c r="F20" s="6"/>
      <c r="I20" s="6"/>
    </row>
    <row r="21" spans="1:10" ht="15.5">
      <c r="A21" s="184"/>
      <c r="B21" s="187"/>
      <c r="C21" s="187"/>
      <c r="D21" s="188"/>
      <c r="E21" s="190"/>
      <c r="F21" s="177"/>
      <c r="G21" s="188"/>
      <c r="H21" s="178"/>
      <c r="I21" s="6"/>
    </row>
    <row r="22" spans="1:10" ht="15.5">
      <c r="A22" s="185"/>
      <c r="B22" s="186"/>
      <c r="C22" s="186"/>
      <c r="D22" s="188"/>
      <c r="E22" s="190"/>
      <c r="F22" s="177"/>
      <c r="G22" s="188"/>
      <c r="H22" s="178"/>
      <c r="I22" s="6"/>
    </row>
    <row r="23" spans="1:10" ht="15.5">
      <c r="A23" s="182"/>
      <c r="B23" s="182"/>
      <c r="C23" s="182"/>
      <c r="D23" s="188"/>
      <c r="E23" s="190"/>
      <c r="F23" s="177"/>
      <c r="G23" s="188"/>
      <c r="H23" s="181"/>
      <c r="I23" s="6"/>
    </row>
    <row r="24" spans="1:10" ht="15.5">
      <c r="A24" s="183"/>
      <c r="B24" s="183"/>
      <c r="C24" s="183"/>
      <c r="D24" s="188"/>
      <c r="E24" s="190"/>
      <c r="F24" s="177"/>
      <c r="G24" s="188"/>
      <c r="H24" s="181"/>
      <c r="I24" s="6"/>
    </row>
    <row r="25" spans="1:10" ht="15.5">
      <c r="A25" s="182"/>
      <c r="B25" s="182"/>
      <c r="C25" s="182"/>
      <c r="D25" s="188"/>
      <c r="E25" s="190"/>
      <c r="F25" s="177"/>
      <c r="G25" s="188"/>
      <c r="H25" s="178"/>
      <c r="I25" s="6"/>
    </row>
    <row r="26" spans="1:10">
      <c r="A26" s="70"/>
      <c r="B26" s="70"/>
      <c r="C26" s="70"/>
      <c r="D26" s="70"/>
      <c r="E26" s="70"/>
      <c r="F26" s="70"/>
      <c r="G26" s="70"/>
      <c r="H26" s="70"/>
      <c r="I26" s="70"/>
    </row>
    <row r="27" spans="1:10" ht="18.5" thickBot="1">
      <c r="A27" s="6"/>
      <c r="B27" s="5">
        <f>COUNTA(B5:B26)</f>
        <v>11</v>
      </c>
      <c r="C27" s="5" t="s">
        <v>1058</v>
      </c>
      <c r="D27" s="2"/>
      <c r="E27" s="45">
        <f>SUM(E5:E26)</f>
        <v>540</v>
      </c>
      <c r="F27" s="5"/>
      <c r="G27" s="2"/>
      <c r="H27" s="2"/>
      <c r="I27" s="69">
        <v>0</v>
      </c>
      <c r="J27" s="150"/>
    </row>
    <row r="28" spans="1:10">
      <c r="A28" s="6"/>
      <c r="E28" t="s">
        <v>1661</v>
      </c>
      <c r="F28" t="s">
        <v>1661</v>
      </c>
      <c r="G28" t="s">
        <v>1661</v>
      </c>
      <c r="I28" s="58"/>
    </row>
    <row r="29" spans="1:10">
      <c r="A29" s="6"/>
      <c r="B29" s="119"/>
      <c r="C29" s="120"/>
      <c r="D29" s="120"/>
      <c r="E29" s="120"/>
      <c r="F29" s="121"/>
      <c r="G29" s="120"/>
      <c r="H29" s="120"/>
      <c r="I29" s="120"/>
    </row>
    <row r="30" spans="1:10">
      <c r="A30" s="6"/>
      <c r="B30" s="180" t="s">
        <v>2186</v>
      </c>
      <c r="C30" s="120"/>
      <c r="D30" s="226">
        <v>2024</v>
      </c>
      <c r="E30" s="120"/>
      <c r="F30" s="121"/>
      <c r="G30" s="120"/>
      <c r="H30" s="120"/>
      <c r="I30" s="120"/>
    </row>
    <row r="31" spans="1:10">
      <c r="A31" s="6"/>
      <c r="B31" s="62" t="s">
        <v>1666</v>
      </c>
      <c r="C31" s="296" t="s">
        <v>1667</v>
      </c>
      <c r="D31" s="62" t="s">
        <v>1668</v>
      </c>
      <c r="F31" s="6"/>
    </row>
    <row r="32" spans="1:10" ht="6" customHeight="1">
      <c r="A32" s="6"/>
      <c r="B32" s="63"/>
      <c r="C32" s="63"/>
      <c r="D32" s="63"/>
      <c r="F32" s="6"/>
    </row>
    <row r="33" spans="1:6">
      <c r="A33" s="6"/>
      <c r="B33" s="72">
        <v>10</v>
      </c>
      <c r="C33" s="65">
        <v>2</v>
      </c>
      <c r="D33" s="66">
        <f>B33*C33</f>
        <v>20</v>
      </c>
      <c r="F33" s="6"/>
    </row>
    <row r="34" spans="1:6">
      <c r="A34" s="6"/>
      <c r="B34" s="72">
        <v>30</v>
      </c>
      <c r="C34" s="67">
        <v>0</v>
      </c>
      <c r="D34" s="200">
        <f>B34*C34</f>
        <v>0</v>
      </c>
      <c r="E34" s="84" t="s">
        <v>1751</v>
      </c>
      <c r="F34" s="6"/>
    </row>
    <row r="35" spans="1:6">
      <c r="A35" s="6"/>
      <c r="B35" s="72">
        <v>50</v>
      </c>
      <c r="C35" s="63">
        <v>2</v>
      </c>
      <c r="D35" s="66">
        <f>B35*C35</f>
        <v>100</v>
      </c>
      <c r="F35" s="6"/>
    </row>
    <row r="36" spans="1:6">
      <c r="A36" s="6"/>
      <c r="B36" s="72">
        <v>60</v>
      </c>
      <c r="C36" s="63">
        <v>7</v>
      </c>
      <c r="D36" s="66">
        <f>B36*C36</f>
        <v>420</v>
      </c>
      <c r="F36" s="6"/>
    </row>
    <row r="37" spans="1:6" ht="9.75" customHeight="1">
      <c r="A37" s="6"/>
      <c r="B37" s="63"/>
      <c r="C37" s="63"/>
      <c r="D37" s="63"/>
      <c r="F37" s="6"/>
    </row>
    <row r="38" spans="1:6" ht="15" thickBot="1">
      <c r="A38" s="6"/>
      <c r="B38" s="72" t="s">
        <v>2228</v>
      </c>
      <c r="C38" s="270">
        <f>SUM(C32:C37)</f>
        <v>11</v>
      </c>
      <c r="D38" s="64">
        <f>SUM(D32:D37)</f>
        <v>540</v>
      </c>
      <c r="E38" s="241" t="str">
        <f>IF(B27-C38=0," OK","* error*")</f>
        <v xml:space="preserve"> OK</v>
      </c>
      <c r="F38" s="6"/>
    </row>
    <row r="39" spans="1:6">
      <c r="A39" s="6"/>
      <c r="B39" s="53"/>
      <c r="C39" s="53" t="s">
        <v>2463</v>
      </c>
      <c r="D39" s="53"/>
      <c r="F39" s="6"/>
    </row>
  </sheetData>
  <pageMargins left="0.25" right="0.25" top="0.25" bottom="0.25" header="0.25" footer="0.25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8874C-31D7-44C4-9DF9-981C1A7922B7}">
  <dimension ref="A1:O4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20" sqref="E20"/>
    </sheetView>
  </sheetViews>
  <sheetFormatPr defaultRowHeight="14.5"/>
  <cols>
    <col min="1" max="1" width="7.90625" customWidth="1"/>
    <col min="2" max="2" width="13" customWidth="1"/>
    <col min="3" max="3" width="12.36328125" customWidth="1"/>
    <col min="4" max="4" width="16.08984375" customWidth="1"/>
    <col min="5" max="5" width="13" customWidth="1"/>
    <col min="6" max="6" width="11.453125" customWidth="1"/>
    <col min="7" max="7" width="9.54296875" bestFit="1" customWidth="1"/>
    <col min="8" max="8" width="5.54296875" customWidth="1"/>
    <col min="9" max="9" width="5.453125" customWidth="1"/>
    <col min="10" max="10" width="5.54296875" customWidth="1"/>
  </cols>
  <sheetData>
    <row r="1" spans="1:10">
      <c r="A1" s="6"/>
      <c r="C1" s="173">
        <v>45214</v>
      </c>
      <c r="D1" s="108" t="s">
        <v>2368</v>
      </c>
      <c r="E1" s="109"/>
      <c r="F1" s="90" t="s">
        <v>2020</v>
      </c>
      <c r="H1" s="109"/>
      <c r="I1" s="90"/>
    </row>
    <row r="2" spans="1:10" ht="19" thickBot="1">
      <c r="A2" s="86"/>
      <c r="B2" s="222" t="s">
        <v>2021</v>
      </c>
      <c r="C2" s="198" t="s">
        <v>1660</v>
      </c>
      <c r="D2" s="89" t="s">
        <v>1631</v>
      </c>
      <c r="E2" s="197">
        <v>45215</v>
      </c>
      <c r="F2" s="171" t="s">
        <v>2301</v>
      </c>
      <c r="G2" s="49"/>
      <c r="H2" s="49"/>
      <c r="I2" s="114"/>
      <c r="J2" s="149"/>
    </row>
    <row r="3" spans="1:10" ht="19" thickBot="1">
      <c r="A3" s="248"/>
      <c r="B3" s="249">
        <f>B27</f>
        <v>15</v>
      </c>
      <c r="C3" s="250"/>
      <c r="D3" s="251" t="s">
        <v>2200</v>
      </c>
      <c r="E3" s="252">
        <f>E27</f>
        <v>900</v>
      </c>
      <c r="F3" s="253"/>
      <c r="G3" s="247" t="s">
        <v>1738</v>
      </c>
      <c r="H3" s="237" t="s">
        <v>1737</v>
      </c>
      <c r="I3" s="2"/>
    </row>
    <row r="4" spans="1:10" ht="16" thickBot="1">
      <c r="A4" s="254" t="s">
        <v>1677</v>
      </c>
      <c r="B4" s="113" t="s">
        <v>1052</v>
      </c>
      <c r="C4" s="113" t="s">
        <v>1053</v>
      </c>
      <c r="D4" s="255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262" t="s">
        <v>2398</v>
      </c>
    </row>
    <row r="5" spans="1:10" ht="13.5" customHeight="1">
      <c r="A5" s="70"/>
      <c r="B5" s="70"/>
      <c r="C5" s="70"/>
      <c r="D5" s="70"/>
      <c r="E5" s="70"/>
      <c r="F5" s="70"/>
      <c r="G5" s="70"/>
      <c r="H5" s="70"/>
      <c r="I5" s="70"/>
    </row>
    <row r="6" spans="1:10" ht="15.5">
      <c r="A6" s="6">
        <v>137</v>
      </c>
      <c r="B6" t="s">
        <v>390</v>
      </c>
      <c r="C6" t="s">
        <v>45</v>
      </c>
      <c r="D6" s="188">
        <v>45206</v>
      </c>
      <c r="E6" s="189">
        <v>60</v>
      </c>
      <c r="F6" s="177">
        <v>2400</v>
      </c>
      <c r="G6" s="188">
        <v>45204</v>
      </c>
      <c r="H6" s="178"/>
      <c r="I6" s="6">
        <v>1</v>
      </c>
      <c r="J6" t="s">
        <v>2378</v>
      </c>
    </row>
    <row r="7" spans="1:10" ht="15.5">
      <c r="A7" s="6">
        <v>1003</v>
      </c>
      <c r="B7" t="s">
        <v>1549</v>
      </c>
      <c r="C7" t="s">
        <v>144</v>
      </c>
      <c r="D7" s="188">
        <v>45209</v>
      </c>
      <c r="E7" s="190">
        <v>60</v>
      </c>
      <c r="F7" s="177">
        <v>1478</v>
      </c>
      <c r="G7" s="188">
        <v>45204</v>
      </c>
      <c r="H7" s="177"/>
      <c r="I7" s="6">
        <v>2</v>
      </c>
      <c r="J7" t="s">
        <v>2379</v>
      </c>
    </row>
    <row r="8" spans="1:10" ht="15.5">
      <c r="A8" s="6">
        <v>903</v>
      </c>
      <c r="B8" t="s">
        <v>493</v>
      </c>
      <c r="C8" t="s">
        <v>494</v>
      </c>
      <c r="D8" s="188">
        <v>45209</v>
      </c>
      <c r="E8" s="190">
        <v>60</v>
      </c>
      <c r="F8" s="177">
        <v>2150</v>
      </c>
      <c r="G8" s="188">
        <v>45204</v>
      </c>
      <c r="H8" s="177" t="s">
        <v>1737</v>
      </c>
      <c r="I8" s="6">
        <v>3</v>
      </c>
      <c r="J8" t="s">
        <v>2380</v>
      </c>
    </row>
    <row r="9" spans="1:10" ht="15.5">
      <c r="A9" s="6">
        <v>644</v>
      </c>
      <c r="B9" t="s">
        <v>686</v>
      </c>
      <c r="C9" t="s">
        <v>186</v>
      </c>
      <c r="D9" s="188">
        <v>45209</v>
      </c>
      <c r="E9" s="189">
        <v>60</v>
      </c>
      <c r="F9" s="177">
        <v>2678</v>
      </c>
      <c r="G9" s="188">
        <v>45204</v>
      </c>
      <c r="H9" s="177" t="s">
        <v>1737</v>
      </c>
      <c r="I9" s="6">
        <v>4</v>
      </c>
      <c r="J9" t="s">
        <v>2380</v>
      </c>
    </row>
    <row r="10" spans="1:10" ht="15.5">
      <c r="A10" s="6">
        <v>425</v>
      </c>
      <c r="B10" t="s">
        <v>937</v>
      </c>
      <c r="C10" t="s">
        <v>692</v>
      </c>
      <c r="D10" s="188">
        <v>45206</v>
      </c>
      <c r="E10" s="189">
        <v>60</v>
      </c>
      <c r="F10" s="177">
        <v>1043</v>
      </c>
      <c r="G10" s="188">
        <v>45204</v>
      </c>
      <c r="H10" s="178"/>
      <c r="I10" s="6">
        <v>5</v>
      </c>
      <c r="J10" t="s">
        <v>2379</v>
      </c>
    </row>
    <row r="11" spans="1:10" ht="15.5">
      <c r="A11" s="6">
        <v>678</v>
      </c>
      <c r="B11" t="s">
        <v>979</v>
      </c>
      <c r="C11" t="s">
        <v>980</v>
      </c>
      <c r="D11" s="188">
        <v>45206</v>
      </c>
      <c r="E11" s="190">
        <v>60</v>
      </c>
      <c r="F11" s="177">
        <v>281</v>
      </c>
      <c r="G11" s="188">
        <v>45204</v>
      </c>
      <c r="H11" s="181"/>
      <c r="I11" s="6">
        <v>6</v>
      </c>
      <c r="J11" t="s">
        <v>2376</v>
      </c>
    </row>
    <row r="12" spans="1:10" ht="15.5">
      <c r="A12" s="6">
        <v>1045</v>
      </c>
      <c r="B12" t="s">
        <v>1635</v>
      </c>
      <c r="C12" t="s">
        <v>2042</v>
      </c>
      <c r="D12" s="188">
        <v>45209</v>
      </c>
      <c r="E12" s="190">
        <v>60</v>
      </c>
      <c r="F12" s="177">
        <v>9387</v>
      </c>
      <c r="G12" s="188">
        <v>45204</v>
      </c>
      <c r="H12" s="178" t="s">
        <v>1737</v>
      </c>
      <c r="I12" s="6">
        <v>7</v>
      </c>
      <c r="J12" t="s">
        <v>2380</v>
      </c>
    </row>
    <row r="13" spans="1:10" ht="15.5">
      <c r="A13" s="6">
        <v>951</v>
      </c>
      <c r="B13" t="s">
        <v>581</v>
      </c>
      <c r="C13" t="s">
        <v>179</v>
      </c>
      <c r="D13" s="188">
        <v>45206</v>
      </c>
      <c r="E13" s="291">
        <v>60</v>
      </c>
      <c r="F13" s="177">
        <v>6786</v>
      </c>
      <c r="G13" s="188">
        <v>45204</v>
      </c>
      <c r="H13" s="177" t="s">
        <v>1737</v>
      </c>
      <c r="I13" s="6">
        <v>8</v>
      </c>
      <c r="J13" t="s">
        <v>2380</v>
      </c>
    </row>
    <row r="14" spans="1:10" ht="15.5">
      <c r="A14" s="6">
        <v>112</v>
      </c>
      <c r="B14" t="s">
        <v>1068</v>
      </c>
      <c r="C14" t="s">
        <v>13</v>
      </c>
      <c r="D14" s="188">
        <v>45212</v>
      </c>
      <c r="E14" s="190">
        <v>60</v>
      </c>
      <c r="F14" s="177">
        <v>4713</v>
      </c>
      <c r="G14" s="188">
        <v>45212</v>
      </c>
      <c r="H14" s="181"/>
      <c r="I14" s="6">
        <v>9</v>
      </c>
      <c r="J14" t="s">
        <v>2391</v>
      </c>
    </row>
    <row r="15" spans="1:10" ht="15.5">
      <c r="A15" s="6">
        <v>494</v>
      </c>
      <c r="B15" t="s">
        <v>934</v>
      </c>
      <c r="C15" t="s">
        <v>724</v>
      </c>
      <c r="D15" s="188">
        <v>45213</v>
      </c>
      <c r="E15" s="190">
        <v>60</v>
      </c>
      <c r="F15" s="177">
        <v>2758</v>
      </c>
      <c r="G15" s="188">
        <v>45211</v>
      </c>
      <c r="H15" s="178" t="s">
        <v>1737</v>
      </c>
      <c r="I15" s="6">
        <v>10</v>
      </c>
      <c r="J15" t="s">
        <v>2380</v>
      </c>
    </row>
    <row r="16" spans="1:10" ht="15.5">
      <c r="A16" s="6">
        <v>688</v>
      </c>
      <c r="B16" t="s">
        <v>44</v>
      </c>
      <c r="C16" t="s">
        <v>45</v>
      </c>
      <c r="D16" s="188">
        <v>45210</v>
      </c>
      <c r="E16" s="292">
        <v>60</v>
      </c>
      <c r="F16" s="177">
        <v>626</v>
      </c>
      <c r="G16" s="188">
        <v>45206</v>
      </c>
      <c r="H16" s="172"/>
      <c r="I16" s="6">
        <v>11</v>
      </c>
      <c r="J16" t="s">
        <v>2379</v>
      </c>
    </row>
    <row r="17" spans="1:15" ht="15.5">
      <c r="A17" s="6">
        <v>928</v>
      </c>
      <c r="B17" t="s">
        <v>2102</v>
      </c>
      <c r="C17" t="s">
        <v>352</v>
      </c>
      <c r="D17" s="188">
        <v>45209</v>
      </c>
      <c r="E17" s="292">
        <v>60</v>
      </c>
      <c r="F17" s="177">
        <v>106</v>
      </c>
      <c r="G17" s="188">
        <v>45209</v>
      </c>
      <c r="H17" s="178"/>
      <c r="I17" s="6">
        <v>12</v>
      </c>
      <c r="J17" t="s">
        <v>2399</v>
      </c>
    </row>
    <row r="18" spans="1:15" ht="15.5">
      <c r="A18" s="6">
        <v>535</v>
      </c>
      <c r="B18" t="s">
        <v>258</v>
      </c>
      <c r="C18" t="s">
        <v>259</v>
      </c>
      <c r="D18" s="188">
        <v>45210</v>
      </c>
      <c r="E18" s="292">
        <v>60</v>
      </c>
      <c r="F18" s="177">
        <v>486</v>
      </c>
      <c r="G18" s="188">
        <v>45204</v>
      </c>
      <c r="H18" s="178"/>
      <c r="I18" s="6">
        <v>13</v>
      </c>
      <c r="J18" t="s">
        <v>2399</v>
      </c>
    </row>
    <row r="19" spans="1:15" ht="15.5">
      <c r="A19" s="6">
        <v>1062</v>
      </c>
      <c r="B19" t="s">
        <v>1742</v>
      </c>
      <c r="C19" t="s">
        <v>2396</v>
      </c>
      <c r="D19" s="188">
        <v>45210</v>
      </c>
      <c r="E19" s="190">
        <v>60</v>
      </c>
      <c r="F19" s="177">
        <v>2028</v>
      </c>
      <c r="G19" s="188">
        <v>45209</v>
      </c>
      <c r="H19" s="178"/>
      <c r="I19" s="6">
        <v>14</v>
      </c>
      <c r="J19" t="s">
        <v>2400</v>
      </c>
    </row>
    <row r="20" spans="1:15" ht="15.5">
      <c r="A20" s="99">
        <v>919</v>
      </c>
      <c r="B20" s="110" t="s">
        <v>694</v>
      </c>
      <c r="C20" s="110" t="s">
        <v>1642</v>
      </c>
      <c r="D20" s="284">
        <v>45213</v>
      </c>
      <c r="E20" s="285">
        <v>60</v>
      </c>
      <c r="F20" s="286">
        <v>2475</v>
      </c>
      <c r="G20" s="284">
        <v>45213</v>
      </c>
      <c r="H20" s="110"/>
      <c r="I20" s="99">
        <v>15</v>
      </c>
      <c r="J20" s="110" t="s">
        <v>2399</v>
      </c>
      <c r="K20" s="212" t="s">
        <v>2411</v>
      </c>
      <c r="L20" s="110"/>
      <c r="M20" s="110"/>
      <c r="N20" s="110"/>
      <c r="O20" s="110"/>
    </row>
    <row r="21" spans="1:15" ht="15.5">
      <c r="A21" s="6"/>
      <c r="D21" s="188"/>
      <c r="E21" s="190"/>
      <c r="F21" s="177"/>
      <c r="G21" s="188"/>
      <c r="H21" s="178"/>
      <c r="I21" s="6">
        <v>16</v>
      </c>
    </row>
    <row r="22" spans="1:15" ht="15.5">
      <c r="A22" s="6"/>
      <c r="D22" s="188"/>
      <c r="E22" s="190"/>
      <c r="F22" s="177"/>
      <c r="G22" s="188"/>
      <c r="H22" s="178"/>
      <c r="I22" s="6">
        <v>17</v>
      </c>
    </row>
    <row r="23" spans="1:15" ht="15.5">
      <c r="A23" s="6"/>
      <c r="D23" s="188"/>
      <c r="E23" s="190"/>
      <c r="F23" s="177"/>
      <c r="G23" s="188"/>
      <c r="H23" s="181"/>
      <c r="I23" s="6">
        <v>18</v>
      </c>
    </row>
    <row r="24" spans="1:15" ht="15.5">
      <c r="A24" s="6"/>
      <c r="D24" s="188"/>
      <c r="E24" s="190"/>
      <c r="F24" s="177"/>
      <c r="G24" s="188"/>
      <c r="H24" s="181"/>
      <c r="I24" s="6">
        <v>19</v>
      </c>
    </row>
    <row r="25" spans="1:15" ht="15.5">
      <c r="A25" s="6"/>
      <c r="D25" s="188"/>
      <c r="E25" s="190"/>
      <c r="F25" s="177"/>
      <c r="G25" s="188"/>
      <c r="H25" s="178"/>
      <c r="I25" s="6">
        <v>20</v>
      </c>
    </row>
    <row r="26" spans="1:15">
      <c r="A26" s="70"/>
      <c r="B26" s="70"/>
      <c r="C26" s="70"/>
      <c r="D26" s="70"/>
      <c r="E26" s="70"/>
      <c r="F26" s="70"/>
      <c r="G26" s="70"/>
      <c r="H26" s="70"/>
      <c r="I26" s="70"/>
    </row>
    <row r="27" spans="1:15" ht="18.5" thickBot="1">
      <c r="A27" s="6"/>
      <c r="B27" s="5">
        <f>COUNTA(B5:B26)</f>
        <v>15</v>
      </c>
      <c r="C27" s="5" t="s">
        <v>1058</v>
      </c>
      <c r="D27" s="2"/>
      <c r="E27" s="45">
        <f>SUM(E5:E26)</f>
        <v>900</v>
      </c>
      <c r="F27" s="5"/>
      <c r="G27" s="2"/>
      <c r="H27" s="2"/>
      <c r="I27" s="69">
        <v>0</v>
      </c>
      <c r="J27" s="150"/>
    </row>
    <row r="28" spans="1:15">
      <c r="A28" s="6"/>
      <c r="E28" t="s">
        <v>1661</v>
      </c>
      <c r="F28" t="s">
        <v>1661</v>
      </c>
      <c r="G28" t="s">
        <v>1661</v>
      </c>
      <c r="I28" s="58"/>
    </row>
    <row r="29" spans="1:15">
      <c r="A29" s="6"/>
      <c r="B29" s="119"/>
      <c r="C29" s="120"/>
      <c r="D29" s="120"/>
      <c r="E29" s="120"/>
      <c r="F29" s="121"/>
      <c r="G29" s="120"/>
      <c r="H29" s="120"/>
      <c r="I29" s="120"/>
    </row>
    <row r="30" spans="1:15">
      <c r="A30" s="6"/>
      <c r="B30" s="180" t="s">
        <v>2186</v>
      </c>
      <c r="C30" s="120"/>
      <c r="D30" s="226">
        <v>2024</v>
      </c>
      <c r="E30" s="120"/>
      <c r="F30" s="121"/>
      <c r="G30" s="120"/>
      <c r="H30" s="120"/>
      <c r="I30" s="120"/>
    </row>
    <row r="31" spans="1:15">
      <c r="A31" s="6"/>
      <c r="B31" s="62" t="s">
        <v>1666</v>
      </c>
      <c r="C31" s="62" t="s">
        <v>1667</v>
      </c>
      <c r="D31" s="62" t="s">
        <v>1668</v>
      </c>
      <c r="F31" s="6"/>
    </row>
    <row r="32" spans="1:15" ht="6" customHeight="1">
      <c r="A32" s="6"/>
      <c r="B32" s="63"/>
      <c r="C32" s="63"/>
      <c r="D32" s="63"/>
      <c r="F32" s="6"/>
    </row>
    <row r="33" spans="1:13">
      <c r="A33" s="6"/>
      <c r="B33" s="72">
        <v>10</v>
      </c>
      <c r="C33" s="65">
        <v>0</v>
      </c>
      <c r="D33" s="66">
        <f>B33*C33</f>
        <v>0</v>
      </c>
      <c r="F33" s="6"/>
    </row>
    <row r="34" spans="1:13">
      <c r="A34" s="6"/>
      <c r="B34" s="72">
        <v>30</v>
      </c>
      <c r="C34" s="67">
        <v>0</v>
      </c>
      <c r="D34" s="200">
        <f>B34*C34</f>
        <v>0</v>
      </c>
      <c r="E34" s="84" t="s">
        <v>1751</v>
      </c>
      <c r="F34" s="6"/>
      <c r="L34">
        <v>900</v>
      </c>
      <c r="M34">
        <v>15</v>
      </c>
    </row>
    <row r="35" spans="1:13">
      <c r="A35" s="6"/>
      <c r="B35" s="72">
        <v>50</v>
      </c>
      <c r="C35" s="63">
        <v>0</v>
      </c>
      <c r="D35" s="66">
        <f>B35*C35</f>
        <v>0</v>
      </c>
      <c r="F35" s="6"/>
      <c r="L35">
        <v>540</v>
      </c>
      <c r="M35">
        <v>9</v>
      </c>
    </row>
    <row r="36" spans="1:13">
      <c r="A36" s="6"/>
      <c r="B36" s="72">
        <v>60</v>
      </c>
      <c r="C36" s="63">
        <v>15</v>
      </c>
      <c r="D36" s="66">
        <f>B36*C36</f>
        <v>900</v>
      </c>
      <c r="F36" s="6"/>
      <c r="L36">
        <f>SUM(L34:L35)</f>
        <v>1440</v>
      </c>
      <c r="M36">
        <f>SUM(M34:M35)</f>
        <v>24</v>
      </c>
    </row>
    <row r="37" spans="1:13" ht="9.75" customHeight="1">
      <c r="A37" s="6"/>
      <c r="B37" s="63"/>
      <c r="C37" s="63"/>
      <c r="D37" s="63"/>
      <c r="F37" s="6"/>
    </row>
    <row r="38" spans="1:13" ht="15" thickBot="1">
      <c r="A38" s="6"/>
      <c r="B38" s="72" t="s">
        <v>2228</v>
      </c>
      <c r="C38" s="270">
        <f>SUM(C32:C37)</f>
        <v>15</v>
      </c>
      <c r="D38" s="64">
        <f>SUM(D32:D37)</f>
        <v>900</v>
      </c>
      <c r="E38" s="241" t="str">
        <f>IF(B27-C38=0," OK","* error*")</f>
        <v xml:space="preserve"> OK</v>
      </c>
      <c r="F38" s="6"/>
    </row>
    <row r="39" spans="1:13">
      <c r="A39" s="6"/>
      <c r="B39" s="53"/>
      <c r="C39" s="53"/>
      <c r="D39" s="53"/>
      <c r="F39" s="6"/>
    </row>
    <row r="40" spans="1:13">
      <c r="C40" s="110" t="s">
        <v>2404</v>
      </c>
      <c r="D40" s="110"/>
      <c r="E40" s="110"/>
    </row>
    <row r="43" spans="1:13">
      <c r="E43" s="293" t="s">
        <v>2423</v>
      </c>
      <c r="F43" s="294">
        <v>5</v>
      </c>
    </row>
    <row r="44" spans="1:13">
      <c r="E44" t="s">
        <v>2424</v>
      </c>
      <c r="F44" t="s">
        <v>2425</v>
      </c>
    </row>
  </sheetData>
  <sortState xmlns:xlrd2="http://schemas.microsoft.com/office/spreadsheetml/2017/richdata2" ref="A6:G12">
    <sortCondition ref="B6:B12"/>
  </sortState>
  <pageMargins left="0.25" right="0.25" top="0.25" bottom="0.25" header="0.25" footer="0.2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F335A-14D5-4118-B664-CE1FD39C0F78}">
  <dimension ref="A1:N4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3" sqref="F3"/>
    </sheetView>
  </sheetViews>
  <sheetFormatPr defaultRowHeight="14.5"/>
  <cols>
    <col min="1" max="1" width="6.54296875" customWidth="1"/>
    <col min="2" max="2" width="13.54296875" customWidth="1"/>
    <col min="3" max="3" width="13.453125" customWidth="1"/>
    <col min="4" max="4" width="14.08984375" customWidth="1"/>
    <col min="5" max="5" width="13.08984375" customWidth="1"/>
    <col min="6" max="6" width="11.08984375" customWidth="1"/>
    <col min="7" max="7" width="10.6328125" customWidth="1"/>
    <col min="8" max="8" width="4.90625" customWidth="1"/>
    <col min="9" max="9" width="5.453125" customWidth="1"/>
    <col min="10" max="10" width="10.6328125" customWidth="1"/>
    <col min="11" max="11" width="12.36328125" customWidth="1"/>
    <col min="12" max="12" width="6.08984375" customWidth="1"/>
    <col min="13" max="13" width="13.90625" customWidth="1"/>
    <col min="14" max="14" width="13.453125" customWidth="1"/>
  </cols>
  <sheetData>
    <row r="1" spans="1:14" ht="15.5">
      <c r="A1" s="6"/>
      <c r="C1" s="197">
        <v>45564</v>
      </c>
      <c r="D1" s="108" t="s">
        <v>2368</v>
      </c>
      <c r="E1" s="109"/>
      <c r="F1" s="90" t="s">
        <v>2020</v>
      </c>
      <c r="G1" s="90"/>
      <c r="H1" s="631"/>
      <c r="I1" s="90"/>
    </row>
    <row r="2" spans="1:14" ht="19" thickBot="1">
      <c r="A2" s="86"/>
      <c r="B2" s="222" t="s">
        <v>3499</v>
      </c>
      <c r="C2" s="198" t="s">
        <v>1660</v>
      </c>
      <c r="D2" s="497" t="s">
        <v>1631</v>
      </c>
      <c r="E2" s="197" t="s">
        <v>1660</v>
      </c>
      <c r="F2" s="638" t="s">
        <v>3505</v>
      </c>
      <c r="G2" s="639"/>
      <c r="H2" s="49"/>
      <c r="I2" s="114"/>
    </row>
    <row r="3" spans="1:14" ht="16" thickBot="1">
      <c r="A3" s="248"/>
      <c r="B3" s="249">
        <f>B23</f>
        <v>1</v>
      </c>
      <c r="C3" s="250"/>
      <c r="D3" s="498" t="s">
        <v>2200</v>
      </c>
      <c r="E3" s="252">
        <f>E23</f>
        <v>60</v>
      </c>
      <c r="F3" s="253"/>
      <c r="G3" s="247" t="s">
        <v>1738</v>
      </c>
      <c r="H3" s="237" t="s">
        <v>1737</v>
      </c>
      <c r="I3" s="2"/>
    </row>
    <row r="4" spans="1:14" ht="15" thickBot="1">
      <c r="A4" s="254" t="s">
        <v>1677</v>
      </c>
      <c r="B4" s="113" t="s">
        <v>1052</v>
      </c>
      <c r="C4" s="113" t="s">
        <v>1053</v>
      </c>
      <c r="D4" s="499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</row>
    <row r="5" spans="1:14" ht="6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 s="6"/>
    </row>
    <row r="7" spans="1:14">
      <c r="A7" s="752">
        <v>1140</v>
      </c>
      <c r="B7" s="747" t="s">
        <v>3501</v>
      </c>
      <c r="C7" s="747" t="s">
        <v>144</v>
      </c>
      <c r="D7" s="743">
        <v>45545</v>
      </c>
      <c r="E7" s="748">
        <v>60</v>
      </c>
      <c r="F7" s="745"/>
      <c r="G7" s="743"/>
      <c r="H7" s="504"/>
      <c r="I7" s="745">
        <v>2</v>
      </c>
      <c r="J7" s="519"/>
      <c r="K7" s="517"/>
    </row>
    <row r="8" spans="1:14">
      <c r="A8" s="62"/>
      <c r="B8" s="516"/>
      <c r="C8" s="516"/>
      <c r="D8" s="502"/>
      <c r="E8" s="503"/>
      <c r="F8" s="62"/>
      <c r="G8" s="502"/>
      <c r="H8" s="504"/>
      <c r="I8" s="62">
        <f t="shared" ref="I8:I21" si="0">I7+1</f>
        <v>3</v>
      </c>
      <c r="J8" s="519"/>
      <c r="K8" s="517"/>
    </row>
    <row r="9" spans="1:14">
      <c r="A9" s="62"/>
      <c r="B9" s="516"/>
      <c r="C9" s="516"/>
      <c r="D9" s="502"/>
      <c r="E9" s="503"/>
      <c r="F9" s="62"/>
      <c r="G9" s="502"/>
      <c r="H9" s="504"/>
      <c r="I9" s="62">
        <f t="shared" si="0"/>
        <v>4</v>
      </c>
      <c r="J9" s="519"/>
      <c r="K9" s="517"/>
    </row>
    <row r="10" spans="1:14">
      <c r="A10" s="62"/>
      <c r="B10" s="516"/>
      <c r="C10" s="516"/>
      <c r="D10" s="502"/>
      <c r="E10" s="503"/>
      <c r="F10" s="62"/>
      <c r="G10" s="502"/>
      <c r="H10" s="504"/>
      <c r="I10" s="62">
        <f t="shared" si="0"/>
        <v>5</v>
      </c>
      <c r="J10" s="519"/>
      <c r="K10" s="517"/>
      <c r="L10" s="6"/>
    </row>
    <row r="11" spans="1:14">
      <c r="A11" s="62"/>
      <c r="B11" s="516"/>
      <c r="C11" s="516"/>
      <c r="D11" s="502"/>
      <c r="E11" s="503"/>
      <c r="F11" s="62"/>
      <c r="G11" s="502"/>
      <c r="H11" s="62"/>
      <c r="I11" s="62">
        <f t="shared" si="0"/>
        <v>6</v>
      </c>
      <c r="J11" s="520"/>
      <c r="K11" s="517"/>
      <c r="L11" s="6"/>
    </row>
    <row r="12" spans="1:14">
      <c r="A12" s="62"/>
      <c r="B12" s="516"/>
      <c r="C12" s="516"/>
      <c r="D12" s="502"/>
      <c r="E12" s="503"/>
      <c r="F12" s="62"/>
      <c r="G12" s="502"/>
      <c r="H12" s="504"/>
      <c r="I12" s="62">
        <f t="shared" si="0"/>
        <v>7</v>
      </c>
      <c r="J12" s="520"/>
      <c r="K12" s="517"/>
      <c r="L12" s="6"/>
    </row>
    <row r="13" spans="1:14">
      <c r="A13" s="62"/>
      <c r="B13" s="516"/>
      <c r="C13" s="516"/>
      <c r="D13" s="502"/>
      <c r="E13" s="503"/>
      <c r="F13" s="62"/>
      <c r="G13" s="502"/>
      <c r="H13" s="504"/>
      <c r="I13" s="62">
        <f t="shared" si="0"/>
        <v>8</v>
      </c>
      <c r="J13" s="520"/>
      <c r="K13" s="517"/>
      <c r="L13" s="6"/>
    </row>
    <row r="14" spans="1:14">
      <c r="A14" s="62"/>
      <c r="B14" s="516"/>
      <c r="C14" s="516"/>
      <c r="D14" s="502"/>
      <c r="E14" s="503"/>
      <c r="F14" s="62"/>
      <c r="G14" s="502"/>
      <c r="H14" s="504"/>
      <c r="I14" s="62">
        <f t="shared" si="0"/>
        <v>9</v>
      </c>
      <c r="J14" s="520"/>
      <c r="K14" s="517"/>
      <c r="L14" s="6"/>
    </row>
    <row r="15" spans="1:14">
      <c r="A15" s="62"/>
      <c r="B15" s="516"/>
      <c r="C15" s="516"/>
      <c r="D15" s="502"/>
      <c r="E15" s="503"/>
      <c r="F15" s="62"/>
      <c r="G15" s="502"/>
      <c r="H15" s="504"/>
      <c r="I15" s="62">
        <f t="shared" si="0"/>
        <v>10</v>
      </c>
      <c r="J15" s="520"/>
      <c r="K15" s="517"/>
      <c r="L15" s="6"/>
    </row>
    <row r="16" spans="1:14">
      <c r="A16" s="62"/>
      <c r="B16" s="516"/>
      <c r="C16" s="516"/>
      <c r="D16" s="502"/>
      <c r="E16" s="503"/>
      <c r="F16" s="62"/>
      <c r="G16" s="502"/>
      <c r="H16" s="504"/>
      <c r="I16" s="62">
        <f t="shared" si="0"/>
        <v>11</v>
      </c>
      <c r="J16" s="520"/>
      <c r="K16" s="517"/>
      <c r="L16" s="6"/>
      <c r="N16" t="s">
        <v>1660</v>
      </c>
    </row>
    <row r="17" spans="1:12">
      <c r="A17" s="62"/>
      <c r="B17" s="516"/>
      <c r="C17" s="516"/>
      <c r="D17" s="502"/>
      <c r="E17" s="503"/>
      <c r="F17" s="62"/>
      <c r="G17" s="502"/>
      <c r="H17" s="504"/>
      <c r="I17" s="62">
        <f t="shared" si="0"/>
        <v>12</v>
      </c>
      <c r="J17" s="520"/>
      <c r="K17" s="517"/>
      <c r="L17" s="6"/>
    </row>
    <row r="18" spans="1:12">
      <c r="A18" s="62"/>
      <c r="B18" s="516"/>
      <c r="C18" s="516"/>
      <c r="D18" s="502"/>
      <c r="E18" s="503"/>
      <c r="F18" s="62"/>
      <c r="G18" s="502"/>
      <c r="H18" s="504"/>
      <c r="I18" s="62">
        <f t="shared" si="0"/>
        <v>13</v>
      </c>
      <c r="J18" s="520"/>
      <c r="K18" s="517"/>
      <c r="L18" s="6"/>
    </row>
    <row r="19" spans="1:12">
      <c r="A19" s="62"/>
      <c r="B19" s="516"/>
      <c r="C19" s="516"/>
      <c r="D19" s="502"/>
      <c r="E19" s="503"/>
      <c r="F19" s="62"/>
      <c r="G19" s="502"/>
      <c r="H19" s="504"/>
      <c r="I19" s="62">
        <f t="shared" si="0"/>
        <v>14</v>
      </c>
      <c r="J19" s="520"/>
      <c r="K19" s="517"/>
      <c r="L19" s="6"/>
    </row>
    <row r="20" spans="1:12">
      <c r="A20" s="62"/>
      <c r="B20" s="516"/>
      <c r="C20" s="516"/>
      <c r="D20" s="502"/>
      <c r="E20" s="503"/>
      <c r="F20" s="62"/>
      <c r="G20" s="502"/>
      <c r="H20" s="504"/>
      <c r="I20" s="62">
        <f t="shared" si="0"/>
        <v>15</v>
      </c>
      <c r="J20" s="509"/>
      <c r="K20" s="62"/>
    </row>
    <row r="21" spans="1:12">
      <c r="A21" s="62"/>
      <c r="B21" s="521"/>
      <c r="C21" s="516"/>
      <c r="D21" s="502"/>
      <c r="E21" s="503"/>
      <c r="F21" s="62"/>
      <c r="G21" s="502"/>
      <c r="H21" s="504"/>
      <c r="I21" s="62">
        <f t="shared" si="0"/>
        <v>16</v>
      </c>
      <c r="J21" s="522"/>
      <c r="K21" s="516"/>
    </row>
    <row r="22" spans="1:12" ht="12" customHeight="1">
      <c r="A22" s="370"/>
      <c r="B22" s="370"/>
      <c r="C22" s="370"/>
      <c r="D22" s="370"/>
      <c r="E22" s="370"/>
      <c r="F22" s="370"/>
      <c r="G22" s="370"/>
      <c r="H22" s="70"/>
      <c r="I22" s="70"/>
    </row>
    <row r="23" spans="1:12" ht="15" thickBot="1">
      <c r="A23" s="6"/>
      <c r="B23" s="5">
        <f>COUNTA(B5:B22)</f>
        <v>1</v>
      </c>
      <c r="C23" s="5" t="s">
        <v>1058</v>
      </c>
      <c r="D23" s="2"/>
      <c r="E23" s="45">
        <f>SUM(E5:E22)</f>
        <v>60</v>
      </c>
      <c r="F23" s="5"/>
      <c r="G23" s="2"/>
      <c r="H23" s="496">
        <f>SUM(H5:H22)</f>
        <v>0</v>
      </c>
      <c r="I23" s="69">
        <v>0</v>
      </c>
    </row>
    <row r="24" spans="1:12">
      <c r="A24" s="6"/>
      <c r="E24" t="s">
        <v>1661</v>
      </c>
      <c r="F24" t="s">
        <v>1661</v>
      </c>
      <c r="G24" t="s">
        <v>1661</v>
      </c>
    </row>
    <row r="25" spans="1:12">
      <c r="A25" s="6"/>
      <c r="B25" s="180" t="s">
        <v>2186</v>
      </c>
      <c r="C25" s="120"/>
      <c r="D25" s="226">
        <v>2024</v>
      </c>
      <c r="E25" s="120"/>
      <c r="F25" s="121"/>
      <c r="G25" s="120"/>
      <c r="H25" s="120"/>
      <c r="I25" s="120"/>
    </row>
    <row r="26" spans="1:12">
      <c r="A26" s="6"/>
      <c r="B26" s="62" t="s">
        <v>1666</v>
      </c>
      <c r="C26" s="296" t="s">
        <v>1667</v>
      </c>
      <c r="D26" s="62" t="s">
        <v>1668</v>
      </c>
      <c r="F26" s="6"/>
    </row>
    <row r="27" spans="1:12" ht="9" customHeight="1">
      <c r="A27" s="6"/>
      <c r="B27" s="63"/>
      <c r="C27" s="63"/>
      <c r="D27" s="63"/>
      <c r="F27" s="6"/>
    </row>
    <row r="28" spans="1:12">
      <c r="A28" s="6"/>
      <c r="B28" s="72">
        <v>10</v>
      </c>
      <c r="C28" s="65">
        <v>0</v>
      </c>
      <c r="D28" s="318">
        <f>B28*C28</f>
        <v>0</v>
      </c>
      <c r="F28" s="6"/>
    </row>
    <row r="29" spans="1:12">
      <c r="A29" s="6"/>
      <c r="B29" s="72">
        <v>30</v>
      </c>
      <c r="C29" s="67">
        <v>0</v>
      </c>
      <c r="D29" s="319">
        <f>B29*C29</f>
        <v>0</v>
      </c>
      <c r="E29" s="84" t="s">
        <v>1751</v>
      </c>
      <c r="F29" s="6"/>
    </row>
    <row r="30" spans="1:12">
      <c r="A30" s="6"/>
      <c r="B30" s="72">
        <v>50</v>
      </c>
      <c r="C30" s="63">
        <v>0</v>
      </c>
      <c r="D30" s="318">
        <f>B30*C30</f>
        <v>0</v>
      </c>
      <c r="F30" s="6"/>
    </row>
    <row r="31" spans="1:12">
      <c r="A31" s="6"/>
      <c r="B31" s="72">
        <v>60</v>
      </c>
      <c r="C31" s="63">
        <v>1</v>
      </c>
      <c r="D31" s="318">
        <f>B31*C31</f>
        <v>60</v>
      </c>
      <c r="F31" s="6"/>
    </row>
    <row r="32" spans="1:12" ht="9.75" customHeight="1">
      <c r="A32" s="6"/>
      <c r="B32" s="63"/>
      <c r="C32" s="63"/>
      <c r="D32" s="63"/>
      <c r="F32" s="6"/>
    </row>
    <row r="33" spans="1:13" ht="15" thickBot="1">
      <c r="A33" s="6"/>
      <c r="B33" s="72" t="s">
        <v>2228</v>
      </c>
      <c r="C33" s="270">
        <f>SUM(C27:C32)</f>
        <v>1</v>
      </c>
      <c r="D33" s="64">
        <f>SUM(D27:D32)</f>
        <v>60</v>
      </c>
      <c r="E33" s="241" t="str">
        <f>IF(B23-C33=0," OK","* error*")</f>
        <v xml:space="preserve"> OK</v>
      </c>
      <c r="F33" s="6"/>
    </row>
    <row r="34" spans="1:13">
      <c r="A34" s="6"/>
      <c r="B34" s="53"/>
      <c r="C34" s="53"/>
      <c r="D34" s="53"/>
      <c r="F34" s="6"/>
    </row>
    <row r="35" spans="1:13">
      <c r="A35" s="738">
        <v>1003</v>
      </c>
      <c r="B35" s="739"/>
      <c r="C35" s="754" t="s">
        <v>3504</v>
      </c>
      <c r="D35" s="740">
        <v>45545</v>
      </c>
      <c r="E35">
        <v>0</v>
      </c>
      <c r="F35" s="742">
        <v>1673</v>
      </c>
      <c r="G35" s="743">
        <v>45545</v>
      </c>
      <c r="H35" s="744"/>
      <c r="I35" s="745">
        <v>1</v>
      </c>
      <c r="J35" s="519" t="s">
        <v>2379</v>
      </c>
      <c r="K35" s="517" t="s">
        <v>3502</v>
      </c>
      <c r="L35" s="753">
        <v>60</v>
      </c>
      <c r="M35" s="2" t="s">
        <v>3503</v>
      </c>
    </row>
    <row r="36" spans="1:13" ht="18" customHeight="1">
      <c r="B36" t="s">
        <v>1660</v>
      </c>
    </row>
    <row r="37" spans="1:13">
      <c r="A37" s="625">
        <v>1121</v>
      </c>
      <c r="B37" s="350" t="s">
        <v>2838</v>
      </c>
      <c r="C37" s="350" t="s">
        <v>2100</v>
      </c>
      <c r="E37" s="626" t="s">
        <v>2999</v>
      </c>
      <c r="G37" s="288">
        <v>45308</v>
      </c>
    </row>
    <row r="41" spans="1:13" ht="18.75" customHeight="1"/>
    <row r="42" spans="1:13" ht="9.75" customHeight="1"/>
    <row r="45" spans="1:13">
      <c r="D45">
        <v>850</v>
      </c>
      <c r="F45">
        <v>625</v>
      </c>
    </row>
    <row r="46" spans="1:13">
      <c r="D46">
        <v>800</v>
      </c>
      <c r="F46">
        <v>1300</v>
      </c>
    </row>
    <row r="47" spans="1:13" ht="14.25" customHeight="1">
      <c r="D47">
        <v>725</v>
      </c>
      <c r="F47">
        <v>600</v>
      </c>
    </row>
    <row r="48" spans="1:13">
      <c r="D48">
        <v>3000</v>
      </c>
      <c r="F48">
        <v>3000</v>
      </c>
    </row>
    <row r="49" spans="4:7">
      <c r="D49">
        <f>SUM(D45:D48)</f>
        <v>5375</v>
      </c>
      <c r="F49">
        <f>SUM(F45:F48)</f>
        <v>5525</v>
      </c>
      <c r="G49">
        <f>D49-F49</f>
        <v>-150</v>
      </c>
    </row>
  </sheetData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EF62B-5F18-4189-AD09-44EC0DF2307E}">
  <dimension ref="A1:W339"/>
  <sheetViews>
    <sheetView workbookViewId="0">
      <pane ySplit="2" topLeftCell="A21" activePane="bottomLeft" state="frozen"/>
      <selection pane="bottomLeft" activeCell="A14" sqref="A14"/>
    </sheetView>
  </sheetViews>
  <sheetFormatPr defaultRowHeight="14.5"/>
  <cols>
    <col min="1" max="1" width="9.08984375" style="6" customWidth="1"/>
    <col min="2" max="2" width="12.453125" customWidth="1"/>
    <col min="3" max="3" width="11.36328125" customWidth="1"/>
    <col min="4" max="4" width="11.6328125" customWidth="1"/>
    <col min="5" max="5" width="20.6328125" customWidth="1"/>
    <col min="6" max="6" width="27.90625" customWidth="1"/>
    <col min="7" max="7" width="15" customWidth="1"/>
    <col min="10" max="10" width="2.90625" customWidth="1"/>
    <col min="11" max="11" width="15.36328125" customWidth="1"/>
    <col min="12" max="12" width="28.90625" customWidth="1"/>
    <col min="14" max="14" width="12" style="6" customWidth="1"/>
    <col min="15" max="15" width="12.54296875" customWidth="1"/>
    <col min="16" max="16" width="9.08984375" hidden="1" customWidth="1"/>
    <col min="17" max="17" width="3.54296875" customWidth="1"/>
    <col min="18" max="18" width="12.90625" customWidth="1"/>
    <col min="20" max="20" width="9" customWidth="1"/>
    <col min="21" max="21" width="14.90625" customWidth="1"/>
  </cols>
  <sheetData>
    <row r="1" spans="1:20" ht="16" thickBot="1">
      <c r="A1" s="6" t="s">
        <v>2390</v>
      </c>
      <c r="B1" s="201">
        <f>A339</f>
        <v>336</v>
      </c>
      <c r="C1" s="275" t="s">
        <v>2365</v>
      </c>
      <c r="D1" s="263"/>
      <c r="G1" s="227">
        <v>2024</v>
      </c>
      <c r="L1" t="s">
        <v>1660</v>
      </c>
      <c r="M1" t="s">
        <v>1660</v>
      </c>
      <c r="N1" s="191"/>
      <c r="R1" s="1"/>
    </row>
    <row r="2" spans="1:20" ht="16" thickBot="1">
      <c r="A2" s="264" t="s">
        <v>2389</v>
      </c>
      <c r="B2" s="265" t="s">
        <v>0</v>
      </c>
      <c r="C2" s="266" t="s">
        <v>1</v>
      </c>
      <c r="D2" t="s">
        <v>1079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1080</v>
      </c>
      <c r="N2" s="191" t="s">
        <v>11</v>
      </c>
      <c r="O2" t="s">
        <v>1081</v>
      </c>
      <c r="P2" t="s">
        <v>1071</v>
      </c>
      <c r="Q2" s="2" t="s">
        <v>1751</v>
      </c>
      <c r="R2" s="1" t="s">
        <v>10</v>
      </c>
      <c r="T2" t="s">
        <v>1750</v>
      </c>
    </row>
    <row r="3" spans="1:20">
      <c r="A3" s="6">
        <v>570</v>
      </c>
      <c r="B3" t="s">
        <v>12</v>
      </c>
      <c r="C3" t="s">
        <v>13</v>
      </c>
      <c r="D3" t="s">
        <v>1077</v>
      </c>
      <c r="E3" t="s">
        <v>14</v>
      </c>
      <c r="F3" t="s">
        <v>15</v>
      </c>
      <c r="G3" t="s">
        <v>16</v>
      </c>
      <c r="H3" t="s">
        <v>17</v>
      </c>
      <c r="I3" t="s">
        <v>1752</v>
      </c>
      <c r="J3" t="s">
        <v>18</v>
      </c>
      <c r="K3" t="s">
        <v>18</v>
      </c>
      <c r="L3" t="s">
        <v>2254</v>
      </c>
      <c r="M3" t="s">
        <v>1753</v>
      </c>
      <c r="N3" s="191">
        <v>17009</v>
      </c>
      <c r="O3" t="s">
        <v>1078</v>
      </c>
      <c r="Q3" t="b">
        <v>0</v>
      </c>
      <c r="R3" s="1">
        <v>41618</v>
      </c>
      <c r="T3" t="b">
        <v>1</v>
      </c>
    </row>
    <row r="4" spans="1:20">
      <c r="A4" s="6">
        <v>803</v>
      </c>
      <c r="B4" t="s">
        <v>22</v>
      </c>
      <c r="C4" t="s">
        <v>202</v>
      </c>
      <c r="D4" t="s">
        <v>1218</v>
      </c>
      <c r="E4" t="s">
        <v>23</v>
      </c>
      <c r="F4" t="s">
        <v>24</v>
      </c>
      <c r="G4" t="s">
        <v>25</v>
      </c>
      <c r="H4" t="s">
        <v>17</v>
      </c>
      <c r="I4" t="s">
        <v>1755</v>
      </c>
      <c r="J4" t="s">
        <v>26</v>
      </c>
      <c r="K4" t="s">
        <v>27</v>
      </c>
      <c r="L4" t="s">
        <v>2255</v>
      </c>
      <c r="M4" t="s">
        <v>28</v>
      </c>
      <c r="N4" s="191">
        <v>13707</v>
      </c>
      <c r="O4" t="s">
        <v>1219</v>
      </c>
      <c r="Q4" t="b">
        <v>0</v>
      </c>
      <c r="R4" s="1">
        <v>42577</v>
      </c>
      <c r="T4" t="b">
        <v>1</v>
      </c>
    </row>
    <row r="5" spans="1:20" ht="15" thickBot="1">
      <c r="A5" s="6">
        <v>679</v>
      </c>
      <c r="B5" t="s">
        <v>29</v>
      </c>
      <c r="C5" t="s">
        <v>202</v>
      </c>
      <c r="D5" t="s">
        <v>1540</v>
      </c>
      <c r="E5" t="s">
        <v>30</v>
      </c>
      <c r="F5" t="s">
        <v>31</v>
      </c>
      <c r="G5" t="s">
        <v>32</v>
      </c>
      <c r="H5" t="s">
        <v>17</v>
      </c>
      <c r="I5" t="s">
        <v>1756</v>
      </c>
      <c r="J5" t="s">
        <v>33</v>
      </c>
      <c r="K5" t="s">
        <v>34</v>
      </c>
      <c r="L5" t="s">
        <v>35</v>
      </c>
      <c r="M5" t="s">
        <v>1606</v>
      </c>
      <c r="N5" s="191">
        <v>19873</v>
      </c>
      <c r="O5" t="s">
        <v>1478</v>
      </c>
      <c r="P5" t="s">
        <v>1757</v>
      </c>
      <c r="Q5" t="b">
        <v>0</v>
      </c>
      <c r="R5" s="1">
        <v>42108</v>
      </c>
      <c r="T5" t="b">
        <v>1</v>
      </c>
    </row>
    <row r="6" spans="1:20" ht="15" thickBot="1">
      <c r="A6" s="6">
        <v>1094</v>
      </c>
      <c r="B6" t="s">
        <v>2194</v>
      </c>
      <c r="C6" t="s">
        <v>529</v>
      </c>
      <c r="D6" t="s">
        <v>1269</v>
      </c>
      <c r="E6" t="s">
        <v>2196</v>
      </c>
      <c r="F6" t="s">
        <v>2203</v>
      </c>
      <c r="G6" t="s">
        <v>25</v>
      </c>
      <c r="H6" t="s">
        <v>17</v>
      </c>
      <c r="I6" t="s">
        <v>1755</v>
      </c>
      <c r="J6" t="s">
        <v>2204</v>
      </c>
      <c r="K6" t="s">
        <v>2205</v>
      </c>
      <c r="L6" t="s">
        <v>2197</v>
      </c>
      <c r="N6" s="283">
        <v>12971</v>
      </c>
      <c r="O6" t="s">
        <v>2198</v>
      </c>
      <c r="Q6" t="b">
        <v>0</v>
      </c>
      <c r="R6" s="1">
        <v>44956</v>
      </c>
      <c r="T6" t="b">
        <v>1</v>
      </c>
    </row>
    <row r="7" spans="1:20">
      <c r="A7" s="6">
        <v>498</v>
      </c>
      <c r="B7" t="s">
        <v>38</v>
      </c>
      <c r="C7" t="s">
        <v>39</v>
      </c>
      <c r="D7" t="s">
        <v>1397</v>
      </c>
      <c r="E7" t="s">
        <v>40</v>
      </c>
      <c r="F7" t="s">
        <v>41</v>
      </c>
      <c r="G7" t="s">
        <v>42</v>
      </c>
      <c r="H7" t="s">
        <v>17</v>
      </c>
      <c r="I7" t="s">
        <v>1758</v>
      </c>
      <c r="J7" t="s">
        <v>43</v>
      </c>
      <c r="L7" t="s">
        <v>1398</v>
      </c>
      <c r="N7" s="191">
        <v>15872</v>
      </c>
      <c r="O7" t="s">
        <v>1399</v>
      </c>
      <c r="Q7" t="b">
        <v>0</v>
      </c>
      <c r="R7" s="1">
        <v>41000</v>
      </c>
      <c r="T7" t="b">
        <v>1</v>
      </c>
    </row>
    <row r="8" spans="1:20">
      <c r="A8" s="73">
        <v>688</v>
      </c>
      <c r="B8" s="75" t="s">
        <v>44</v>
      </c>
      <c r="C8" s="75" t="s">
        <v>45</v>
      </c>
      <c r="D8" t="s">
        <v>1367</v>
      </c>
      <c r="E8" t="s">
        <v>14</v>
      </c>
      <c r="F8" t="s">
        <v>46</v>
      </c>
      <c r="G8" t="s">
        <v>42</v>
      </c>
      <c r="H8" t="s">
        <v>17</v>
      </c>
      <c r="I8" t="s">
        <v>1758</v>
      </c>
      <c r="J8" t="s">
        <v>47</v>
      </c>
      <c r="L8" t="s">
        <v>48</v>
      </c>
      <c r="N8" s="191">
        <v>15491</v>
      </c>
      <c r="Q8" t="b">
        <v>0</v>
      </c>
      <c r="R8" s="1">
        <v>42199</v>
      </c>
      <c r="T8" t="b">
        <v>1</v>
      </c>
    </row>
    <row r="9" spans="1:20">
      <c r="A9" s="6">
        <v>672</v>
      </c>
      <c r="B9" t="s">
        <v>49</v>
      </c>
      <c r="C9" t="s">
        <v>50</v>
      </c>
      <c r="D9" t="s">
        <v>1760</v>
      </c>
      <c r="E9" t="s">
        <v>51</v>
      </c>
      <c r="F9" t="s">
        <v>52</v>
      </c>
      <c r="G9" t="s">
        <v>53</v>
      </c>
      <c r="H9" t="s">
        <v>17</v>
      </c>
      <c r="I9" t="s">
        <v>1761</v>
      </c>
      <c r="J9" t="s">
        <v>54</v>
      </c>
      <c r="L9" t="s">
        <v>55</v>
      </c>
      <c r="M9" t="s">
        <v>1762</v>
      </c>
      <c r="N9" s="191">
        <v>14801</v>
      </c>
      <c r="P9" t="s">
        <v>2347</v>
      </c>
      <c r="Q9" t="b">
        <v>0</v>
      </c>
      <c r="R9" s="1">
        <v>42073</v>
      </c>
      <c r="T9" t="b">
        <v>1</v>
      </c>
    </row>
    <row r="10" spans="1:20">
      <c r="A10" s="6">
        <v>1063</v>
      </c>
      <c r="B10" t="s">
        <v>1763</v>
      </c>
      <c r="C10" t="s">
        <v>50</v>
      </c>
      <c r="D10" t="s">
        <v>1764</v>
      </c>
      <c r="E10" t="s">
        <v>457</v>
      </c>
      <c r="F10" t="s">
        <v>1765</v>
      </c>
      <c r="G10" t="s">
        <v>16</v>
      </c>
      <c r="H10" t="s">
        <v>17</v>
      </c>
      <c r="I10" t="s">
        <v>1752</v>
      </c>
      <c r="J10" t="s">
        <v>1766</v>
      </c>
      <c r="K10" t="s">
        <v>1767</v>
      </c>
      <c r="L10" t="s">
        <v>1768</v>
      </c>
      <c r="M10" t="s">
        <v>1769</v>
      </c>
      <c r="N10" s="191">
        <v>20311</v>
      </c>
      <c r="O10" t="s">
        <v>1770</v>
      </c>
      <c r="Q10" t="b">
        <v>0</v>
      </c>
      <c r="R10" s="1">
        <v>44664</v>
      </c>
      <c r="T10" t="b">
        <v>1</v>
      </c>
    </row>
    <row r="11" spans="1:20">
      <c r="A11" s="6">
        <v>41</v>
      </c>
      <c r="B11" t="s">
        <v>57</v>
      </c>
      <c r="C11" t="s">
        <v>58</v>
      </c>
      <c r="D11" t="s">
        <v>1356</v>
      </c>
      <c r="E11" t="s">
        <v>59</v>
      </c>
      <c r="F11" t="s">
        <v>60</v>
      </c>
      <c r="G11" t="s">
        <v>25</v>
      </c>
      <c r="H11" t="s">
        <v>17</v>
      </c>
      <c r="I11" t="s">
        <v>1755</v>
      </c>
      <c r="J11" t="s">
        <v>61</v>
      </c>
      <c r="L11" t="s">
        <v>62</v>
      </c>
      <c r="N11" s="191">
        <v>15356</v>
      </c>
      <c r="P11" t="s">
        <v>2206</v>
      </c>
      <c r="Q11" t="b">
        <v>0</v>
      </c>
      <c r="R11" s="1">
        <v>37622</v>
      </c>
      <c r="T11" t="b">
        <v>1</v>
      </c>
    </row>
    <row r="12" spans="1:20">
      <c r="A12" s="6">
        <v>1057</v>
      </c>
      <c r="B12" t="s">
        <v>1736</v>
      </c>
      <c r="C12" t="s">
        <v>798</v>
      </c>
      <c r="D12" t="s">
        <v>1214</v>
      </c>
      <c r="E12" t="s">
        <v>1385</v>
      </c>
      <c r="F12" t="s">
        <v>1771</v>
      </c>
      <c r="G12" t="s">
        <v>83</v>
      </c>
      <c r="H12" t="s">
        <v>17</v>
      </c>
      <c r="I12" t="s">
        <v>1772</v>
      </c>
      <c r="J12" t="s">
        <v>1773</v>
      </c>
      <c r="K12" t="s">
        <v>1774</v>
      </c>
      <c r="L12" t="s">
        <v>1775</v>
      </c>
      <c r="N12" s="191">
        <v>14445</v>
      </c>
      <c r="Q12" t="b">
        <v>0</v>
      </c>
      <c r="R12" s="1">
        <v>44599</v>
      </c>
      <c r="T12" t="b">
        <v>1</v>
      </c>
    </row>
    <row r="13" spans="1:20">
      <c r="A13" s="6">
        <v>583</v>
      </c>
      <c r="B13" t="s">
        <v>63</v>
      </c>
      <c r="C13" t="s">
        <v>64</v>
      </c>
      <c r="D13" t="s">
        <v>1239</v>
      </c>
      <c r="E13" t="s">
        <v>65</v>
      </c>
      <c r="F13" t="s">
        <v>66</v>
      </c>
      <c r="G13" t="s">
        <v>67</v>
      </c>
      <c r="H13" t="s">
        <v>17</v>
      </c>
      <c r="I13" t="s">
        <v>1776</v>
      </c>
      <c r="J13" t="s">
        <v>68</v>
      </c>
      <c r="L13" t="s">
        <v>69</v>
      </c>
      <c r="N13" s="191">
        <v>18162</v>
      </c>
      <c r="O13" t="s">
        <v>1546</v>
      </c>
      <c r="Q13" t="b">
        <v>0</v>
      </c>
      <c r="R13" s="1">
        <v>41681</v>
      </c>
      <c r="T13" t="b">
        <v>1</v>
      </c>
    </row>
    <row r="14" spans="1:20">
      <c r="A14" s="99">
        <v>843</v>
      </c>
      <c r="B14" s="110" t="s">
        <v>70</v>
      </c>
      <c r="C14" s="110" t="s">
        <v>71</v>
      </c>
      <c r="D14" s="110"/>
      <c r="E14" s="110" t="s">
        <v>72</v>
      </c>
      <c r="F14" s="110" t="s">
        <v>73</v>
      </c>
      <c r="G14" s="110" t="s">
        <v>32</v>
      </c>
      <c r="H14" s="110" t="s">
        <v>17</v>
      </c>
      <c r="I14" s="110" t="s">
        <v>1756</v>
      </c>
      <c r="J14" s="110" t="s">
        <v>74</v>
      </c>
      <c r="K14" s="110" t="s">
        <v>75</v>
      </c>
      <c r="L14" s="110" t="s">
        <v>1777</v>
      </c>
      <c r="M14" s="110"/>
      <c r="N14" s="278">
        <v>12235</v>
      </c>
      <c r="Q14" t="b">
        <v>0</v>
      </c>
      <c r="R14" s="1">
        <v>42745</v>
      </c>
      <c r="T14" t="b">
        <v>1</v>
      </c>
    </row>
    <row r="15" spans="1:20">
      <c r="A15" s="6">
        <v>939</v>
      </c>
      <c r="B15" t="s">
        <v>76</v>
      </c>
      <c r="C15" t="s">
        <v>1644</v>
      </c>
      <c r="D15" t="s">
        <v>1082</v>
      </c>
      <c r="E15" t="s">
        <v>77</v>
      </c>
      <c r="F15" t="s">
        <v>78</v>
      </c>
      <c r="G15" t="s">
        <v>16</v>
      </c>
      <c r="H15" t="s">
        <v>17</v>
      </c>
      <c r="I15" t="s">
        <v>1752</v>
      </c>
      <c r="J15" t="s">
        <v>79</v>
      </c>
      <c r="L15" t="s">
        <v>80</v>
      </c>
      <c r="N15" s="191">
        <v>14149</v>
      </c>
      <c r="O15" t="s">
        <v>1249</v>
      </c>
      <c r="Q15" t="b">
        <v>0</v>
      </c>
      <c r="R15" s="1">
        <v>43473</v>
      </c>
      <c r="T15" t="b">
        <v>1</v>
      </c>
    </row>
    <row r="16" spans="1:20">
      <c r="A16" s="73">
        <v>489</v>
      </c>
      <c r="B16" s="75" t="s">
        <v>84</v>
      </c>
      <c r="C16" s="75" t="s">
        <v>756</v>
      </c>
      <c r="D16" t="s">
        <v>1353</v>
      </c>
      <c r="E16" t="s">
        <v>85</v>
      </c>
      <c r="F16" t="s">
        <v>86</v>
      </c>
      <c r="G16" t="s">
        <v>87</v>
      </c>
      <c r="H16" t="s">
        <v>17</v>
      </c>
      <c r="I16" t="s">
        <v>1778</v>
      </c>
      <c r="J16" t="s">
        <v>88</v>
      </c>
      <c r="L16" t="s">
        <v>89</v>
      </c>
      <c r="N16" s="191">
        <v>15345</v>
      </c>
      <c r="O16" t="s">
        <v>1146</v>
      </c>
      <c r="Q16" t="b">
        <v>0</v>
      </c>
      <c r="R16" s="1">
        <v>40953</v>
      </c>
      <c r="T16" t="b">
        <v>1</v>
      </c>
    </row>
    <row r="17" spans="1:20">
      <c r="A17" s="6">
        <v>902</v>
      </c>
      <c r="B17" t="s">
        <v>90</v>
      </c>
      <c r="C17" t="s">
        <v>91</v>
      </c>
      <c r="D17" t="s">
        <v>1268</v>
      </c>
      <c r="E17" t="s">
        <v>92</v>
      </c>
      <c r="F17" t="s">
        <v>93</v>
      </c>
      <c r="G17" t="s">
        <v>81</v>
      </c>
      <c r="H17" t="s">
        <v>17</v>
      </c>
      <c r="I17" t="s">
        <v>1779</v>
      </c>
      <c r="J17" t="s">
        <v>94</v>
      </c>
      <c r="K17" t="s">
        <v>95</v>
      </c>
      <c r="L17" t="s">
        <v>1412</v>
      </c>
      <c r="N17" s="191">
        <v>16141</v>
      </c>
      <c r="Q17" t="b">
        <v>0</v>
      </c>
      <c r="R17" s="1">
        <v>43018</v>
      </c>
      <c r="T17" t="b">
        <v>1</v>
      </c>
    </row>
    <row r="18" spans="1:20">
      <c r="A18" s="6">
        <v>1029</v>
      </c>
      <c r="B18" t="s">
        <v>1486</v>
      </c>
      <c r="C18" t="s">
        <v>56</v>
      </c>
      <c r="E18" t="s">
        <v>1487</v>
      </c>
      <c r="F18" t="s">
        <v>1488</v>
      </c>
      <c r="G18" t="s">
        <v>67</v>
      </c>
      <c r="H18" t="s">
        <v>17</v>
      </c>
      <c r="I18" t="s">
        <v>1776</v>
      </c>
      <c r="J18" t="s">
        <v>1489</v>
      </c>
      <c r="N18" s="191">
        <v>17192</v>
      </c>
      <c r="O18" t="s">
        <v>1490</v>
      </c>
      <c r="P18" t="s">
        <v>1780</v>
      </c>
      <c r="Q18" t="b">
        <v>0</v>
      </c>
      <c r="R18" s="1">
        <v>44415</v>
      </c>
      <c r="T18" t="b">
        <v>1</v>
      </c>
    </row>
    <row r="19" spans="1:20">
      <c r="A19" s="6">
        <v>415</v>
      </c>
      <c r="B19" t="s">
        <v>97</v>
      </c>
      <c r="C19" t="s">
        <v>98</v>
      </c>
      <c r="D19" t="s">
        <v>1104</v>
      </c>
      <c r="E19" t="s">
        <v>99</v>
      </c>
      <c r="F19" t="s">
        <v>100</v>
      </c>
      <c r="G19" t="s">
        <v>25</v>
      </c>
      <c r="H19" t="s">
        <v>17</v>
      </c>
      <c r="I19" t="s">
        <v>1755</v>
      </c>
      <c r="J19" t="s">
        <v>101</v>
      </c>
      <c r="L19" t="s">
        <v>102</v>
      </c>
      <c r="N19" s="191">
        <v>17943</v>
      </c>
      <c r="O19" t="s">
        <v>1541</v>
      </c>
      <c r="Q19" t="b">
        <v>0</v>
      </c>
      <c r="R19" s="1">
        <v>40057</v>
      </c>
      <c r="T19" t="b">
        <v>1</v>
      </c>
    </row>
    <row r="20" spans="1:20">
      <c r="A20" s="73">
        <v>523</v>
      </c>
      <c r="B20" s="75" t="s">
        <v>103</v>
      </c>
      <c r="C20" s="75" t="s">
        <v>1632</v>
      </c>
      <c r="D20" t="s">
        <v>1434</v>
      </c>
      <c r="E20" t="s">
        <v>23</v>
      </c>
      <c r="F20" t="s">
        <v>105</v>
      </c>
      <c r="G20" t="s">
        <v>25</v>
      </c>
      <c r="H20" t="s">
        <v>17</v>
      </c>
      <c r="I20" t="s">
        <v>1755</v>
      </c>
      <c r="J20" t="s">
        <v>106</v>
      </c>
      <c r="K20" t="s">
        <v>1435</v>
      </c>
      <c r="L20" t="s">
        <v>2122</v>
      </c>
      <c r="N20" s="191">
        <v>16435</v>
      </c>
      <c r="O20" t="s">
        <v>1383</v>
      </c>
      <c r="Q20" t="b">
        <v>0</v>
      </c>
      <c r="R20" s="1">
        <v>41306</v>
      </c>
      <c r="T20" t="b">
        <v>1</v>
      </c>
    </row>
    <row r="21" spans="1:20">
      <c r="A21" s="6">
        <v>957</v>
      </c>
      <c r="B21" t="s">
        <v>107</v>
      </c>
      <c r="C21" t="s">
        <v>144</v>
      </c>
      <c r="D21" t="s">
        <v>1542</v>
      </c>
      <c r="E21" t="s">
        <v>65</v>
      </c>
      <c r="F21" t="s">
        <v>1781</v>
      </c>
      <c r="G21" t="s">
        <v>25</v>
      </c>
      <c r="H21" t="s">
        <v>17</v>
      </c>
      <c r="I21" t="s">
        <v>1755</v>
      </c>
      <c r="J21" t="s">
        <v>108</v>
      </c>
      <c r="K21" t="s">
        <v>109</v>
      </c>
      <c r="L21" t="s">
        <v>110</v>
      </c>
      <c r="N21" s="191">
        <v>18014</v>
      </c>
      <c r="O21" t="s">
        <v>1543</v>
      </c>
      <c r="Q21" t="b">
        <v>0</v>
      </c>
      <c r="R21" s="1">
        <v>43564</v>
      </c>
      <c r="T21" t="b">
        <v>1</v>
      </c>
    </row>
    <row r="22" spans="1:20">
      <c r="A22" s="6">
        <v>926</v>
      </c>
      <c r="B22" t="s">
        <v>111</v>
      </c>
      <c r="C22" t="s">
        <v>112</v>
      </c>
      <c r="D22" t="s">
        <v>1446</v>
      </c>
      <c r="E22" t="s">
        <v>113</v>
      </c>
      <c r="F22" t="s">
        <v>114</v>
      </c>
      <c r="G22" t="s">
        <v>32</v>
      </c>
      <c r="H22" t="s">
        <v>17</v>
      </c>
      <c r="I22" t="s">
        <v>1756</v>
      </c>
      <c r="J22" t="s">
        <v>115</v>
      </c>
      <c r="L22" t="s">
        <v>116</v>
      </c>
      <c r="N22" s="191">
        <v>16606</v>
      </c>
      <c r="Q22" t="b">
        <v>0</v>
      </c>
      <c r="R22" s="1">
        <v>43298</v>
      </c>
      <c r="T22" t="b">
        <v>1</v>
      </c>
    </row>
    <row r="23" spans="1:20">
      <c r="A23" s="6">
        <v>501</v>
      </c>
      <c r="B23" t="s">
        <v>117</v>
      </c>
      <c r="C23" t="s">
        <v>2038</v>
      </c>
      <c r="D23" t="s">
        <v>1214</v>
      </c>
      <c r="E23" t="s">
        <v>118</v>
      </c>
      <c r="F23" t="s">
        <v>119</v>
      </c>
      <c r="G23" t="s">
        <v>120</v>
      </c>
      <c r="H23" t="s">
        <v>17</v>
      </c>
      <c r="I23" t="s">
        <v>1782</v>
      </c>
      <c r="J23" t="s">
        <v>121</v>
      </c>
      <c r="L23" t="s">
        <v>122</v>
      </c>
      <c r="N23" s="191">
        <v>16623</v>
      </c>
      <c r="O23" t="s">
        <v>1448</v>
      </c>
      <c r="Q23" t="b">
        <v>0</v>
      </c>
      <c r="R23" s="1">
        <v>41030</v>
      </c>
      <c r="T23" t="b">
        <v>1</v>
      </c>
    </row>
    <row r="24" spans="1:20">
      <c r="A24" s="6">
        <v>775</v>
      </c>
      <c r="B24" t="s">
        <v>123</v>
      </c>
      <c r="C24" t="s">
        <v>144</v>
      </c>
      <c r="D24" t="s">
        <v>1250</v>
      </c>
      <c r="E24" t="s">
        <v>124</v>
      </c>
      <c r="F24" t="s">
        <v>2207</v>
      </c>
      <c r="G24" t="s">
        <v>42</v>
      </c>
      <c r="H24" t="s">
        <v>17</v>
      </c>
      <c r="I24" t="s">
        <v>1758</v>
      </c>
      <c r="J24" t="s">
        <v>125</v>
      </c>
      <c r="K24" t="s">
        <v>126</v>
      </c>
      <c r="L24" t="s">
        <v>127</v>
      </c>
      <c r="N24" s="191">
        <v>20298</v>
      </c>
      <c r="Q24" t="b">
        <v>0</v>
      </c>
      <c r="R24" s="1">
        <v>42409</v>
      </c>
      <c r="T24" t="b">
        <v>1</v>
      </c>
    </row>
    <row r="25" spans="1:20">
      <c r="A25" s="6">
        <v>960</v>
      </c>
      <c r="B25" t="s">
        <v>128</v>
      </c>
      <c r="C25" t="s">
        <v>2098</v>
      </c>
      <c r="D25" t="s">
        <v>1434</v>
      </c>
      <c r="E25" t="s">
        <v>129</v>
      </c>
      <c r="F25" t="s">
        <v>1616</v>
      </c>
      <c r="G25" t="s">
        <v>136</v>
      </c>
      <c r="H25" t="s">
        <v>17</v>
      </c>
      <c r="I25" t="s">
        <v>1783</v>
      </c>
      <c r="J25" t="s">
        <v>131</v>
      </c>
      <c r="L25" t="s">
        <v>132</v>
      </c>
      <c r="N25" s="191">
        <v>23362</v>
      </c>
      <c r="O25" t="s">
        <v>1387</v>
      </c>
      <c r="Q25" t="b">
        <v>0</v>
      </c>
      <c r="R25" s="1">
        <v>43599</v>
      </c>
      <c r="T25" t="b">
        <v>1</v>
      </c>
    </row>
    <row r="26" spans="1:20">
      <c r="A26" s="6">
        <v>50</v>
      </c>
      <c r="B26" t="s">
        <v>134</v>
      </c>
      <c r="C26" t="s">
        <v>13</v>
      </c>
      <c r="D26" t="s">
        <v>1104</v>
      </c>
      <c r="E26" t="s">
        <v>51</v>
      </c>
      <c r="F26" t="s">
        <v>135</v>
      </c>
      <c r="G26" t="s">
        <v>136</v>
      </c>
      <c r="H26" t="s">
        <v>17</v>
      </c>
      <c r="I26" t="s">
        <v>1783</v>
      </c>
      <c r="J26" t="s">
        <v>137</v>
      </c>
      <c r="L26" t="s">
        <v>138</v>
      </c>
      <c r="M26" t="s">
        <v>1191</v>
      </c>
      <c r="N26" s="191">
        <v>13486</v>
      </c>
      <c r="Q26" t="b">
        <v>0</v>
      </c>
      <c r="R26" s="1">
        <v>38534</v>
      </c>
      <c r="T26" t="b">
        <v>1</v>
      </c>
    </row>
    <row r="27" spans="1:20">
      <c r="A27" s="99">
        <v>51</v>
      </c>
      <c r="B27" s="58" t="s">
        <v>139</v>
      </c>
      <c r="C27" s="58" t="s">
        <v>140</v>
      </c>
      <c r="D27" s="110" t="s">
        <v>1084</v>
      </c>
      <c r="E27" s="110" t="s">
        <v>141</v>
      </c>
      <c r="F27" s="110" t="s">
        <v>142</v>
      </c>
      <c r="G27" s="110" t="s">
        <v>25</v>
      </c>
      <c r="H27" s="110" t="s">
        <v>17</v>
      </c>
      <c r="I27" s="110" t="s">
        <v>1755</v>
      </c>
      <c r="J27" s="110" t="s">
        <v>143</v>
      </c>
      <c r="K27" s="110"/>
      <c r="L27" s="110" t="s">
        <v>1784</v>
      </c>
      <c r="M27" s="110"/>
      <c r="N27" s="225">
        <v>12759</v>
      </c>
      <c r="Q27" t="b">
        <v>0</v>
      </c>
      <c r="R27" s="1">
        <v>35551</v>
      </c>
      <c r="T27" t="b">
        <v>1</v>
      </c>
    </row>
    <row r="28" spans="1:20">
      <c r="A28" s="6">
        <v>1046</v>
      </c>
      <c r="B28" t="s">
        <v>1678</v>
      </c>
      <c r="C28" t="s">
        <v>144</v>
      </c>
      <c r="D28" t="s">
        <v>1240</v>
      </c>
      <c r="E28" t="s">
        <v>1785</v>
      </c>
      <c r="F28" t="s">
        <v>1786</v>
      </c>
      <c r="G28" t="s">
        <v>777</v>
      </c>
      <c r="H28" t="s">
        <v>17</v>
      </c>
      <c r="I28" t="s">
        <v>1787</v>
      </c>
      <c r="J28" t="s">
        <v>1679</v>
      </c>
      <c r="K28" t="s">
        <v>1679</v>
      </c>
      <c r="L28" t="s">
        <v>1680</v>
      </c>
      <c r="N28" s="191">
        <v>18460</v>
      </c>
      <c r="Q28" t="b">
        <v>0</v>
      </c>
      <c r="R28" s="1">
        <v>43872</v>
      </c>
      <c r="T28" t="b">
        <v>1</v>
      </c>
    </row>
    <row r="29" spans="1:20">
      <c r="A29" s="99">
        <v>62</v>
      </c>
      <c r="B29" s="110" t="s">
        <v>145</v>
      </c>
      <c r="C29" s="110" t="s">
        <v>146</v>
      </c>
      <c r="D29" s="110" t="s">
        <v>1137</v>
      </c>
      <c r="E29" s="110" t="s">
        <v>147</v>
      </c>
      <c r="F29" s="110" t="s">
        <v>148</v>
      </c>
      <c r="G29" s="110" t="s">
        <v>149</v>
      </c>
      <c r="H29" s="110" t="s">
        <v>17</v>
      </c>
      <c r="I29" s="110" t="s">
        <v>1759</v>
      </c>
      <c r="J29" s="110" t="s">
        <v>150</v>
      </c>
      <c r="K29" s="110" t="s">
        <v>1138</v>
      </c>
      <c r="L29" s="110" t="s">
        <v>151</v>
      </c>
      <c r="M29" s="110" t="s">
        <v>1139</v>
      </c>
      <c r="N29" s="278">
        <v>12288</v>
      </c>
      <c r="Q29" t="b">
        <v>0</v>
      </c>
      <c r="R29" s="1">
        <v>39417</v>
      </c>
      <c r="T29" t="b">
        <v>1</v>
      </c>
    </row>
    <row r="30" spans="1:20">
      <c r="A30" s="6">
        <v>956</v>
      </c>
      <c r="B30" t="s">
        <v>152</v>
      </c>
      <c r="C30" t="s">
        <v>56</v>
      </c>
      <c r="D30" t="s">
        <v>1144</v>
      </c>
      <c r="E30" t="s">
        <v>153</v>
      </c>
      <c r="F30" t="s">
        <v>154</v>
      </c>
      <c r="G30" t="s">
        <v>155</v>
      </c>
      <c r="H30" t="s">
        <v>17</v>
      </c>
      <c r="I30" t="s">
        <v>1788</v>
      </c>
      <c r="J30" t="s">
        <v>156</v>
      </c>
      <c r="K30" t="s">
        <v>157</v>
      </c>
      <c r="L30" t="s">
        <v>158</v>
      </c>
      <c r="M30" t="s">
        <v>1321</v>
      </c>
      <c r="N30" s="191">
        <v>15057</v>
      </c>
      <c r="O30" t="s">
        <v>1322</v>
      </c>
      <c r="Q30" t="b">
        <v>0</v>
      </c>
      <c r="R30" s="1">
        <v>43564</v>
      </c>
      <c r="T30" t="b">
        <v>1</v>
      </c>
    </row>
    <row r="31" spans="1:20">
      <c r="A31" s="99">
        <v>66</v>
      </c>
      <c r="B31" s="110" t="s">
        <v>160</v>
      </c>
      <c r="C31" s="110" t="s">
        <v>56</v>
      </c>
      <c r="D31" s="110" t="s">
        <v>1107</v>
      </c>
      <c r="E31" s="110" t="s">
        <v>51</v>
      </c>
      <c r="F31" s="110" t="s">
        <v>162</v>
      </c>
      <c r="G31" s="110" t="s">
        <v>25</v>
      </c>
      <c r="H31" s="110" t="s">
        <v>17</v>
      </c>
      <c r="I31" s="110" t="s">
        <v>1755</v>
      </c>
      <c r="J31" s="110"/>
      <c r="K31" s="110"/>
      <c r="L31" s="110"/>
      <c r="M31" s="110"/>
      <c r="N31" s="278">
        <v>11365</v>
      </c>
      <c r="P31" t="s">
        <v>1789</v>
      </c>
      <c r="Q31" t="b">
        <v>0</v>
      </c>
      <c r="R31" s="1">
        <v>36557</v>
      </c>
      <c r="T31" t="b">
        <v>1</v>
      </c>
    </row>
    <row r="32" spans="1:20">
      <c r="A32" s="6">
        <v>499</v>
      </c>
      <c r="B32" t="s">
        <v>163</v>
      </c>
      <c r="C32" t="s">
        <v>98</v>
      </c>
      <c r="D32" t="s">
        <v>1307</v>
      </c>
      <c r="E32" t="s">
        <v>124</v>
      </c>
      <c r="F32" t="s">
        <v>164</v>
      </c>
      <c r="G32" t="s">
        <v>25</v>
      </c>
      <c r="H32" t="s">
        <v>17</v>
      </c>
      <c r="I32" t="s">
        <v>1755</v>
      </c>
      <c r="J32" t="s">
        <v>165</v>
      </c>
      <c r="L32" t="s">
        <v>166</v>
      </c>
      <c r="M32" t="s">
        <v>1308</v>
      </c>
      <c r="N32" s="191">
        <v>14894</v>
      </c>
      <c r="O32" t="s">
        <v>1221</v>
      </c>
      <c r="Q32" t="b">
        <v>0</v>
      </c>
      <c r="R32" s="1">
        <v>41000</v>
      </c>
      <c r="T32" t="b">
        <v>1</v>
      </c>
    </row>
    <row r="33" spans="1:20">
      <c r="A33" s="226">
        <v>1110</v>
      </c>
      <c r="B33" s="75" t="s">
        <v>2410</v>
      </c>
      <c r="C33" s="75" t="s">
        <v>202</v>
      </c>
      <c r="D33" s="75" t="s">
        <v>1211</v>
      </c>
      <c r="E33" s="75"/>
      <c r="F33" s="75"/>
      <c r="G33" s="75" t="s">
        <v>583</v>
      </c>
      <c r="H33" s="75" t="s">
        <v>17</v>
      </c>
      <c r="I33" s="73" t="s">
        <v>1895</v>
      </c>
      <c r="J33" s="75" t="s">
        <v>2413</v>
      </c>
      <c r="K33" s="75"/>
      <c r="L33" s="75" t="s">
        <v>2412</v>
      </c>
      <c r="M33" s="75"/>
      <c r="N33" s="289">
        <v>20323</v>
      </c>
      <c r="O33" s="75"/>
      <c r="P33" s="75"/>
      <c r="Q33" s="75"/>
      <c r="R33" s="288">
        <v>45213</v>
      </c>
      <c r="S33" s="75"/>
      <c r="T33" s="73" t="s">
        <v>2414</v>
      </c>
    </row>
    <row r="34" spans="1:20">
      <c r="A34" s="99">
        <v>68</v>
      </c>
      <c r="B34" s="58" t="s">
        <v>167</v>
      </c>
      <c r="C34" s="58" t="s">
        <v>172</v>
      </c>
      <c r="D34" s="110" t="s">
        <v>1153</v>
      </c>
      <c r="E34" s="110" t="s">
        <v>153</v>
      </c>
      <c r="F34" s="110" t="s">
        <v>173</v>
      </c>
      <c r="G34" s="110" t="s">
        <v>120</v>
      </c>
      <c r="H34" s="110" t="s">
        <v>17</v>
      </c>
      <c r="I34" s="110" t="s">
        <v>1782</v>
      </c>
      <c r="J34" s="110" t="s">
        <v>174</v>
      </c>
      <c r="K34" s="110"/>
      <c r="L34" s="110" t="s">
        <v>175</v>
      </c>
      <c r="M34" s="110"/>
      <c r="N34" s="225">
        <v>12692</v>
      </c>
      <c r="Q34" t="b">
        <v>0</v>
      </c>
      <c r="R34" s="1">
        <v>36495</v>
      </c>
      <c r="T34" t="b">
        <v>1</v>
      </c>
    </row>
    <row r="35" spans="1:20">
      <c r="A35" s="6">
        <v>562</v>
      </c>
      <c r="B35" t="s">
        <v>167</v>
      </c>
      <c r="C35" t="s">
        <v>2108</v>
      </c>
      <c r="D35" t="s">
        <v>1105</v>
      </c>
      <c r="E35" t="s">
        <v>168</v>
      </c>
      <c r="F35" t="s">
        <v>169</v>
      </c>
      <c r="G35" t="s">
        <v>32</v>
      </c>
      <c r="H35" t="s">
        <v>17</v>
      </c>
      <c r="I35" t="s">
        <v>1756</v>
      </c>
      <c r="J35" t="s">
        <v>170</v>
      </c>
      <c r="K35" t="s">
        <v>1349</v>
      </c>
      <c r="L35" t="s">
        <v>171</v>
      </c>
      <c r="M35" t="s">
        <v>1790</v>
      </c>
      <c r="N35" s="191">
        <v>15260</v>
      </c>
      <c r="O35" t="s">
        <v>1350</v>
      </c>
      <c r="Q35" t="b">
        <v>0</v>
      </c>
      <c r="R35" s="1">
        <v>41560</v>
      </c>
      <c r="T35" t="b">
        <v>1</v>
      </c>
    </row>
    <row r="36" spans="1:20">
      <c r="A36" s="6">
        <v>69</v>
      </c>
      <c r="B36" t="s">
        <v>176</v>
      </c>
      <c r="C36" t="s">
        <v>2099</v>
      </c>
      <c r="D36" t="s">
        <v>1361</v>
      </c>
      <c r="E36" t="s">
        <v>20</v>
      </c>
      <c r="F36" t="s">
        <v>177</v>
      </c>
      <c r="G36" t="s">
        <v>120</v>
      </c>
      <c r="H36" t="s">
        <v>17</v>
      </c>
      <c r="I36" t="s">
        <v>1782</v>
      </c>
      <c r="J36" t="s">
        <v>178</v>
      </c>
      <c r="L36" t="s">
        <v>1681</v>
      </c>
      <c r="N36" s="191">
        <v>15429</v>
      </c>
      <c r="P36" t="s">
        <v>1791</v>
      </c>
      <c r="Q36" t="b">
        <v>0</v>
      </c>
      <c r="R36" s="1">
        <v>39083</v>
      </c>
      <c r="T36" t="b">
        <v>1</v>
      </c>
    </row>
    <row r="37" spans="1:20">
      <c r="A37" s="73">
        <v>73</v>
      </c>
      <c r="B37" s="75" t="s">
        <v>180</v>
      </c>
      <c r="C37" s="75" t="s">
        <v>58</v>
      </c>
      <c r="D37" t="s">
        <v>1364</v>
      </c>
      <c r="E37" t="s">
        <v>181</v>
      </c>
      <c r="F37" t="s">
        <v>182</v>
      </c>
      <c r="G37" t="s">
        <v>16</v>
      </c>
      <c r="H37" t="s">
        <v>17</v>
      </c>
      <c r="I37" t="s">
        <v>1752</v>
      </c>
      <c r="J37" t="s">
        <v>183</v>
      </c>
      <c r="L37" t="s">
        <v>184</v>
      </c>
      <c r="N37" s="191">
        <v>15480</v>
      </c>
      <c r="Q37" t="b">
        <v>0</v>
      </c>
      <c r="R37" s="1">
        <v>38657</v>
      </c>
      <c r="T37" t="b">
        <v>1</v>
      </c>
    </row>
    <row r="38" spans="1:20">
      <c r="A38" s="6">
        <v>1054</v>
      </c>
      <c r="B38" t="s">
        <v>1664</v>
      </c>
      <c r="C38" t="s">
        <v>144</v>
      </c>
      <c r="D38" t="s">
        <v>1792</v>
      </c>
      <c r="E38" t="s">
        <v>77</v>
      </c>
      <c r="F38" t="s">
        <v>1793</v>
      </c>
      <c r="G38" t="s">
        <v>32</v>
      </c>
      <c r="H38" t="s">
        <v>17</v>
      </c>
      <c r="I38" t="s">
        <v>1756</v>
      </c>
      <c r="J38" t="s">
        <v>1682</v>
      </c>
      <c r="K38" t="s">
        <v>1683</v>
      </c>
      <c r="L38" t="s">
        <v>1684</v>
      </c>
      <c r="M38" t="s">
        <v>1794</v>
      </c>
      <c r="N38" s="191">
        <v>16033</v>
      </c>
      <c r="O38" t="s">
        <v>1177</v>
      </c>
      <c r="Q38" t="b">
        <v>0</v>
      </c>
      <c r="R38" s="1">
        <v>44552</v>
      </c>
      <c r="T38" t="b">
        <v>1</v>
      </c>
    </row>
    <row r="39" spans="1:20">
      <c r="A39" s="73">
        <v>518</v>
      </c>
      <c r="B39" s="75" t="s">
        <v>185</v>
      </c>
      <c r="C39" s="75" t="s">
        <v>186</v>
      </c>
      <c r="D39" t="s">
        <v>1476</v>
      </c>
      <c r="E39" t="s">
        <v>187</v>
      </c>
      <c r="F39" t="s">
        <v>188</v>
      </c>
      <c r="G39" t="s">
        <v>120</v>
      </c>
      <c r="H39" t="s">
        <v>17</v>
      </c>
      <c r="I39" t="s">
        <v>1782</v>
      </c>
      <c r="J39" t="s">
        <v>189</v>
      </c>
      <c r="K39" t="s">
        <v>190</v>
      </c>
      <c r="L39" t="s">
        <v>191</v>
      </c>
      <c r="M39" t="s">
        <v>1477</v>
      </c>
      <c r="N39" s="191">
        <v>17133</v>
      </c>
      <c r="P39" t="s">
        <v>1795</v>
      </c>
      <c r="Q39" t="b">
        <v>0</v>
      </c>
      <c r="R39" s="1">
        <v>41255</v>
      </c>
      <c r="T39" t="b">
        <v>1</v>
      </c>
    </row>
    <row r="40" spans="1:20">
      <c r="A40" s="6">
        <v>75</v>
      </c>
      <c r="B40" t="s">
        <v>2094</v>
      </c>
      <c r="C40" t="s">
        <v>64</v>
      </c>
      <c r="D40" t="s">
        <v>1117</v>
      </c>
      <c r="E40" t="s">
        <v>192</v>
      </c>
      <c r="F40" t="s">
        <v>193</v>
      </c>
      <c r="G40" t="s">
        <v>83</v>
      </c>
      <c r="H40" t="s">
        <v>17</v>
      </c>
      <c r="I40" t="s">
        <v>1772</v>
      </c>
      <c r="J40" t="s">
        <v>194</v>
      </c>
      <c r="L40" t="s">
        <v>195</v>
      </c>
      <c r="M40" t="s">
        <v>1212</v>
      </c>
      <c r="N40" s="191">
        <v>13629</v>
      </c>
      <c r="O40" t="s">
        <v>1213</v>
      </c>
      <c r="P40" t="s">
        <v>1795</v>
      </c>
      <c r="Q40" t="b">
        <v>0</v>
      </c>
      <c r="R40" s="1">
        <v>36526</v>
      </c>
      <c r="T40" t="b">
        <v>1</v>
      </c>
    </row>
    <row r="41" spans="1:20">
      <c r="A41" s="73">
        <v>904</v>
      </c>
      <c r="B41" s="75" t="s">
        <v>196</v>
      </c>
      <c r="C41" s="75" t="s">
        <v>13</v>
      </c>
      <c r="D41" t="s">
        <v>1577</v>
      </c>
      <c r="E41" t="s">
        <v>92</v>
      </c>
      <c r="F41" t="s">
        <v>197</v>
      </c>
      <c r="G41" t="s">
        <v>198</v>
      </c>
      <c r="H41" t="s">
        <v>17</v>
      </c>
      <c r="I41" t="s">
        <v>1796</v>
      </c>
      <c r="J41" t="s">
        <v>199</v>
      </c>
      <c r="K41" t="s">
        <v>200</v>
      </c>
      <c r="L41" t="s">
        <v>201</v>
      </c>
      <c r="M41" t="s">
        <v>1578</v>
      </c>
      <c r="N41" s="191">
        <v>19274</v>
      </c>
      <c r="O41" t="s">
        <v>1083</v>
      </c>
      <c r="Q41" t="b">
        <v>0</v>
      </c>
      <c r="R41" s="1">
        <v>43053</v>
      </c>
      <c r="T41" t="b">
        <v>1</v>
      </c>
    </row>
    <row r="42" spans="1:20">
      <c r="A42" s="6">
        <v>1061</v>
      </c>
      <c r="B42" t="s">
        <v>1739</v>
      </c>
      <c r="C42" t="s">
        <v>2095</v>
      </c>
      <c r="D42" t="s">
        <v>1105</v>
      </c>
      <c r="E42" t="s">
        <v>1220</v>
      </c>
      <c r="F42" t="s">
        <v>1797</v>
      </c>
      <c r="G42" t="s">
        <v>789</v>
      </c>
      <c r="H42" t="s">
        <v>17</v>
      </c>
      <c r="I42" t="s">
        <v>1798</v>
      </c>
      <c r="J42" t="s">
        <v>1799</v>
      </c>
      <c r="K42" t="s">
        <v>1800</v>
      </c>
      <c r="L42" t="s">
        <v>1801</v>
      </c>
      <c r="M42" t="s">
        <v>1802</v>
      </c>
      <c r="N42" s="191">
        <v>24597</v>
      </c>
      <c r="O42" t="s">
        <v>1803</v>
      </c>
      <c r="Q42" t="b">
        <v>0</v>
      </c>
      <c r="R42" s="1">
        <v>44639</v>
      </c>
      <c r="T42" t="b">
        <v>1</v>
      </c>
    </row>
    <row r="43" spans="1:20">
      <c r="A43" s="6">
        <v>78</v>
      </c>
      <c r="B43" t="s">
        <v>203</v>
      </c>
      <c r="C43" t="s">
        <v>13</v>
      </c>
      <c r="D43" t="s">
        <v>1104</v>
      </c>
      <c r="E43" t="s">
        <v>51</v>
      </c>
      <c r="F43" t="s">
        <v>204</v>
      </c>
      <c r="G43" t="s">
        <v>25</v>
      </c>
      <c r="H43" t="s">
        <v>17</v>
      </c>
      <c r="I43" t="s">
        <v>1755</v>
      </c>
      <c r="J43" t="s">
        <v>205</v>
      </c>
      <c r="L43" t="s">
        <v>206</v>
      </c>
      <c r="M43" t="s">
        <v>1284</v>
      </c>
      <c r="N43" s="191">
        <v>14698</v>
      </c>
      <c r="Q43" t="b">
        <v>0</v>
      </c>
      <c r="R43" s="1">
        <v>39387</v>
      </c>
      <c r="T43" t="b">
        <v>1</v>
      </c>
    </row>
    <row r="44" spans="1:20">
      <c r="A44" s="6">
        <v>846</v>
      </c>
      <c r="B44" t="s">
        <v>207</v>
      </c>
      <c r="C44" t="s">
        <v>45</v>
      </c>
      <c r="D44" t="s">
        <v>1077</v>
      </c>
      <c r="E44" t="s">
        <v>23</v>
      </c>
      <c r="F44" t="s">
        <v>208</v>
      </c>
      <c r="G44" t="s">
        <v>32</v>
      </c>
      <c r="H44" t="s">
        <v>17</v>
      </c>
      <c r="I44" t="s">
        <v>1756</v>
      </c>
      <c r="J44" t="s">
        <v>209</v>
      </c>
      <c r="K44" t="s">
        <v>1536</v>
      </c>
      <c r="L44" t="s">
        <v>210</v>
      </c>
      <c r="M44" t="s">
        <v>1537</v>
      </c>
      <c r="N44" s="191">
        <v>17793</v>
      </c>
      <c r="O44" t="s">
        <v>1383</v>
      </c>
      <c r="Q44" t="b">
        <v>0</v>
      </c>
      <c r="R44" s="1">
        <v>42745</v>
      </c>
      <c r="T44" t="b">
        <v>1</v>
      </c>
    </row>
    <row r="45" spans="1:20">
      <c r="A45" s="6">
        <v>460</v>
      </c>
      <c r="B45" t="s">
        <v>211</v>
      </c>
      <c r="C45" t="s">
        <v>1641</v>
      </c>
      <c r="D45" t="s">
        <v>1105</v>
      </c>
      <c r="E45" t="s">
        <v>40</v>
      </c>
      <c r="F45" t="s">
        <v>212</v>
      </c>
      <c r="G45" t="s">
        <v>213</v>
      </c>
      <c r="H45" t="s">
        <v>17</v>
      </c>
      <c r="I45" t="s">
        <v>1804</v>
      </c>
      <c r="J45" t="s">
        <v>214</v>
      </c>
      <c r="L45" t="s">
        <v>215</v>
      </c>
      <c r="N45" s="191">
        <v>13659</v>
      </c>
      <c r="O45" t="s">
        <v>1217</v>
      </c>
      <c r="Q45" t="b">
        <v>0</v>
      </c>
      <c r="R45" s="1">
        <v>40645</v>
      </c>
      <c r="T45" t="b">
        <v>1</v>
      </c>
    </row>
    <row r="46" spans="1:20">
      <c r="A46" s="99">
        <v>81</v>
      </c>
      <c r="B46" s="110" t="s">
        <v>216</v>
      </c>
      <c r="C46" s="110" t="s">
        <v>217</v>
      </c>
      <c r="D46" s="110"/>
      <c r="E46" s="110"/>
      <c r="F46" s="110" t="s">
        <v>218</v>
      </c>
      <c r="G46" s="110" t="s">
        <v>25</v>
      </c>
      <c r="H46" s="110" t="s">
        <v>17</v>
      </c>
      <c r="I46" s="110" t="s">
        <v>1755</v>
      </c>
      <c r="J46" s="110" t="s">
        <v>219</v>
      </c>
      <c r="K46" s="110"/>
      <c r="L46" s="110" t="s">
        <v>220</v>
      </c>
      <c r="M46" s="110"/>
      <c r="N46" s="278">
        <v>9677</v>
      </c>
      <c r="Q46" t="b">
        <v>0</v>
      </c>
      <c r="R46" s="1">
        <v>39356</v>
      </c>
      <c r="T46" t="b">
        <v>1</v>
      </c>
    </row>
    <row r="47" spans="1:20">
      <c r="A47" s="6">
        <v>998</v>
      </c>
      <c r="B47" t="s">
        <v>1263</v>
      </c>
      <c r="C47" t="s">
        <v>64</v>
      </c>
      <c r="D47" t="s">
        <v>1264</v>
      </c>
      <c r="E47" t="s">
        <v>85</v>
      </c>
      <c r="F47" t="s">
        <v>1265</v>
      </c>
      <c r="G47" t="s">
        <v>25</v>
      </c>
      <c r="H47" t="s">
        <v>17</v>
      </c>
      <c r="I47" t="s">
        <v>1755</v>
      </c>
      <c r="J47" t="s">
        <v>2229</v>
      </c>
      <c r="K47" t="s">
        <v>2229</v>
      </c>
      <c r="L47" t="s">
        <v>1266</v>
      </c>
      <c r="N47" s="191">
        <v>14364</v>
      </c>
      <c r="O47" t="s">
        <v>1267</v>
      </c>
      <c r="Q47" t="b">
        <v>0</v>
      </c>
      <c r="R47" s="1">
        <v>44333</v>
      </c>
      <c r="T47" t="b">
        <v>1</v>
      </c>
    </row>
    <row r="48" spans="1:20">
      <c r="A48" s="6">
        <v>1103</v>
      </c>
      <c r="B48" t="s">
        <v>2291</v>
      </c>
      <c r="C48" t="s">
        <v>2346</v>
      </c>
      <c r="E48" t="s">
        <v>2345</v>
      </c>
      <c r="F48" t="s">
        <v>2344</v>
      </c>
      <c r="G48" t="s">
        <v>25</v>
      </c>
      <c r="H48" t="s">
        <v>17</v>
      </c>
      <c r="I48" t="s">
        <v>1755</v>
      </c>
      <c r="J48" t="s">
        <v>2343</v>
      </c>
      <c r="K48" t="s">
        <v>2343</v>
      </c>
      <c r="L48" t="s">
        <v>2342</v>
      </c>
      <c r="N48" s="191">
        <v>16403</v>
      </c>
      <c r="O48" t="s">
        <v>2341</v>
      </c>
      <c r="Q48" t="b">
        <v>0</v>
      </c>
      <c r="R48" s="1">
        <v>45098</v>
      </c>
      <c r="T48" t="b">
        <v>1</v>
      </c>
    </row>
    <row r="49" spans="1:20">
      <c r="A49" s="6">
        <v>1014</v>
      </c>
      <c r="B49" t="s">
        <v>1531</v>
      </c>
      <c r="C49" t="s">
        <v>144</v>
      </c>
      <c r="D49" t="s">
        <v>1144</v>
      </c>
      <c r="E49" t="s">
        <v>85</v>
      </c>
      <c r="F49" t="s">
        <v>1532</v>
      </c>
      <c r="G49" t="s">
        <v>87</v>
      </c>
      <c r="H49" t="s">
        <v>17</v>
      </c>
      <c r="I49" t="s">
        <v>1778</v>
      </c>
      <c r="K49" t="s">
        <v>1533</v>
      </c>
      <c r="N49" s="191">
        <v>17708</v>
      </c>
      <c r="O49" t="s">
        <v>1380</v>
      </c>
      <c r="P49" t="s">
        <v>1805</v>
      </c>
      <c r="Q49" t="b">
        <v>0</v>
      </c>
      <c r="R49" s="1">
        <v>44375</v>
      </c>
      <c r="T49" t="b">
        <v>1</v>
      </c>
    </row>
    <row r="50" spans="1:20">
      <c r="A50" s="99">
        <v>444</v>
      </c>
      <c r="B50" s="110" t="s">
        <v>221</v>
      </c>
      <c r="C50" s="110" t="s">
        <v>222</v>
      </c>
      <c r="D50" s="110" t="s">
        <v>1100</v>
      </c>
      <c r="E50" s="110" t="s">
        <v>30</v>
      </c>
      <c r="F50" s="110" t="s">
        <v>1806</v>
      </c>
      <c r="G50" s="110" t="s">
        <v>1807</v>
      </c>
      <c r="H50" s="110" t="s">
        <v>1808</v>
      </c>
      <c r="I50" s="110" t="s">
        <v>1809</v>
      </c>
      <c r="J50" s="110" t="s">
        <v>223</v>
      </c>
      <c r="K50" s="110"/>
      <c r="L50" s="110" t="s">
        <v>224</v>
      </c>
      <c r="M50" s="110"/>
      <c r="N50" s="278">
        <v>10799</v>
      </c>
      <c r="O50" t="s">
        <v>1083</v>
      </c>
      <c r="P50" t="s">
        <v>1795</v>
      </c>
      <c r="Q50" t="b">
        <v>0</v>
      </c>
      <c r="R50" s="1">
        <v>40391</v>
      </c>
      <c r="T50" t="b">
        <v>1</v>
      </c>
    </row>
    <row r="51" spans="1:20">
      <c r="A51" s="6">
        <v>759</v>
      </c>
      <c r="B51" t="s">
        <v>225</v>
      </c>
      <c r="C51" t="s">
        <v>91</v>
      </c>
      <c r="D51" t="s">
        <v>1165</v>
      </c>
      <c r="E51" t="s">
        <v>129</v>
      </c>
      <c r="F51" t="s">
        <v>226</v>
      </c>
      <c r="G51" t="s">
        <v>32</v>
      </c>
      <c r="H51" t="s">
        <v>17</v>
      </c>
      <c r="I51" t="s">
        <v>1756</v>
      </c>
      <c r="J51" t="s">
        <v>227</v>
      </c>
      <c r="K51" t="s">
        <v>228</v>
      </c>
      <c r="L51" t="s">
        <v>229</v>
      </c>
      <c r="N51" s="191">
        <v>13182</v>
      </c>
      <c r="O51" t="s">
        <v>1166</v>
      </c>
      <c r="Q51" t="b">
        <v>0</v>
      </c>
      <c r="R51" s="1">
        <v>42318</v>
      </c>
      <c r="T51" t="b">
        <v>1</v>
      </c>
    </row>
    <row r="52" spans="1:20">
      <c r="A52" s="99">
        <v>949</v>
      </c>
      <c r="B52" s="58" t="s">
        <v>230</v>
      </c>
      <c r="C52" s="58" t="s">
        <v>1642</v>
      </c>
      <c r="D52" s="110" t="s">
        <v>1147</v>
      </c>
      <c r="E52" s="110" t="s">
        <v>231</v>
      </c>
      <c r="F52" s="110" t="s">
        <v>232</v>
      </c>
      <c r="G52" s="110" t="s">
        <v>136</v>
      </c>
      <c r="H52" s="110" t="s">
        <v>17</v>
      </c>
      <c r="I52" s="110" t="s">
        <v>1783</v>
      </c>
      <c r="J52" s="110" t="s">
        <v>233</v>
      </c>
      <c r="K52" s="110"/>
      <c r="L52" s="110" t="s">
        <v>234</v>
      </c>
      <c r="M52" s="110"/>
      <c r="N52" s="225">
        <v>12446</v>
      </c>
      <c r="O52" t="s">
        <v>1148</v>
      </c>
      <c r="Q52" t="b">
        <v>0</v>
      </c>
      <c r="R52" s="1">
        <v>43536</v>
      </c>
      <c r="T52" t="b">
        <v>1</v>
      </c>
    </row>
    <row r="53" spans="1:20">
      <c r="A53" s="73">
        <v>85</v>
      </c>
      <c r="B53" s="75" t="s">
        <v>235</v>
      </c>
      <c r="C53" s="75" t="s">
        <v>2036</v>
      </c>
      <c r="D53" t="s">
        <v>1225</v>
      </c>
      <c r="E53" t="s">
        <v>72</v>
      </c>
      <c r="F53" t="s">
        <v>2348</v>
      </c>
      <c r="G53" t="s">
        <v>2349</v>
      </c>
      <c r="H53" t="s">
        <v>17</v>
      </c>
      <c r="I53" t="s">
        <v>2350</v>
      </c>
      <c r="J53" t="s">
        <v>2351</v>
      </c>
      <c r="K53" t="s">
        <v>1226</v>
      </c>
      <c r="L53" t="s">
        <v>1227</v>
      </c>
      <c r="N53" s="191">
        <v>13895</v>
      </c>
      <c r="Q53" t="b">
        <v>0</v>
      </c>
      <c r="R53" s="1">
        <v>38827</v>
      </c>
      <c r="T53" t="b">
        <v>1</v>
      </c>
    </row>
    <row r="54" spans="1:20">
      <c r="A54" s="73">
        <v>1112</v>
      </c>
      <c r="B54" s="75" t="s">
        <v>2427</v>
      </c>
      <c r="C54" s="75" t="s">
        <v>1642</v>
      </c>
      <c r="D54" s="75" t="s">
        <v>2432</v>
      </c>
      <c r="E54" s="75" t="s">
        <v>2434</v>
      </c>
      <c r="F54" s="75" t="s">
        <v>2433</v>
      </c>
      <c r="G54" s="75" t="s">
        <v>96</v>
      </c>
      <c r="H54" s="75" t="s">
        <v>2430</v>
      </c>
      <c r="I54" s="75">
        <v>7463</v>
      </c>
      <c r="J54" s="75"/>
      <c r="K54" s="75"/>
      <c r="L54" s="295" t="s">
        <v>2431</v>
      </c>
      <c r="M54" s="75"/>
      <c r="N54" s="289">
        <v>20339</v>
      </c>
      <c r="O54" s="75"/>
      <c r="P54" s="75"/>
      <c r="Q54" s="75"/>
      <c r="R54" s="288">
        <v>45223</v>
      </c>
      <c r="S54" s="75"/>
      <c r="T54" s="75"/>
    </row>
    <row r="55" spans="1:20">
      <c r="A55" s="73">
        <v>1111</v>
      </c>
      <c r="B55" s="75" t="s">
        <v>2418</v>
      </c>
      <c r="C55" s="75" t="s">
        <v>2415</v>
      </c>
      <c r="D55" s="75" t="s">
        <v>2419</v>
      </c>
      <c r="E55" s="75" t="s">
        <v>23</v>
      </c>
      <c r="F55" s="75" t="s">
        <v>2420</v>
      </c>
      <c r="G55" s="75" t="s">
        <v>81</v>
      </c>
      <c r="H55" s="75" t="s">
        <v>17</v>
      </c>
      <c r="I55" s="75">
        <v>7654</v>
      </c>
      <c r="J55" s="75" t="s">
        <v>2422</v>
      </c>
      <c r="K55" s="75"/>
      <c r="L55" s="290" t="s">
        <v>2421</v>
      </c>
      <c r="M55" s="75"/>
      <c r="N55" s="289">
        <v>17901</v>
      </c>
      <c r="O55" s="75"/>
      <c r="P55" s="75"/>
      <c r="Q55" s="75"/>
      <c r="R55" s="288">
        <v>45224</v>
      </c>
      <c r="S55" s="75"/>
      <c r="T55" s="75"/>
    </row>
    <row r="56" spans="1:20">
      <c r="A56" s="99">
        <v>959</v>
      </c>
      <c r="B56" s="110" t="s">
        <v>236</v>
      </c>
      <c r="C56" s="110" t="s">
        <v>577</v>
      </c>
      <c r="D56" s="110" t="s">
        <v>1082</v>
      </c>
      <c r="E56" s="110"/>
      <c r="F56" s="110" t="s">
        <v>237</v>
      </c>
      <c r="G56" s="110" t="s">
        <v>238</v>
      </c>
      <c r="H56" s="110" t="s">
        <v>133</v>
      </c>
      <c r="I56" s="110" t="s">
        <v>1810</v>
      </c>
      <c r="J56" s="110" t="s">
        <v>239</v>
      </c>
      <c r="K56" s="110" t="s">
        <v>240</v>
      </c>
      <c r="L56" s="110" t="s">
        <v>241</v>
      </c>
      <c r="M56" s="110"/>
      <c r="N56" s="278">
        <v>12415</v>
      </c>
      <c r="Q56" t="b">
        <v>0</v>
      </c>
      <c r="R56" s="1">
        <v>43599</v>
      </c>
      <c r="T56" t="b">
        <v>1</v>
      </c>
    </row>
    <row r="57" spans="1:20">
      <c r="A57" s="6">
        <v>1027</v>
      </c>
      <c r="B57" t="s">
        <v>1171</v>
      </c>
      <c r="C57" t="s">
        <v>1066</v>
      </c>
      <c r="D57" t="s">
        <v>1172</v>
      </c>
      <c r="E57" t="s">
        <v>72</v>
      </c>
      <c r="F57" t="s">
        <v>1173</v>
      </c>
      <c r="G57" t="s">
        <v>83</v>
      </c>
      <c r="H57" t="s">
        <v>17</v>
      </c>
      <c r="I57" t="s">
        <v>1772</v>
      </c>
      <c r="J57" t="s">
        <v>1174</v>
      </c>
      <c r="K57" t="s">
        <v>1175</v>
      </c>
      <c r="L57" t="s">
        <v>1176</v>
      </c>
      <c r="M57" t="s">
        <v>1176</v>
      </c>
      <c r="N57" s="191">
        <v>13309</v>
      </c>
      <c r="Q57" t="b">
        <v>0</v>
      </c>
      <c r="R57" s="1">
        <v>44404</v>
      </c>
      <c r="T57" t="b">
        <v>1</v>
      </c>
    </row>
    <row r="58" spans="1:20">
      <c r="A58" s="6">
        <v>1087</v>
      </c>
      <c r="B58" t="s">
        <v>2112</v>
      </c>
      <c r="C58" t="s">
        <v>2256</v>
      </c>
      <c r="D58" t="s">
        <v>2123</v>
      </c>
      <c r="E58" t="s">
        <v>23</v>
      </c>
      <c r="F58" t="s">
        <v>2124</v>
      </c>
      <c r="G58" t="s">
        <v>16</v>
      </c>
      <c r="H58" t="s">
        <v>17</v>
      </c>
      <c r="I58" t="s">
        <v>1752</v>
      </c>
      <c r="J58" t="s">
        <v>2125</v>
      </c>
      <c r="K58" t="s">
        <v>2126</v>
      </c>
      <c r="L58" t="s">
        <v>2127</v>
      </c>
      <c r="M58" t="s">
        <v>2128</v>
      </c>
      <c r="N58" s="191">
        <v>13387</v>
      </c>
      <c r="O58" t="s">
        <v>861</v>
      </c>
      <c r="Q58" t="b">
        <v>0</v>
      </c>
      <c r="R58" s="1">
        <v>44908</v>
      </c>
      <c r="T58" t="b">
        <v>1</v>
      </c>
    </row>
    <row r="59" spans="1:20">
      <c r="A59" s="99">
        <v>90</v>
      </c>
      <c r="B59" s="110" t="s">
        <v>242</v>
      </c>
      <c r="C59" s="110" t="s">
        <v>91</v>
      </c>
      <c r="D59" s="110" t="s">
        <v>1108</v>
      </c>
      <c r="E59" s="110" t="s">
        <v>124</v>
      </c>
      <c r="F59" s="110" t="s">
        <v>243</v>
      </c>
      <c r="G59" s="110" t="s">
        <v>16</v>
      </c>
      <c r="H59" s="110" t="s">
        <v>17</v>
      </c>
      <c r="I59" s="110" t="s">
        <v>1752</v>
      </c>
      <c r="J59" s="110" t="s">
        <v>244</v>
      </c>
      <c r="K59" s="110"/>
      <c r="L59" s="110" t="s">
        <v>245</v>
      </c>
      <c r="M59" s="110"/>
      <c r="N59" s="278">
        <v>11414</v>
      </c>
      <c r="Q59" t="b">
        <v>0</v>
      </c>
      <c r="R59" s="1">
        <v>34001</v>
      </c>
      <c r="T59" t="b">
        <v>1</v>
      </c>
    </row>
    <row r="60" spans="1:20">
      <c r="A60" s="6">
        <v>1049</v>
      </c>
      <c r="B60" t="s">
        <v>1640</v>
      </c>
      <c r="C60" t="s">
        <v>1641</v>
      </c>
      <c r="D60" t="s">
        <v>1811</v>
      </c>
      <c r="E60" t="s">
        <v>1563</v>
      </c>
      <c r="F60" t="s">
        <v>1812</v>
      </c>
      <c r="G60" t="s">
        <v>789</v>
      </c>
      <c r="H60" t="s">
        <v>17</v>
      </c>
      <c r="I60" t="s">
        <v>1798</v>
      </c>
      <c r="J60" t="s">
        <v>1685</v>
      </c>
      <c r="K60" t="s">
        <v>1686</v>
      </c>
      <c r="L60" t="s">
        <v>1687</v>
      </c>
      <c r="M60" t="s">
        <v>1813</v>
      </c>
      <c r="N60" s="191">
        <v>16573</v>
      </c>
      <c r="O60" t="s">
        <v>1814</v>
      </c>
      <c r="Q60" t="b">
        <v>0</v>
      </c>
      <c r="R60" s="1">
        <v>44515</v>
      </c>
      <c r="T60" t="b">
        <v>1</v>
      </c>
    </row>
    <row r="61" spans="1:20">
      <c r="A61" s="73">
        <v>1062</v>
      </c>
      <c r="B61" s="75" t="s">
        <v>1742</v>
      </c>
      <c r="C61" s="75" t="s">
        <v>2396</v>
      </c>
      <c r="D61" t="s">
        <v>1437</v>
      </c>
      <c r="E61" t="s">
        <v>1815</v>
      </c>
      <c r="F61" t="s">
        <v>1816</v>
      </c>
      <c r="G61" t="s">
        <v>130</v>
      </c>
      <c r="H61" t="s">
        <v>17</v>
      </c>
      <c r="I61" t="s">
        <v>1783</v>
      </c>
      <c r="J61" t="s">
        <v>1817</v>
      </c>
      <c r="K61" t="s">
        <v>1818</v>
      </c>
      <c r="L61" t="s">
        <v>1819</v>
      </c>
      <c r="M61" t="s">
        <v>1820</v>
      </c>
      <c r="N61" s="191">
        <v>14054</v>
      </c>
      <c r="O61" t="s">
        <v>1821</v>
      </c>
      <c r="Q61" t="b">
        <v>0</v>
      </c>
      <c r="R61" s="1">
        <v>44664</v>
      </c>
      <c r="T61" t="b">
        <v>1</v>
      </c>
    </row>
    <row r="62" spans="1:20">
      <c r="A62" s="99">
        <v>96</v>
      </c>
      <c r="B62" s="110" t="s">
        <v>248</v>
      </c>
      <c r="C62" s="110" t="s">
        <v>529</v>
      </c>
      <c r="D62" s="110" t="s">
        <v>1105</v>
      </c>
      <c r="E62" s="110" t="s">
        <v>51</v>
      </c>
      <c r="F62" s="110" t="s">
        <v>250</v>
      </c>
      <c r="G62" s="110" t="s">
        <v>96</v>
      </c>
      <c r="H62" s="110" t="s">
        <v>17</v>
      </c>
      <c r="I62" s="110" t="s">
        <v>1822</v>
      </c>
      <c r="J62" s="110" t="s">
        <v>251</v>
      </c>
      <c r="K62" s="110"/>
      <c r="L62" s="110" t="s">
        <v>252</v>
      </c>
      <c r="M62" s="110" t="s">
        <v>252</v>
      </c>
      <c r="N62" s="278">
        <v>11151</v>
      </c>
      <c r="Q62" t="b">
        <v>0</v>
      </c>
      <c r="R62" s="1">
        <v>38018</v>
      </c>
      <c r="T62" t="b">
        <v>1</v>
      </c>
    </row>
    <row r="63" spans="1:20">
      <c r="A63" s="6">
        <v>845</v>
      </c>
      <c r="B63" t="s">
        <v>253</v>
      </c>
      <c r="C63" t="s">
        <v>2257</v>
      </c>
      <c r="D63" t="s">
        <v>1235</v>
      </c>
      <c r="E63" t="s">
        <v>72</v>
      </c>
      <c r="F63" t="s">
        <v>254</v>
      </c>
      <c r="G63" t="s">
        <v>16</v>
      </c>
      <c r="H63" t="s">
        <v>17</v>
      </c>
      <c r="I63" t="s">
        <v>1752</v>
      </c>
      <c r="J63" t="s">
        <v>255</v>
      </c>
      <c r="K63" t="s">
        <v>256</v>
      </c>
      <c r="L63" t="s">
        <v>257</v>
      </c>
      <c r="N63" s="191">
        <v>13997</v>
      </c>
      <c r="O63" t="s">
        <v>1083</v>
      </c>
      <c r="Q63" t="b">
        <v>0</v>
      </c>
      <c r="R63" s="1">
        <v>42745</v>
      </c>
      <c r="T63" t="b">
        <v>1</v>
      </c>
    </row>
    <row r="64" spans="1:20">
      <c r="A64" s="73">
        <v>535</v>
      </c>
      <c r="B64" s="75" t="s">
        <v>258</v>
      </c>
      <c r="C64" s="75" t="s">
        <v>259</v>
      </c>
      <c r="D64" t="s">
        <v>1082</v>
      </c>
      <c r="E64" t="s">
        <v>51</v>
      </c>
      <c r="F64" t="s">
        <v>260</v>
      </c>
      <c r="G64" t="s">
        <v>42</v>
      </c>
      <c r="H64" t="s">
        <v>17</v>
      </c>
      <c r="I64" t="s">
        <v>1758</v>
      </c>
      <c r="J64" t="s">
        <v>1823</v>
      </c>
      <c r="K64" t="s">
        <v>1823</v>
      </c>
      <c r="L64" t="s">
        <v>261</v>
      </c>
      <c r="M64" t="s">
        <v>1544</v>
      </c>
      <c r="N64" s="191">
        <v>18059</v>
      </c>
      <c r="O64" t="s">
        <v>1382</v>
      </c>
      <c r="P64" t="s">
        <v>1795</v>
      </c>
      <c r="Q64" t="b">
        <v>0</v>
      </c>
      <c r="R64" s="1">
        <v>41395</v>
      </c>
      <c r="T64" t="b">
        <v>1</v>
      </c>
    </row>
    <row r="65" spans="1:20">
      <c r="A65" s="6">
        <v>885</v>
      </c>
      <c r="B65" t="s">
        <v>262</v>
      </c>
      <c r="C65" t="s">
        <v>217</v>
      </c>
      <c r="D65" t="s">
        <v>1104</v>
      </c>
      <c r="E65" t="s">
        <v>51</v>
      </c>
      <c r="F65" t="s">
        <v>2208</v>
      </c>
      <c r="G65" t="s">
        <v>155</v>
      </c>
      <c r="H65" t="s">
        <v>17</v>
      </c>
      <c r="I65" t="s">
        <v>1788</v>
      </c>
      <c r="J65" t="s">
        <v>1439</v>
      </c>
      <c r="K65" t="s">
        <v>263</v>
      </c>
      <c r="L65" t="s">
        <v>264</v>
      </c>
      <c r="M65" t="s">
        <v>1440</v>
      </c>
      <c r="N65" s="191">
        <v>16472</v>
      </c>
      <c r="Q65" t="b">
        <v>0</v>
      </c>
      <c r="R65" s="1">
        <v>42865</v>
      </c>
      <c r="T65" t="b">
        <v>1</v>
      </c>
    </row>
    <row r="66" spans="1:20">
      <c r="A66" s="99">
        <v>97</v>
      </c>
      <c r="B66" s="110" t="s">
        <v>265</v>
      </c>
      <c r="C66" s="110" t="s">
        <v>266</v>
      </c>
      <c r="D66" s="110" t="s">
        <v>1120</v>
      </c>
      <c r="E66" s="110" t="s">
        <v>267</v>
      </c>
      <c r="F66" s="110" t="s">
        <v>268</v>
      </c>
      <c r="G66" s="110" t="s">
        <v>96</v>
      </c>
      <c r="H66" s="110" t="s">
        <v>17</v>
      </c>
      <c r="I66" s="110" t="s">
        <v>1822</v>
      </c>
      <c r="J66" s="110" t="s">
        <v>269</v>
      </c>
      <c r="K66" s="110" t="s">
        <v>270</v>
      </c>
      <c r="L66" s="110" t="s">
        <v>271</v>
      </c>
      <c r="M66" s="110" t="s">
        <v>1121</v>
      </c>
      <c r="N66" s="278">
        <v>11907</v>
      </c>
      <c r="Q66" t="b">
        <v>0</v>
      </c>
      <c r="R66" s="1">
        <v>38786</v>
      </c>
      <c r="T66" t="b">
        <v>1</v>
      </c>
    </row>
    <row r="67" spans="1:20">
      <c r="A67" s="99">
        <v>883</v>
      </c>
      <c r="B67" s="110" t="s">
        <v>272</v>
      </c>
      <c r="C67" s="110" t="s">
        <v>1632</v>
      </c>
      <c r="D67" s="110"/>
      <c r="E67" s="110" t="s">
        <v>36</v>
      </c>
      <c r="F67" s="110" t="s">
        <v>274</v>
      </c>
      <c r="G67" s="110" t="s">
        <v>136</v>
      </c>
      <c r="H67" s="110" t="s">
        <v>17</v>
      </c>
      <c r="I67" s="110" t="s">
        <v>1783</v>
      </c>
      <c r="J67" s="110" t="s">
        <v>275</v>
      </c>
      <c r="K67" s="110" t="s">
        <v>276</v>
      </c>
      <c r="L67" s="110" t="s">
        <v>277</v>
      </c>
      <c r="M67" s="110"/>
      <c r="N67" s="278">
        <v>10945</v>
      </c>
      <c r="Q67" t="b">
        <v>0</v>
      </c>
      <c r="R67" s="1">
        <v>42836</v>
      </c>
      <c r="T67" t="b">
        <v>1</v>
      </c>
    </row>
    <row r="68" spans="1:20">
      <c r="A68" s="6">
        <v>680</v>
      </c>
      <c r="B68" t="s">
        <v>278</v>
      </c>
      <c r="C68" t="s">
        <v>13</v>
      </c>
      <c r="D68" t="s">
        <v>1538</v>
      </c>
      <c r="E68" t="s">
        <v>279</v>
      </c>
      <c r="F68" t="s">
        <v>280</v>
      </c>
      <c r="G68" t="s">
        <v>67</v>
      </c>
      <c r="H68" t="s">
        <v>17</v>
      </c>
      <c r="I68" t="s">
        <v>1776</v>
      </c>
      <c r="J68" t="s">
        <v>281</v>
      </c>
      <c r="K68" t="s">
        <v>282</v>
      </c>
      <c r="L68" t="s">
        <v>283</v>
      </c>
      <c r="N68" s="191">
        <v>17813</v>
      </c>
      <c r="O68" t="s">
        <v>1539</v>
      </c>
      <c r="Q68" t="b">
        <v>0</v>
      </c>
      <c r="R68" s="1">
        <v>42136</v>
      </c>
      <c r="T68" t="b">
        <v>1</v>
      </c>
    </row>
    <row r="69" spans="1:20">
      <c r="A69" s="73">
        <v>624</v>
      </c>
      <c r="B69" s="75" t="s">
        <v>284</v>
      </c>
      <c r="C69" s="75" t="s">
        <v>266</v>
      </c>
      <c r="D69" t="s">
        <v>1101</v>
      </c>
      <c r="E69" t="s">
        <v>1388</v>
      </c>
      <c r="F69" t="s">
        <v>285</v>
      </c>
      <c r="G69" t="s">
        <v>286</v>
      </c>
      <c r="H69" t="s">
        <v>17</v>
      </c>
      <c r="I69" t="s">
        <v>1824</v>
      </c>
      <c r="J69" t="s">
        <v>287</v>
      </c>
      <c r="L69" t="s">
        <v>288</v>
      </c>
      <c r="M69" t="s">
        <v>1389</v>
      </c>
      <c r="N69" s="191">
        <v>15791</v>
      </c>
      <c r="Q69" t="b">
        <v>0</v>
      </c>
      <c r="R69" s="1">
        <v>41926</v>
      </c>
      <c r="T69" t="b">
        <v>1</v>
      </c>
    </row>
    <row r="70" spans="1:20">
      <c r="A70" s="73">
        <v>702</v>
      </c>
      <c r="B70" s="75" t="s">
        <v>289</v>
      </c>
      <c r="C70" s="75" t="s">
        <v>369</v>
      </c>
      <c r="D70" t="s">
        <v>1426</v>
      </c>
      <c r="E70" t="s">
        <v>124</v>
      </c>
      <c r="F70" t="s">
        <v>290</v>
      </c>
      <c r="G70" t="s">
        <v>291</v>
      </c>
      <c r="H70" t="s">
        <v>17</v>
      </c>
      <c r="I70" t="s">
        <v>1825</v>
      </c>
      <c r="J70" t="s">
        <v>1427</v>
      </c>
      <c r="K70" t="s">
        <v>292</v>
      </c>
      <c r="L70" t="s">
        <v>293</v>
      </c>
      <c r="M70" t="s">
        <v>1428</v>
      </c>
      <c r="N70" s="191">
        <v>16370</v>
      </c>
      <c r="O70" t="s">
        <v>1429</v>
      </c>
      <c r="Q70" t="b">
        <v>0</v>
      </c>
      <c r="R70" s="1">
        <v>42206</v>
      </c>
      <c r="T70" t="b">
        <v>1</v>
      </c>
    </row>
    <row r="71" spans="1:20">
      <c r="A71" s="6">
        <v>100</v>
      </c>
      <c r="B71" t="s">
        <v>294</v>
      </c>
      <c r="C71" t="s">
        <v>2259</v>
      </c>
      <c r="D71" t="s">
        <v>1134</v>
      </c>
      <c r="E71" t="s">
        <v>1207</v>
      </c>
      <c r="F71" t="s">
        <v>296</v>
      </c>
      <c r="G71" t="s">
        <v>297</v>
      </c>
      <c r="H71" t="s">
        <v>17</v>
      </c>
      <c r="I71" t="s">
        <v>1826</v>
      </c>
      <c r="J71" t="s">
        <v>298</v>
      </c>
      <c r="K71" t="s">
        <v>1208</v>
      </c>
      <c r="L71" t="s">
        <v>1209</v>
      </c>
      <c r="M71" t="s">
        <v>1210</v>
      </c>
      <c r="N71" s="191">
        <v>13619</v>
      </c>
      <c r="Q71" t="b">
        <v>0</v>
      </c>
      <c r="R71" s="1">
        <v>36281</v>
      </c>
      <c r="T71" t="b">
        <v>1</v>
      </c>
    </row>
    <row r="72" spans="1:20">
      <c r="A72" s="6">
        <v>1093</v>
      </c>
      <c r="B72" t="s">
        <v>2189</v>
      </c>
      <c r="C72" t="s">
        <v>2190</v>
      </c>
      <c r="D72" t="s">
        <v>2209</v>
      </c>
      <c r="E72" t="s">
        <v>2210</v>
      </c>
      <c r="F72" t="s">
        <v>2211</v>
      </c>
      <c r="G72" t="s">
        <v>25</v>
      </c>
      <c r="H72" t="s">
        <v>17</v>
      </c>
      <c r="I72" t="s">
        <v>1755</v>
      </c>
      <c r="J72" t="s">
        <v>2212</v>
      </c>
      <c r="K72" t="s">
        <v>2212</v>
      </c>
      <c r="L72" t="s">
        <v>2213</v>
      </c>
      <c r="M72" t="s">
        <v>2214</v>
      </c>
      <c r="N72" s="191">
        <v>24719</v>
      </c>
      <c r="Q72" t="b">
        <v>0</v>
      </c>
      <c r="R72" s="1">
        <v>44947</v>
      </c>
      <c r="T72" t="b">
        <v>1</v>
      </c>
    </row>
    <row r="73" spans="1:20">
      <c r="A73" s="73">
        <v>102</v>
      </c>
      <c r="B73" s="75" t="s">
        <v>300</v>
      </c>
      <c r="C73" s="75" t="s">
        <v>529</v>
      </c>
      <c r="D73" t="s">
        <v>1256</v>
      </c>
      <c r="E73" t="s">
        <v>51</v>
      </c>
      <c r="F73" t="s">
        <v>301</v>
      </c>
      <c r="G73" t="s">
        <v>25</v>
      </c>
      <c r="H73" t="s">
        <v>17</v>
      </c>
      <c r="I73" t="s">
        <v>1755</v>
      </c>
      <c r="J73" t="s">
        <v>302</v>
      </c>
      <c r="L73" t="s">
        <v>303</v>
      </c>
      <c r="N73" s="191">
        <v>14286</v>
      </c>
      <c r="Q73" t="b">
        <v>0</v>
      </c>
      <c r="R73" s="1">
        <v>39448</v>
      </c>
      <c r="T73" t="b">
        <v>1</v>
      </c>
    </row>
    <row r="74" spans="1:20">
      <c r="A74" s="6">
        <v>698</v>
      </c>
      <c r="B74" t="s">
        <v>304</v>
      </c>
      <c r="C74" t="s">
        <v>91</v>
      </c>
      <c r="D74" t="s">
        <v>1354</v>
      </c>
      <c r="E74" t="s">
        <v>65</v>
      </c>
      <c r="F74" t="s">
        <v>305</v>
      </c>
      <c r="G74" t="s">
        <v>306</v>
      </c>
      <c r="H74" t="s">
        <v>17</v>
      </c>
      <c r="I74" t="s">
        <v>1827</v>
      </c>
      <c r="J74" t="s">
        <v>307</v>
      </c>
      <c r="K74" t="s">
        <v>308</v>
      </c>
      <c r="L74" t="s">
        <v>310</v>
      </c>
      <c r="M74" t="s">
        <v>1355</v>
      </c>
      <c r="N74" s="191">
        <v>15350</v>
      </c>
      <c r="P74" t="s">
        <v>1828</v>
      </c>
      <c r="Q74" t="b">
        <v>0</v>
      </c>
      <c r="R74" s="1">
        <v>42206</v>
      </c>
      <c r="T74" t="b">
        <v>1</v>
      </c>
    </row>
    <row r="75" spans="1:20">
      <c r="A75" s="6">
        <v>1090</v>
      </c>
      <c r="B75" t="s">
        <v>2116</v>
      </c>
      <c r="C75" t="s">
        <v>529</v>
      </c>
      <c r="D75" t="s">
        <v>1268</v>
      </c>
      <c r="E75" t="s">
        <v>2129</v>
      </c>
      <c r="F75" t="s">
        <v>2130</v>
      </c>
      <c r="G75" t="s">
        <v>42</v>
      </c>
      <c r="H75" t="s">
        <v>17</v>
      </c>
      <c r="I75" t="s">
        <v>1758</v>
      </c>
      <c r="K75" t="s">
        <v>2131</v>
      </c>
      <c r="L75" t="s">
        <v>2132</v>
      </c>
      <c r="M75" t="s">
        <v>2133</v>
      </c>
      <c r="N75" s="191">
        <v>15028</v>
      </c>
      <c r="Q75" t="b">
        <v>0</v>
      </c>
      <c r="R75" s="1">
        <v>44918</v>
      </c>
      <c r="T75" t="b">
        <v>1</v>
      </c>
    </row>
    <row r="76" spans="1:20">
      <c r="A76" s="6">
        <v>822</v>
      </c>
      <c r="B76" t="s">
        <v>2045</v>
      </c>
      <c r="C76" t="s">
        <v>2188</v>
      </c>
      <c r="D76" t="s">
        <v>2046</v>
      </c>
      <c r="E76" t="s">
        <v>2047</v>
      </c>
      <c r="F76" t="s">
        <v>2048</v>
      </c>
      <c r="G76" t="s">
        <v>83</v>
      </c>
      <c r="H76" t="s">
        <v>17</v>
      </c>
      <c r="I76" t="s">
        <v>1772</v>
      </c>
      <c r="J76" t="s">
        <v>2049</v>
      </c>
      <c r="K76" t="s">
        <v>2049</v>
      </c>
      <c r="L76" t="s">
        <v>2050</v>
      </c>
      <c r="N76" s="191">
        <v>17473</v>
      </c>
      <c r="O76" t="s">
        <v>1083</v>
      </c>
      <c r="Q76" t="b">
        <v>0</v>
      </c>
      <c r="R76" s="1">
        <v>42626</v>
      </c>
      <c r="T76" t="b">
        <v>1</v>
      </c>
    </row>
    <row r="77" spans="1:20">
      <c r="A77" s="6">
        <v>1036</v>
      </c>
      <c r="B77" t="s">
        <v>1688</v>
      </c>
      <c r="C77" t="s">
        <v>202</v>
      </c>
      <c r="D77" t="s">
        <v>1144</v>
      </c>
      <c r="F77" t="s">
        <v>1829</v>
      </c>
      <c r="G77" t="s">
        <v>16</v>
      </c>
      <c r="H77" t="s">
        <v>17</v>
      </c>
      <c r="I77" t="s">
        <v>1752</v>
      </c>
      <c r="J77" t="s">
        <v>1689</v>
      </c>
      <c r="K77" t="s">
        <v>1689</v>
      </c>
      <c r="L77" t="s">
        <v>1690</v>
      </c>
      <c r="M77" t="s">
        <v>1830</v>
      </c>
      <c r="N77" s="191">
        <v>14935</v>
      </c>
      <c r="Q77" t="b">
        <v>0</v>
      </c>
      <c r="R77" s="1">
        <v>44463</v>
      </c>
      <c r="T77" t="b">
        <v>1</v>
      </c>
    </row>
    <row r="78" spans="1:20">
      <c r="A78" s="6">
        <v>922</v>
      </c>
      <c r="B78" t="s">
        <v>312</v>
      </c>
      <c r="C78" t="s">
        <v>313</v>
      </c>
      <c r="D78" t="s">
        <v>1077</v>
      </c>
      <c r="E78" t="s">
        <v>1338</v>
      </c>
      <c r="F78" t="s">
        <v>314</v>
      </c>
      <c r="G78" t="s">
        <v>67</v>
      </c>
      <c r="H78" t="s">
        <v>17</v>
      </c>
      <c r="I78" t="s">
        <v>1776</v>
      </c>
      <c r="J78" t="s">
        <v>315</v>
      </c>
      <c r="K78" t="s">
        <v>316</v>
      </c>
      <c r="L78" t="s">
        <v>317</v>
      </c>
      <c r="N78" s="191">
        <v>15188</v>
      </c>
      <c r="Q78" t="b">
        <v>0</v>
      </c>
      <c r="R78" s="1">
        <v>43228</v>
      </c>
      <c r="T78" t="b">
        <v>1</v>
      </c>
    </row>
    <row r="79" spans="1:20">
      <c r="A79" s="73">
        <v>502</v>
      </c>
      <c r="B79" s="75" t="s">
        <v>318</v>
      </c>
      <c r="C79" s="75" t="s">
        <v>56</v>
      </c>
      <c r="D79" t="s">
        <v>1117</v>
      </c>
      <c r="E79" t="s">
        <v>1385</v>
      </c>
      <c r="F79" t="s">
        <v>319</v>
      </c>
      <c r="G79" t="s">
        <v>67</v>
      </c>
      <c r="H79" t="s">
        <v>17</v>
      </c>
      <c r="I79" t="s">
        <v>1776</v>
      </c>
      <c r="J79" t="s">
        <v>320</v>
      </c>
      <c r="L79" t="s">
        <v>321</v>
      </c>
      <c r="M79" t="s">
        <v>1386</v>
      </c>
      <c r="N79" s="191">
        <v>15782</v>
      </c>
      <c r="O79" t="s">
        <v>1387</v>
      </c>
      <c r="P79" t="s">
        <v>1795</v>
      </c>
      <c r="Q79" t="b">
        <v>0</v>
      </c>
      <c r="R79" s="1">
        <v>41030</v>
      </c>
      <c r="T79" t="b">
        <v>1</v>
      </c>
    </row>
    <row r="80" spans="1:20">
      <c r="A80" s="6">
        <v>682</v>
      </c>
      <c r="B80" t="s">
        <v>58</v>
      </c>
      <c r="C80" t="s">
        <v>2261</v>
      </c>
      <c r="D80" t="s">
        <v>1253</v>
      </c>
      <c r="E80" t="s">
        <v>322</v>
      </c>
      <c r="F80" t="s">
        <v>323</v>
      </c>
      <c r="G80" t="s">
        <v>67</v>
      </c>
      <c r="H80" t="s">
        <v>17</v>
      </c>
      <c r="I80" t="s">
        <v>1776</v>
      </c>
      <c r="J80" t="s">
        <v>324</v>
      </c>
      <c r="K80" t="s">
        <v>325</v>
      </c>
      <c r="L80" t="s">
        <v>326</v>
      </c>
      <c r="N80" s="191">
        <v>17377</v>
      </c>
      <c r="Q80" t="b">
        <v>0</v>
      </c>
      <c r="R80" s="1">
        <v>42136</v>
      </c>
      <c r="T80" t="b">
        <v>1</v>
      </c>
    </row>
    <row r="81" spans="1:23" ht="15" thickBot="1">
      <c r="A81" s="6">
        <v>431</v>
      </c>
      <c r="B81" t="s">
        <v>327</v>
      </c>
      <c r="C81" t="s">
        <v>56</v>
      </c>
      <c r="D81" t="s">
        <v>1084</v>
      </c>
      <c r="E81" t="s">
        <v>153</v>
      </c>
      <c r="F81" t="s">
        <v>1362</v>
      </c>
      <c r="G81" t="s">
        <v>16</v>
      </c>
      <c r="H81" t="s">
        <v>17</v>
      </c>
      <c r="I81" t="s">
        <v>1752</v>
      </c>
      <c r="J81" t="s">
        <v>328</v>
      </c>
      <c r="L81" t="s">
        <v>2230</v>
      </c>
      <c r="N81" s="191">
        <v>15432</v>
      </c>
      <c r="O81" t="s">
        <v>1363</v>
      </c>
      <c r="P81" t="s">
        <v>2231</v>
      </c>
      <c r="Q81" t="b">
        <v>0</v>
      </c>
      <c r="R81" s="1">
        <v>40269</v>
      </c>
      <c r="T81" t="b">
        <v>1</v>
      </c>
    </row>
    <row r="82" spans="1:23" ht="15" thickBot="1">
      <c r="A82" s="6">
        <v>954</v>
      </c>
      <c r="B82" t="s">
        <v>1831</v>
      </c>
      <c r="C82" t="s">
        <v>1650</v>
      </c>
      <c r="D82" t="s">
        <v>1085</v>
      </c>
      <c r="E82" t="s">
        <v>23</v>
      </c>
      <c r="F82" t="s">
        <v>331</v>
      </c>
      <c r="G82" t="s">
        <v>332</v>
      </c>
      <c r="H82" t="s">
        <v>17</v>
      </c>
      <c r="I82" t="s">
        <v>1832</v>
      </c>
      <c r="J82" t="s">
        <v>333</v>
      </c>
      <c r="L82" t="s">
        <v>334</v>
      </c>
      <c r="N82" s="283">
        <v>12797</v>
      </c>
      <c r="Q82" t="b">
        <v>0</v>
      </c>
      <c r="R82" s="1">
        <v>43564</v>
      </c>
      <c r="T82" t="b">
        <v>1</v>
      </c>
    </row>
    <row r="83" spans="1:23">
      <c r="A83" s="6">
        <v>780</v>
      </c>
      <c r="B83" t="s">
        <v>1375</v>
      </c>
      <c r="C83" t="s">
        <v>45</v>
      </c>
      <c r="D83" t="s">
        <v>1117</v>
      </c>
      <c r="E83" t="s">
        <v>990</v>
      </c>
      <c r="F83" t="s">
        <v>1376</v>
      </c>
      <c r="G83" t="s">
        <v>32</v>
      </c>
      <c r="H83" t="s">
        <v>17</v>
      </c>
      <c r="I83" t="s">
        <v>1756</v>
      </c>
      <c r="J83" t="s">
        <v>1377</v>
      </c>
      <c r="L83" t="s">
        <v>1378</v>
      </c>
      <c r="M83" t="s">
        <v>1833</v>
      </c>
      <c r="N83" s="191">
        <v>15658</v>
      </c>
      <c r="O83" t="s">
        <v>1379</v>
      </c>
      <c r="Q83" t="b">
        <v>0</v>
      </c>
      <c r="R83" s="1">
        <v>42437</v>
      </c>
      <c r="T83" t="b">
        <v>1</v>
      </c>
    </row>
    <row r="84" spans="1:23">
      <c r="A84" s="6">
        <v>836</v>
      </c>
      <c r="B84" t="s">
        <v>335</v>
      </c>
      <c r="C84" t="s">
        <v>1642</v>
      </c>
      <c r="D84" t="s">
        <v>1122</v>
      </c>
      <c r="E84" t="s">
        <v>153</v>
      </c>
      <c r="F84" t="s">
        <v>336</v>
      </c>
      <c r="G84" t="s">
        <v>81</v>
      </c>
      <c r="H84" t="s">
        <v>17</v>
      </c>
      <c r="I84" t="s">
        <v>1779</v>
      </c>
      <c r="J84" t="s">
        <v>337</v>
      </c>
      <c r="L84" t="s">
        <v>2262</v>
      </c>
      <c r="M84" t="s">
        <v>1277</v>
      </c>
      <c r="N84" s="191">
        <v>14580</v>
      </c>
      <c r="O84" t="s">
        <v>1278</v>
      </c>
      <c r="Q84" t="b">
        <v>0</v>
      </c>
      <c r="R84" s="1">
        <v>42682</v>
      </c>
      <c r="T84" t="b">
        <v>1</v>
      </c>
    </row>
    <row r="85" spans="1:23">
      <c r="A85" s="99">
        <v>115</v>
      </c>
      <c r="B85" s="58" t="s">
        <v>338</v>
      </c>
      <c r="C85" s="58" t="s">
        <v>1066</v>
      </c>
      <c r="D85" s="110" t="s">
        <v>1151</v>
      </c>
      <c r="E85" s="110" t="s">
        <v>72</v>
      </c>
      <c r="F85" s="110" t="s">
        <v>339</v>
      </c>
      <c r="G85" s="110" t="s">
        <v>25</v>
      </c>
      <c r="H85" s="110" t="s">
        <v>17</v>
      </c>
      <c r="I85" s="110" t="s">
        <v>1755</v>
      </c>
      <c r="J85" s="110" t="s">
        <v>340</v>
      </c>
      <c r="K85" s="110"/>
      <c r="L85" s="110" t="s">
        <v>341</v>
      </c>
      <c r="M85" s="110"/>
      <c r="N85" s="225">
        <v>12541</v>
      </c>
      <c r="Q85" t="b">
        <v>0</v>
      </c>
      <c r="R85" s="1">
        <v>39114</v>
      </c>
      <c r="T85" t="b">
        <v>1</v>
      </c>
      <c r="U85" s="2" t="s">
        <v>2403</v>
      </c>
      <c r="V85" s="2"/>
      <c r="W85" s="2"/>
    </row>
    <row r="86" spans="1:23">
      <c r="A86" s="257">
        <v>112</v>
      </c>
      <c r="B86" s="258" t="s">
        <v>1068</v>
      </c>
      <c r="C86" s="258" t="s">
        <v>13</v>
      </c>
      <c r="D86" t="s">
        <v>1160</v>
      </c>
      <c r="E86" t="s">
        <v>30</v>
      </c>
      <c r="F86" t="s">
        <v>329</v>
      </c>
      <c r="G86" t="s">
        <v>213</v>
      </c>
      <c r="H86" t="s">
        <v>17</v>
      </c>
      <c r="I86" t="s">
        <v>1804</v>
      </c>
      <c r="J86" t="s">
        <v>330</v>
      </c>
      <c r="K86" t="s">
        <v>1198</v>
      </c>
      <c r="L86" t="s">
        <v>2263</v>
      </c>
      <c r="N86" s="191">
        <v>13497</v>
      </c>
      <c r="O86" t="s">
        <v>1199</v>
      </c>
      <c r="Q86" t="b">
        <v>0</v>
      </c>
      <c r="R86" s="1">
        <v>36800</v>
      </c>
      <c r="T86" t="b">
        <v>1</v>
      </c>
    </row>
    <row r="87" spans="1:23">
      <c r="A87" s="6">
        <v>116</v>
      </c>
      <c r="B87" t="s">
        <v>342</v>
      </c>
      <c r="C87" t="s">
        <v>56</v>
      </c>
      <c r="D87" t="s">
        <v>1234</v>
      </c>
      <c r="E87" t="s">
        <v>51</v>
      </c>
      <c r="F87" t="s">
        <v>343</v>
      </c>
      <c r="G87" t="s">
        <v>306</v>
      </c>
      <c r="H87" t="s">
        <v>17</v>
      </c>
      <c r="I87" t="s">
        <v>1827</v>
      </c>
      <c r="J87" t="s">
        <v>344</v>
      </c>
      <c r="K87" t="s">
        <v>345</v>
      </c>
      <c r="L87" t="s">
        <v>346</v>
      </c>
      <c r="N87" s="191">
        <v>13980</v>
      </c>
      <c r="Q87" t="b">
        <v>0</v>
      </c>
      <c r="R87" s="1">
        <v>37196</v>
      </c>
      <c r="T87" t="b">
        <v>1</v>
      </c>
    </row>
    <row r="88" spans="1:23">
      <c r="A88" s="6">
        <v>748</v>
      </c>
      <c r="B88" t="s">
        <v>347</v>
      </c>
      <c r="C88" t="s">
        <v>756</v>
      </c>
      <c r="D88" t="s">
        <v>1110</v>
      </c>
      <c r="E88" t="s">
        <v>36</v>
      </c>
      <c r="F88" t="s">
        <v>1351</v>
      </c>
      <c r="G88" t="s">
        <v>25</v>
      </c>
      <c r="H88" t="s">
        <v>17</v>
      </c>
      <c r="I88" t="s">
        <v>1755</v>
      </c>
      <c r="J88" t="s">
        <v>348</v>
      </c>
      <c r="K88" t="s">
        <v>349</v>
      </c>
      <c r="L88" t="s">
        <v>350</v>
      </c>
      <c r="N88" s="191">
        <v>15330</v>
      </c>
      <c r="O88" t="s">
        <v>1352</v>
      </c>
      <c r="Q88" t="b">
        <v>0</v>
      </c>
      <c r="R88" s="1">
        <v>42290</v>
      </c>
      <c r="T88" t="b">
        <v>1</v>
      </c>
    </row>
    <row r="89" spans="1:23">
      <c r="A89" s="6">
        <v>1099</v>
      </c>
      <c r="B89" t="s">
        <v>2251</v>
      </c>
      <c r="C89" t="s">
        <v>2250</v>
      </c>
      <c r="D89" t="s">
        <v>2264</v>
      </c>
      <c r="E89" t="s">
        <v>2011</v>
      </c>
      <c r="F89" t="s">
        <v>2265</v>
      </c>
      <c r="G89" t="s">
        <v>25</v>
      </c>
      <c r="H89" t="s">
        <v>17</v>
      </c>
      <c r="I89" t="s">
        <v>1755</v>
      </c>
      <c r="J89" t="s">
        <v>2266</v>
      </c>
      <c r="L89" t="s">
        <v>2267</v>
      </c>
      <c r="N89" s="191">
        <v>16381</v>
      </c>
      <c r="O89" t="s">
        <v>1618</v>
      </c>
      <c r="Q89" t="b">
        <v>0</v>
      </c>
      <c r="R89" s="1">
        <v>45051</v>
      </c>
      <c r="T89" t="b">
        <v>1</v>
      </c>
    </row>
    <row r="90" spans="1:23">
      <c r="A90" s="6">
        <v>802</v>
      </c>
      <c r="B90" t="s">
        <v>351</v>
      </c>
      <c r="C90" t="s">
        <v>352</v>
      </c>
      <c r="E90" t="s">
        <v>14</v>
      </c>
      <c r="F90" t="s">
        <v>353</v>
      </c>
      <c r="G90" t="s">
        <v>25</v>
      </c>
      <c r="H90" t="s">
        <v>17</v>
      </c>
      <c r="I90" t="s">
        <v>1755</v>
      </c>
      <c r="J90" t="s">
        <v>354</v>
      </c>
      <c r="L90" t="s">
        <v>355</v>
      </c>
      <c r="N90" s="191">
        <v>13646</v>
      </c>
      <c r="Q90" t="b">
        <v>0</v>
      </c>
      <c r="R90" s="1">
        <v>42579</v>
      </c>
      <c r="T90" t="b">
        <v>1</v>
      </c>
    </row>
    <row r="91" spans="1:23">
      <c r="A91" s="73">
        <v>928</v>
      </c>
      <c r="B91" s="75" t="s">
        <v>2102</v>
      </c>
      <c r="C91" s="75" t="s">
        <v>352</v>
      </c>
      <c r="D91" t="s">
        <v>1082</v>
      </c>
      <c r="E91" t="s">
        <v>23</v>
      </c>
      <c r="F91" t="s">
        <v>356</v>
      </c>
      <c r="G91" t="s">
        <v>357</v>
      </c>
      <c r="H91" t="s">
        <v>17</v>
      </c>
      <c r="I91" s="2" t="s">
        <v>1834</v>
      </c>
      <c r="J91" t="s">
        <v>358</v>
      </c>
      <c r="K91" t="s">
        <v>359</v>
      </c>
      <c r="L91" t="s">
        <v>360</v>
      </c>
      <c r="M91" t="s">
        <v>1835</v>
      </c>
      <c r="N91" s="191">
        <v>17829</v>
      </c>
      <c r="Q91" t="b">
        <v>0</v>
      </c>
      <c r="R91" s="1">
        <v>43354</v>
      </c>
      <c r="T91" t="b">
        <v>1</v>
      </c>
    </row>
    <row r="92" spans="1:23">
      <c r="A92" s="6">
        <v>976</v>
      </c>
      <c r="B92" t="s">
        <v>1691</v>
      </c>
      <c r="C92" t="s">
        <v>2226</v>
      </c>
      <c r="D92" t="s">
        <v>1077</v>
      </c>
      <c r="F92" t="s">
        <v>1836</v>
      </c>
      <c r="G92" t="s">
        <v>1837</v>
      </c>
      <c r="H92" t="s">
        <v>17</v>
      </c>
      <c r="I92" t="s">
        <v>1838</v>
      </c>
      <c r="K92" t="s">
        <v>1692</v>
      </c>
      <c r="L92" t="s">
        <v>1693</v>
      </c>
      <c r="M92" t="s">
        <v>1839</v>
      </c>
      <c r="N92" s="191">
        <v>14741</v>
      </c>
      <c r="O92" t="s">
        <v>1464</v>
      </c>
      <c r="Q92" t="b">
        <v>0</v>
      </c>
      <c r="R92" s="1">
        <v>43809</v>
      </c>
      <c r="T92" t="b">
        <v>1</v>
      </c>
    </row>
    <row r="93" spans="1:23">
      <c r="A93" s="6">
        <v>920</v>
      </c>
      <c r="B93" t="s">
        <v>361</v>
      </c>
      <c r="C93" t="s">
        <v>362</v>
      </c>
      <c r="D93" t="s">
        <v>1163</v>
      </c>
      <c r="E93" t="s">
        <v>85</v>
      </c>
      <c r="F93" t="s">
        <v>363</v>
      </c>
      <c r="G93" t="s">
        <v>16</v>
      </c>
      <c r="H93" t="s">
        <v>17</v>
      </c>
      <c r="I93" t="s">
        <v>1752</v>
      </c>
      <c r="J93" t="s">
        <v>364</v>
      </c>
      <c r="L93" t="s">
        <v>365</v>
      </c>
      <c r="N93" s="191">
        <v>13169</v>
      </c>
      <c r="Q93" t="b">
        <v>0</v>
      </c>
      <c r="R93" s="1">
        <v>43200</v>
      </c>
      <c r="T93" t="b">
        <v>1</v>
      </c>
    </row>
    <row r="94" spans="1:23">
      <c r="A94" s="73">
        <v>979</v>
      </c>
      <c r="B94" s="75" t="s">
        <v>1371</v>
      </c>
      <c r="C94" s="75" t="s">
        <v>707</v>
      </c>
      <c r="D94" t="s">
        <v>1105</v>
      </c>
      <c r="E94" t="s">
        <v>30</v>
      </c>
      <c r="F94" t="s">
        <v>1372</v>
      </c>
      <c r="G94" t="s">
        <v>16</v>
      </c>
      <c r="H94" t="s">
        <v>17</v>
      </c>
      <c r="I94" t="s">
        <v>1752</v>
      </c>
      <c r="J94" t="s">
        <v>1373</v>
      </c>
      <c r="L94" t="s">
        <v>2232</v>
      </c>
      <c r="N94" s="191">
        <v>15592</v>
      </c>
      <c r="O94" t="s">
        <v>1374</v>
      </c>
      <c r="Q94" t="b">
        <v>0</v>
      </c>
      <c r="R94" s="1">
        <v>43809</v>
      </c>
      <c r="T94" t="b">
        <v>1</v>
      </c>
    </row>
    <row r="95" spans="1:23">
      <c r="A95" s="99">
        <v>119</v>
      </c>
      <c r="B95" s="110" t="s">
        <v>366</v>
      </c>
      <c r="C95" s="110" t="s">
        <v>13</v>
      </c>
      <c r="D95" s="110" t="s">
        <v>1101</v>
      </c>
      <c r="E95" s="110" t="s">
        <v>51</v>
      </c>
      <c r="F95" s="110" t="s">
        <v>367</v>
      </c>
      <c r="G95" s="110" t="s">
        <v>309</v>
      </c>
      <c r="H95" s="110" t="s">
        <v>17</v>
      </c>
      <c r="I95" s="110" t="s">
        <v>1840</v>
      </c>
      <c r="J95" s="110" t="s">
        <v>368</v>
      </c>
      <c r="K95" s="110"/>
      <c r="L95" s="110"/>
      <c r="M95" s="110"/>
      <c r="N95" s="278">
        <v>11415</v>
      </c>
      <c r="P95" t="s">
        <v>1841</v>
      </c>
      <c r="Q95" t="b">
        <v>0</v>
      </c>
      <c r="R95" s="1">
        <v>39022</v>
      </c>
      <c r="T95" t="b">
        <v>1</v>
      </c>
    </row>
    <row r="96" spans="1:23">
      <c r="A96" s="73">
        <v>1082</v>
      </c>
      <c r="B96" s="75" t="s">
        <v>2039</v>
      </c>
      <c r="C96" s="75" t="s">
        <v>64</v>
      </c>
      <c r="D96" t="s">
        <v>1530</v>
      </c>
      <c r="E96" t="s">
        <v>2134</v>
      </c>
      <c r="F96" t="s">
        <v>2135</v>
      </c>
      <c r="G96" t="s">
        <v>25</v>
      </c>
      <c r="H96" t="s">
        <v>17</v>
      </c>
      <c r="I96" t="s">
        <v>1755</v>
      </c>
      <c r="J96" t="s">
        <v>2136</v>
      </c>
      <c r="K96" t="s">
        <v>2137</v>
      </c>
      <c r="L96" t="s">
        <v>2138</v>
      </c>
      <c r="M96" t="s">
        <v>2139</v>
      </c>
      <c r="N96" s="191">
        <v>18547</v>
      </c>
      <c r="Q96" t="b">
        <v>0</v>
      </c>
      <c r="R96" s="1">
        <v>44846</v>
      </c>
      <c r="T96" t="b">
        <v>1</v>
      </c>
    </row>
    <row r="97" spans="1:20">
      <c r="A97" s="73">
        <v>120</v>
      </c>
      <c r="B97" s="75" t="s">
        <v>369</v>
      </c>
      <c r="C97" s="75" t="s">
        <v>56</v>
      </c>
      <c r="D97" t="s">
        <v>1105</v>
      </c>
      <c r="E97" t="s">
        <v>51</v>
      </c>
      <c r="F97" t="s">
        <v>370</v>
      </c>
      <c r="G97" t="s">
        <v>25</v>
      </c>
      <c r="H97" t="s">
        <v>17</v>
      </c>
      <c r="I97" t="s">
        <v>1755</v>
      </c>
      <c r="J97" t="s">
        <v>371</v>
      </c>
      <c r="L97" t="s">
        <v>372</v>
      </c>
      <c r="N97" s="191">
        <v>15843</v>
      </c>
      <c r="Q97" t="b">
        <v>0</v>
      </c>
      <c r="R97" s="1">
        <v>36892</v>
      </c>
      <c r="T97" t="b">
        <v>1</v>
      </c>
    </row>
    <row r="98" spans="1:20">
      <c r="A98" s="6">
        <v>1102</v>
      </c>
      <c r="B98" t="s">
        <v>2290</v>
      </c>
      <c r="C98" t="s">
        <v>502</v>
      </c>
      <c r="D98" t="s">
        <v>1082</v>
      </c>
      <c r="E98" t="s">
        <v>51</v>
      </c>
      <c r="F98" t="s">
        <v>2340</v>
      </c>
      <c r="G98" t="s">
        <v>357</v>
      </c>
      <c r="H98" t="s">
        <v>17</v>
      </c>
      <c r="I98" t="s">
        <v>1834</v>
      </c>
      <c r="J98" t="s">
        <v>2339</v>
      </c>
      <c r="K98" t="s">
        <v>2339</v>
      </c>
      <c r="L98" t="s">
        <v>2338</v>
      </c>
      <c r="M98" t="s">
        <v>2337</v>
      </c>
      <c r="N98" s="191">
        <v>18561</v>
      </c>
      <c r="O98" t="s">
        <v>2336</v>
      </c>
      <c r="Q98" t="b">
        <v>0</v>
      </c>
      <c r="R98" s="1">
        <v>45096</v>
      </c>
      <c r="T98" t="b">
        <v>1</v>
      </c>
    </row>
    <row r="99" spans="1:20">
      <c r="A99" s="99">
        <v>127</v>
      </c>
      <c r="B99" s="110" t="s">
        <v>373</v>
      </c>
      <c r="C99" s="110" t="s">
        <v>98</v>
      </c>
      <c r="D99" s="110" t="s">
        <v>1142</v>
      </c>
      <c r="E99" s="110" t="s">
        <v>51</v>
      </c>
      <c r="F99" s="110" t="s">
        <v>375</v>
      </c>
      <c r="G99" s="110" t="s">
        <v>25</v>
      </c>
      <c r="H99" s="110" t="s">
        <v>17</v>
      </c>
      <c r="I99" s="110" t="s">
        <v>1755</v>
      </c>
      <c r="J99" s="110" t="s">
        <v>1143</v>
      </c>
      <c r="K99" s="110" t="s">
        <v>1143</v>
      </c>
      <c r="L99" s="110" t="s">
        <v>376</v>
      </c>
      <c r="M99" s="110"/>
      <c r="N99" s="278">
        <v>12310</v>
      </c>
      <c r="Q99" t="b">
        <v>0</v>
      </c>
      <c r="R99" s="1">
        <v>35855</v>
      </c>
      <c r="T99" t="b">
        <v>1</v>
      </c>
    </row>
    <row r="100" spans="1:20">
      <c r="A100" s="99">
        <v>131</v>
      </c>
      <c r="B100" s="110" t="s">
        <v>377</v>
      </c>
      <c r="C100" s="110" t="s">
        <v>91</v>
      </c>
      <c r="D100" s="110"/>
      <c r="E100" s="110" t="s">
        <v>153</v>
      </c>
      <c r="F100" s="110" t="s">
        <v>378</v>
      </c>
      <c r="G100" s="110" t="s">
        <v>25</v>
      </c>
      <c r="H100" s="110" t="s">
        <v>17</v>
      </c>
      <c r="I100" s="110" t="s">
        <v>1755</v>
      </c>
      <c r="J100" s="110" t="s">
        <v>379</v>
      </c>
      <c r="K100" s="110" t="s">
        <v>1133</v>
      </c>
      <c r="L100" s="110" t="s">
        <v>380</v>
      </c>
      <c r="M100" s="110"/>
      <c r="N100" s="278">
        <v>12087</v>
      </c>
      <c r="Q100" t="b">
        <v>0</v>
      </c>
      <c r="R100" s="1">
        <v>36008</v>
      </c>
      <c r="T100" t="b">
        <v>1</v>
      </c>
    </row>
    <row r="101" spans="1:20">
      <c r="A101" s="6">
        <v>1098</v>
      </c>
      <c r="B101" t="s">
        <v>2248</v>
      </c>
      <c r="C101" t="s">
        <v>2249</v>
      </c>
      <c r="D101" t="s">
        <v>2268</v>
      </c>
      <c r="E101" t="s">
        <v>2269</v>
      </c>
      <c r="F101" t="s">
        <v>2270</v>
      </c>
      <c r="G101" t="s">
        <v>83</v>
      </c>
      <c r="H101" t="s">
        <v>17</v>
      </c>
      <c r="I101" t="s">
        <v>1772</v>
      </c>
      <c r="J101" t="s">
        <v>2271</v>
      </c>
      <c r="K101" t="s">
        <v>2272</v>
      </c>
      <c r="L101" t="s">
        <v>2273</v>
      </c>
      <c r="M101" t="s">
        <v>2274</v>
      </c>
      <c r="N101" s="191">
        <v>20513</v>
      </c>
      <c r="Q101" t="b">
        <v>0</v>
      </c>
      <c r="R101" s="1">
        <v>45043</v>
      </c>
      <c r="T101" t="b">
        <v>1</v>
      </c>
    </row>
    <row r="102" spans="1:20">
      <c r="A102" s="6">
        <v>820</v>
      </c>
      <c r="B102" t="s">
        <v>381</v>
      </c>
      <c r="C102" t="s">
        <v>382</v>
      </c>
      <c r="D102" t="s">
        <v>1452</v>
      </c>
      <c r="E102" t="s">
        <v>82</v>
      </c>
      <c r="F102" t="s">
        <v>383</v>
      </c>
      <c r="G102" t="s">
        <v>42</v>
      </c>
      <c r="H102" t="s">
        <v>17</v>
      </c>
      <c r="I102" t="s">
        <v>1758</v>
      </c>
      <c r="J102" t="s">
        <v>384</v>
      </c>
      <c r="L102" t="s">
        <v>385</v>
      </c>
      <c r="N102" s="191">
        <v>16653</v>
      </c>
      <c r="Q102" t="b">
        <v>0</v>
      </c>
      <c r="R102" s="1">
        <v>42629</v>
      </c>
      <c r="T102" t="b">
        <v>1</v>
      </c>
    </row>
    <row r="103" spans="1:20">
      <c r="A103" s="6">
        <v>983</v>
      </c>
      <c r="B103" t="s">
        <v>1309</v>
      </c>
      <c r="C103" t="s">
        <v>56</v>
      </c>
      <c r="D103" t="s">
        <v>1310</v>
      </c>
      <c r="E103" t="s">
        <v>510</v>
      </c>
      <c r="F103" t="s">
        <v>1842</v>
      </c>
      <c r="G103" t="s">
        <v>1311</v>
      </c>
      <c r="H103" t="s">
        <v>17</v>
      </c>
      <c r="I103" t="s">
        <v>1843</v>
      </c>
      <c r="J103" t="s">
        <v>1312</v>
      </c>
      <c r="L103" t="s">
        <v>1313</v>
      </c>
      <c r="N103" s="191">
        <v>14968</v>
      </c>
      <c r="O103" t="s">
        <v>1083</v>
      </c>
      <c r="Q103" t="b">
        <v>0</v>
      </c>
      <c r="R103" s="1">
        <v>43844</v>
      </c>
      <c r="T103" t="b">
        <v>1</v>
      </c>
    </row>
    <row r="104" spans="1:20">
      <c r="A104" s="73">
        <v>538</v>
      </c>
      <c r="B104" s="75" t="s">
        <v>386</v>
      </c>
      <c r="C104" s="75" t="s">
        <v>56</v>
      </c>
      <c r="D104" t="s">
        <v>1447</v>
      </c>
      <c r="E104" t="s">
        <v>40</v>
      </c>
      <c r="F104" t="s">
        <v>387</v>
      </c>
      <c r="G104" t="s">
        <v>32</v>
      </c>
      <c r="H104" t="s">
        <v>17</v>
      </c>
      <c r="I104" t="s">
        <v>1756</v>
      </c>
      <c r="J104" t="s">
        <v>388</v>
      </c>
      <c r="L104" t="s">
        <v>389</v>
      </c>
      <c r="N104" s="191">
        <v>16606</v>
      </c>
      <c r="O104" t="s">
        <v>1270</v>
      </c>
      <c r="P104" t="s">
        <v>1844</v>
      </c>
      <c r="Q104" t="b">
        <v>0</v>
      </c>
      <c r="R104" s="1">
        <v>41395</v>
      </c>
      <c r="T104" t="b">
        <v>1</v>
      </c>
    </row>
    <row r="105" spans="1:20">
      <c r="A105" s="6">
        <v>1071</v>
      </c>
      <c r="B105" t="s">
        <v>1749</v>
      </c>
      <c r="C105" t="s">
        <v>56</v>
      </c>
      <c r="D105" t="s">
        <v>1109</v>
      </c>
      <c r="E105" t="s">
        <v>124</v>
      </c>
      <c r="F105" t="s">
        <v>1845</v>
      </c>
      <c r="G105" t="s">
        <v>16</v>
      </c>
      <c r="H105" t="s">
        <v>17</v>
      </c>
      <c r="I105" t="s">
        <v>1752</v>
      </c>
      <c r="J105" t="s">
        <v>1846</v>
      </c>
      <c r="K105" t="s">
        <v>1847</v>
      </c>
      <c r="L105" t="s">
        <v>1848</v>
      </c>
      <c r="M105" t="s">
        <v>1849</v>
      </c>
      <c r="N105" s="191">
        <v>15566</v>
      </c>
      <c r="O105" t="s">
        <v>1293</v>
      </c>
      <c r="Q105" t="b">
        <v>0</v>
      </c>
      <c r="R105" s="1">
        <v>44701</v>
      </c>
      <c r="T105" t="b">
        <v>1</v>
      </c>
    </row>
    <row r="106" spans="1:20">
      <c r="A106" s="6">
        <v>997</v>
      </c>
      <c r="B106" t="s">
        <v>1569</v>
      </c>
      <c r="C106" t="s">
        <v>146</v>
      </c>
      <c r="D106" t="s">
        <v>1570</v>
      </c>
      <c r="E106" t="s">
        <v>582</v>
      </c>
      <c r="F106" t="s">
        <v>1571</v>
      </c>
      <c r="G106" t="s">
        <v>42</v>
      </c>
      <c r="H106" t="s">
        <v>17</v>
      </c>
      <c r="I106" t="s">
        <v>1758</v>
      </c>
      <c r="J106" t="s">
        <v>1572</v>
      </c>
      <c r="K106" t="s">
        <v>1573</v>
      </c>
      <c r="L106" t="s">
        <v>1574</v>
      </c>
      <c r="N106" s="191">
        <v>19055</v>
      </c>
      <c r="Q106" t="b">
        <v>0</v>
      </c>
      <c r="R106" s="1">
        <v>44331</v>
      </c>
      <c r="T106" t="b">
        <v>1</v>
      </c>
    </row>
    <row r="107" spans="1:20">
      <c r="A107" s="73">
        <v>137</v>
      </c>
      <c r="B107" s="75" t="s">
        <v>390</v>
      </c>
      <c r="C107" s="75" t="s">
        <v>45</v>
      </c>
      <c r="E107" t="s">
        <v>51</v>
      </c>
      <c r="F107" t="s">
        <v>1850</v>
      </c>
      <c r="G107" t="s">
        <v>83</v>
      </c>
      <c r="H107" t="s">
        <v>17</v>
      </c>
      <c r="I107" t="s">
        <v>1772</v>
      </c>
      <c r="J107" t="s">
        <v>391</v>
      </c>
      <c r="L107" t="s">
        <v>392</v>
      </c>
      <c r="N107" s="191">
        <v>15483</v>
      </c>
      <c r="O107" t="s">
        <v>1365</v>
      </c>
      <c r="Q107" t="b">
        <v>0</v>
      </c>
      <c r="R107" s="1">
        <v>39508</v>
      </c>
      <c r="T107" t="b">
        <v>1</v>
      </c>
    </row>
    <row r="108" spans="1:20">
      <c r="A108" s="99">
        <v>139</v>
      </c>
      <c r="B108" s="110" t="s">
        <v>393</v>
      </c>
      <c r="C108" s="110" t="s">
        <v>45</v>
      </c>
      <c r="D108" s="110"/>
      <c r="E108" s="110" t="s">
        <v>1135</v>
      </c>
      <c r="F108" s="110" t="s">
        <v>394</v>
      </c>
      <c r="G108" s="110" t="s">
        <v>32</v>
      </c>
      <c r="H108" s="110" t="s">
        <v>17</v>
      </c>
      <c r="I108" s="110" t="s">
        <v>1756</v>
      </c>
      <c r="J108" s="110" t="s">
        <v>395</v>
      </c>
      <c r="K108" s="110"/>
      <c r="L108" s="110" t="s">
        <v>1136</v>
      </c>
      <c r="M108" s="110"/>
      <c r="N108" s="278">
        <v>12208</v>
      </c>
      <c r="Q108" t="b">
        <v>0</v>
      </c>
      <c r="R108" s="1">
        <v>34973</v>
      </c>
      <c r="T108" t="b">
        <v>1</v>
      </c>
    </row>
    <row r="109" spans="1:20">
      <c r="A109" s="6">
        <v>1042</v>
      </c>
      <c r="B109" t="s">
        <v>396</v>
      </c>
      <c r="C109" t="s">
        <v>598</v>
      </c>
      <c r="D109" t="s">
        <v>1211</v>
      </c>
      <c r="E109" t="s">
        <v>457</v>
      </c>
      <c r="F109" t="s">
        <v>1851</v>
      </c>
      <c r="G109" t="s">
        <v>16</v>
      </c>
      <c r="H109" t="s">
        <v>17</v>
      </c>
      <c r="I109" t="s">
        <v>1752</v>
      </c>
      <c r="J109" t="s">
        <v>1694</v>
      </c>
      <c r="L109" t="s">
        <v>1695</v>
      </c>
      <c r="N109" s="191">
        <v>17442</v>
      </c>
      <c r="O109" t="s">
        <v>1852</v>
      </c>
      <c r="Q109" t="b">
        <v>0</v>
      </c>
      <c r="R109" s="1">
        <v>44509</v>
      </c>
      <c r="T109" t="b">
        <v>1</v>
      </c>
    </row>
    <row r="110" spans="1:20">
      <c r="A110" s="6">
        <v>648</v>
      </c>
      <c r="B110" t="s">
        <v>397</v>
      </c>
      <c r="C110" t="s">
        <v>756</v>
      </c>
      <c r="D110" t="s">
        <v>1346</v>
      </c>
      <c r="E110" t="s">
        <v>398</v>
      </c>
      <c r="F110" t="s">
        <v>399</v>
      </c>
      <c r="G110" t="s">
        <v>120</v>
      </c>
      <c r="H110" t="s">
        <v>17</v>
      </c>
      <c r="I110" t="s">
        <v>1782</v>
      </c>
      <c r="J110" t="s">
        <v>400</v>
      </c>
      <c r="K110" t="s">
        <v>401</v>
      </c>
      <c r="L110" t="s">
        <v>402</v>
      </c>
      <c r="M110" t="s">
        <v>1347</v>
      </c>
      <c r="N110" s="191">
        <v>15239</v>
      </c>
      <c r="O110" t="s">
        <v>1348</v>
      </c>
      <c r="P110" t="s">
        <v>1853</v>
      </c>
      <c r="Q110" t="b">
        <v>0</v>
      </c>
      <c r="R110" s="1">
        <v>42044</v>
      </c>
      <c r="T110" t="b">
        <v>1</v>
      </c>
    </row>
    <row r="111" spans="1:20">
      <c r="A111" s="99">
        <v>142</v>
      </c>
      <c r="B111" s="110" t="s">
        <v>403</v>
      </c>
      <c r="C111" s="110" t="s">
        <v>45</v>
      </c>
      <c r="D111" s="110" t="s">
        <v>1082</v>
      </c>
      <c r="E111" s="110" t="s">
        <v>51</v>
      </c>
      <c r="F111" s="110" t="s">
        <v>405</v>
      </c>
      <c r="G111" s="110" t="s">
        <v>67</v>
      </c>
      <c r="H111" s="110" t="s">
        <v>17</v>
      </c>
      <c r="I111" s="110" t="s">
        <v>1776</v>
      </c>
      <c r="J111" s="110" t="s">
        <v>406</v>
      </c>
      <c r="K111" s="110"/>
      <c r="L111" s="110" t="s">
        <v>407</v>
      </c>
      <c r="M111" s="110" t="s">
        <v>1106</v>
      </c>
      <c r="N111" s="278">
        <v>11220</v>
      </c>
      <c r="Q111" t="b">
        <v>0</v>
      </c>
      <c r="R111" s="1">
        <v>38231</v>
      </c>
      <c r="T111" t="b">
        <v>1</v>
      </c>
    </row>
    <row r="112" spans="1:20">
      <c r="A112" s="6">
        <v>964</v>
      </c>
      <c r="B112" t="s">
        <v>408</v>
      </c>
      <c r="C112" t="s">
        <v>64</v>
      </c>
      <c r="D112" t="s">
        <v>1314</v>
      </c>
      <c r="E112" t="s">
        <v>129</v>
      </c>
      <c r="F112" t="s">
        <v>409</v>
      </c>
      <c r="G112" t="s">
        <v>1878</v>
      </c>
      <c r="H112" t="s">
        <v>17</v>
      </c>
      <c r="I112" t="s">
        <v>1854</v>
      </c>
      <c r="J112" t="s">
        <v>410</v>
      </c>
      <c r="L112" t="s">
        <v>1855</v>
      </c>
      <c r="N112" s="191">
        <v>14979</v>
      </c>
      <c r="O112" t="s">
        <v>1315</v>
      </c>
      <c r="Q112" t="b">
        <v>0</v>
      </c>
      <c r="R112" s="1">
        <v>43662</v>
      </c>
      <c r="T112" t="b">
        <v>1</v>
      </c>
    </row>
    <row r="113" spans="1:20">
      <c r="A113" s="99">
        <v>146</v>
      </c>
      <c r="B113" s="110" t="s">
        <v>413</v>
      </c>
      <c r="C113" s="110" t="s">
        <v>144</v>
      </c>
      <c r="D113" s="110" t="s">
        <v>1099</v>
      </c>
      <c r="E113" s="110" t="s">
        <v>124</v>
      </c>
      <c r="F113" s="110" t="s">
        <v>414</v>
      </c>
      <c r="G113" s="110" t="s">
        <v>25</v>
      </c>
      <c r="H113" s="110" t="s">
        <v>17</v>
      </c>
      <c r="I113" s="110" t="s">
        <v>1755</v>
      </c>
      <c r="J113" s="110" t="s">
        <v>415</v>
      </c>
      <c r="K113" s="110"/>
      <c r="L113" s="110" t="s">
        <v>416</v>
      </c>
      <c r="M113" s="110"/>
      <c r="N113" s="278">
        <v>10716</v>
      </c>
      <c r="P113" t="s">
        <v>2275</v>
      </c>
      <c r="Q113" t="b">
        <v>0</v>
      </c>
      <c r="R113" s="1">
        <v>34425</v>
      </c>
      <c r="T113" t="b">
        <v>1</v>
      </c>
    </row>
    <row r="114" spans="1:20">
      <c r="A114" s="73">
        <v>1003</v>
      </c>
      <c r="B114" s="75" t="s">
        <v>1549</v>
      </c>
      <c r="C114" s="75" t="s">
        <v>144</v>
      </c>
      <c r="E114" t="s">
        <v>1550</v>
      </c>
      <c r="F114" t="s">
        <v>1551</v>
      </c>
      <c r="G114" t="s">
        <v>789</v>
      </c>
      <c r="H114" t="s">
        <v>17</v>
      </c>
      <c r="I114" t="s">
        <v>1798</v>
      </c>
      <c r="J114" t="s">
        <v>1552</v>
      </c>
      <c r="K114" t="s">
        <v>1553</v>
      </c>
      <c r="L114" t="s">
        <v>1554</v>
      </c>
      <c r="N114" s="191">
        <v>18301</v>
      </c>
      <c r="O114" t="s">
        <v>1555</v>
      </c>
      <c r="Q114" t="b">
        <v>0</v>
      </c>
      <c r="R114" s="1">
        <v>44350</v>
      </c>
      <c r="T114" t="b">
        <v>1</v>
      </c>
    </row>
    <row r="115" spans="1:20" ht="15" thickBot="1">
      <c r="A115" s="6">
        <v>1072</v>
      </c>
      <c r="B115" t="s">
        <v>2018</v>
      </c>
      <c r="C115" t="s">
        <v>2019</v>
      </c>
      <c r="D115" t="s">
        <v>2051</v>
      </c>
      <c r="E115" t="s">
        <v>1220</v>
      </c>
      <c r="F115" t="s">
        <v>2052</v>
      </c>
      <c r="G115" t="s">
        <v>81</v>
      </c>
      <c r="H115" t="s">
        <v>17</v>
      </c>
      <c r="I115" t="s">
        <v>1779</v>
      </c>
      <c r="J115" t="s">
        <v>2053</v>
      </c>
      <c r="K115" t="s">
        <v>2053</v>
      </c>
      <c r="L115" t="s">
        <v>2054</v>
      </c>
      <c r="M115" t="s">
        <v>2055</v>
      </c>
      <c r="N115" s="191">
        <v>19303</v>
      </c>
      <c r="O115" t="s">
        <v>2056</v>
      </c>
      <c r="Q115" t="b">
        <v>0</v>
      </c>
      <c r="R115" s="1">
        <v>44713</v>
      </c>
      <c r="T115" t="b">
        <v>1</v>
      </c>
    </row>
    <row r="116" spans="1:20" ht="15" thickBot="1">
      <c r="A116" s="6">
        <v>886</v>
      </c>
      <c r="B116" t="s">
        <v>417</v>
      </c>
      <c r="C116" t="s">
        <v>418</v>
      </c>
      <c r="D116" t="s">
        <v>1159</v>
      </c>
      <c r="E116" t="s">
        <v>419</v>
      </c>
      <c r="F116" t="s">
        <v>420</v>
      </c>
      <c r="G116" t="s">
        <v>421</v>
      </c>
      <c r="H116" t="s">
        <v>422</v>
      </c>
      <c r="I116" t="s">
        <v>1856</v>
      </c>
      <c r="J116" t="s">
        <v>423</v>
      </c>
      <c r="K116" t="s">
        <v>424</v>
      </c>
      <c r="L116" t="s">
        <v>425</v>
      </c>
      <c r="N116" s="283">
        <v>12905</v>
      </c>
      <c r="Q116" t="b">
        <v>0</v>
      </c>
      <c r="R116" s="1">
        <v>42864</v>
      </c>
      <c r="T116" t="b">
        <v>1</v>
      </c>
    </row>
    <row r="117" spans="1:20">
      <c r="A117" s="6">
        <v>463</v>
      </c>
      <c r="B117" t="s">
        <v>426</v>
      </c>
      <c r="C117" t="s">
        <v>1650</v>
      </c>
      <c r="D117" t="s">
        <v>1517</v>
      </c>
      <c r="E117" t="s">
        <v>124</v>
      </c>
      <c r="F117" t="s">
        <v>1857</v>
      </c>
      <c r="G117" t="s">
        <v>16</v>
      </c>
      <c r="H117" t="s">
        <v>17</v>
      </c>
      <c r="I117" t="s">
        <v>1752</v>
      </c>
      <c r="J117" t="s">
        <v>427</v>
      </c>
      <c r="K117" t="s">
        <v>428</v>
      </c>
      <c r="L117" t="s">
        <v>429</v>
      </c>
      <c r="N117" s="191">
        <v>17596</v>
      </c>
      <c r="O117" t="s">
        <v>1270</v>
      </c>
      <c r="Q117" t="b">
        <v>0</v>
      </c>
      <c r="R117" s="1">
        <v>40645</v>
      </c>
      <c r="T117" t="b">
        <v>1</v>
      </c>
    </row>
    <row r="118" spans="1:20">
      <c r="A118" s="73">
        <v>1013</v>
      </c>
      <c r="B118" s="75" t="s">
        <v>1241</v>
      </c>
      <c r="C118" s="75" t="s">
        <v>2043</v>
      </c>
      <c r="D118" t="s">
        <v>1115</v>
      </c>
      <c r="E118" t="s">
        <v>77</v>
      </c>
      <c r="F118" t="s">
        <v>1242</v>
      </c>
      <c r="G118" t="s">
        <v>1878</v>
      </c>
      <c r="H118" t="s">
        <v>17</v>
      </c>
      <c r="I118" t="s">
        <v>1854</v>
      </c>
      <c r="J118" t="s">
        <v>1243</v>
      </c>
      <c r="K118" t="s">
        <v>1244</v>
      </c>
      <c r="L118" t="s">
        <v>1245</v>
      </c>
      <c r="N118" s="191">
        <v>14099</v>
      </c>
      <c r="O118" t="s">
        <v>1246</v>
      </c>
      <c r="Q118" t="b">
        <v>0</v>
      </c>
      <c r="R118" s="1">
        <v>44375</v>
      </c>
      <c r="T118" t="b">
        <v>1</v>
      </c>
    </row>
    <row r="119" spans="1:20">
      <c r="A119" s="6">
        <v>930</v>
      </c>
      <c r="B119" t="s">
        <v>430</v>
      </c>
      <c r="C119" t="s">
        <v>431</v>
      </c>
      <c r="D119" t="s">
        <v>1479</v>
      </c>
      <c r="E119" t="s">
        <v>30</v>
      </c>
      <c r="F119" t="s">
        <v>1858</v>
      </c>
      <c r="G119" t="s">
        <v>432</v>
      </c>
      <c r="H119" t="s">
        <v>17</v>
      </c>
      <c r="I119" t="s">
        <v>1859</v>
      </c>
      <c r="K119" t="s">
        <v>433</v>
      </c>
      <c r="L119" t="s">
        <v>434</v>
      </c>
      <c r="N119" s="191">
        <v>17138</v>
      </c>
      <c r="P119" t="s">
        <v>1860</v>
      </c>
      <c r="Q119" t="b">
        <v>0</v>
      </c>
      <c r="R119" s="1">
        <v>43417</v>
      </c>
      <c r="T119" t="b">
        <v>1</v>
      </c>
    </row>
    <row r="120" spans="1:20">
      <c r="A120" s="6">
        <v>1104</v>
      </c>
      <c r="B120" t="s">
        <v>571</v>
      </c>
      <c r="C120" t="s">
        <v>2335</v>
      </c>
      <c r="D120" t="s">
        <v>1163</v>
      </c>
      <c r="E120" t="s">
        <v>2334</v>
      </c>
      <c r="F120" t="s">
        <v>2333</v>
      </c>
      <c r="G120" t="s">
        <v>32</v>
      </c>
      <c r="H120" t="s">
        <v>17</v>
      </c>
      <c r="I120" t="s">
        <v>1756</v>
      </c>
      <c r="J120" t="s">
        <v>2332</v>
      </c>
      <c r="K120" t="s">
        <v>2332</v>
      </c>
      <c r="L120" t="s">
        <v>2331</v>
      </c>
      <c r="M120" t="s">
        <v>2330</v>
      </c>
      <c r="N120" s="191">
        <v>54718</v>
      </c>
      <c r="O120" t="s">
        <v>2329</v>
      </c>
      <c r="Q120" t="b">
        <v>0</v>
      </c>
      <c r="R120" s="1">
        <v>45117</v>
      </c>
      <c r="T120" t="b">
        <v>1</v>
      </c>
    </row>
    <row r="121" spans="1:20">
      <c r="A121" s="6">
        <v>1075</v>
      </c>
      <c r="B121" t="s">
        <v>2016</v>
      </c>
      <c r="C121" t="s">
        <v>1649</v>
      </c>
      <c r="D121" t="s">
        <v>2057</v>
      </c>
      <c r="E121" t="s">
        <v>23</v>
      </c>
      <c r="F121" t="s">
        <v>2058</v>
      </c>
      <c r="G121" t="s">
        <v>81</v>
      </c>
      <c r="H121" t="s">
        <v>17</v>
      </c>
      <c r="I121" t="s">
        <v>1779</v>
      </c>
      <c r="J121" t="s">
        <v>2059</v>
      </c>
      <c r="K121" t="s">
        <v>2060</v>
      </c>
      <c r="L121" t="s">
        <v>2061</v>
      </c>
      <c r="N121" s="191">
        <v>16937</v>
      </c>
      <c r="O121" t="s">
        <v>1083</v>
      </c>
      <c r="Q121" t="b">
        <v>0</v>
      </c>
      <c r="R121" s="1">
        <v>44721</v>
      </c>
      <c r="T121" t="b">
        <v>1</v>
      </c>
    </row>
    <row r="122" spans="1:20">
      <c r="A122" s="6">
        <v>151</v>
      </c>
      <c r="B122" t="s">
        <v>436</v>
      </c>
      <c r="C122" t="s">
        <v>202</v>
      </c>
      <c r="D122" t="s">
        <v>1283</v>
      </c>
      <c r="E122" t="s">
        <v>85</v>
      </c>
      <c r="F122" t="s">
        <v>437</v>
      </c>
      <c r="G122" t="s">
        <v>16</v>
      </c>
      <c r="H122" t="s">
        <v>17</v>
      </c>
      <c r="I122" t="s">
        <v>1752</v>
      </c>
      <c r="J122" t="s">
        <v>438</v>
      </c>
      <c r="L122" t="s">
        <v>439</v>
      </c>
      <c r="N122" s="191">
        <v>14636</v>
      </c>
      <c r="Q122" t="b">
        <v>0</v>
      </c>
      <c r="R122" s="1">
        <v>37642</v>
      </c>
      <c r="T122" t="b">
        <v>1</v>
      </c>
    </row>
    <row r="123" spans="1:20">
      <c r="A123" s="99">
        <v>153</v>
      </c>
      <c r="B123" s="110" t="s">
        <v>440</v>
      </c>
      <c r="C123" s="110" t="s">
        <v>13</v>
      </c>
      <c r="D123" s="110"/>
      <c r="E123" s="110" t="s">
        <v>51</v>
      </c>
      <c r="F123" s="110" t="s">
        <v>1861</v>
      </c>
      <c r="G123" s="110" t="s">
        <v>25</v>
      </c>
      <c r="H123" s="110" t="s">
        <v>17</v>
      </c>
      <c r="I123" s="110" t="s">
        <v>1755</v>
      </c>
      <c r="J123" s="110" t="s">
        <v>441</v>
      </c>
      <c r="K123" s="110"/>
      <c r="L123" s="110" t="s">
        <v>1862</v>
      </c>
      <c r="M123" s="110"/>
      <c r="N123" s="278">
        <v>10574</v>
      </c>
      <c r="P123" t="s">
        <v>1853</v>
      </c>
      <c r="Q123" t="b">
        <v>0</v>
      </c>
      <c r="R123" s="1">
        <v>34669</v>
      </c>
      <c r="T123" t="b">
        <v>1</v>
      </c>
    </row>
    <row r="124" spans="1:20">
      <c r="A124" s="6">
        <v>154</v>
      </c>
      <c r="B124" t="s">
        <v>442</v>
      </c>
      <c r="C124" t="s">
        <v>529</v>
      </c>
      <c r="D124" t="s">
        <v>1125</v>
      </c>
      <c r="E124" t="s">
        <v>412</v>
      </c>
      <c r="F124" t="s">
        <v>443</v>
      </c>
      <c r="G124" t="s">
        <v>213</v>
      </c>
      <c r="H124" t="s">
        <v>17</v>
      </c>
      <c r="I124" t="s">
        <v>1804</v>
      </c>
      <c r="J124" t="s">
        <v>444</v>
      </c>
      <c r="L124" t="s">
        <v>445</v>
      </c>
      <c r="N124" s="191">
        <v>13351</v>
      </c>
      <c r="Q124" t="b">
        <v>0</v>
      </c>
      <c r="R124" s="1">
        <v>39356</v>
      </c>
      <c r="T124" t="b">
        <v>1</v>
      </c>
    </row>
    <row r="125" spans="1:20">
      <c r="A125" s="6">
        <v>938</v>
      </c>
      <c r="B125" t="s">
        <v>446</v>
      </c>
      <c r="C125" t="s">
        <v>56</v>
      </c>
      <c r="D125" t="s">
        <v>1403</v>
      </c>
      <c r="E125" t="s">
        <v>1404</v>
      </c>
      <c r="F125" t="s">
        <v>447</v>
      </c>
      <c r="G125" t="s">
        <v>25</v>
      </c>
      <c r="H125" t="s">
        <v>17</v>
      </c>
      <c r="I125" t="s">
        <v>1755</v>
      </c>
      <c r="J125" t="s">
        <v>1405</v>
      </c>
      <c r="K125" t="s">
        <v>448</v>
      </c>
      <c r="L125" t="s">
        <v>449</v>
      </c>
      <c r="M125" t="s">
        <v>1406</v>
      </c>
      <c r="N125" s="191">
        <v>16056</v>
      </c>
      <c r="O125" t="s">
        <v>1270</v>
      </c>
      <c r="Q125" t="b">
        <v>0</v>
      </c>
      <c r="R125" s="1">
        <v>43473</v>
      </c>
      <c r="T125" t="b">
        <v>1</v>
      </c>
    </row>
    <row r="126" spans="1:20">
      <c r="A126" s="6">
        <v>677</v>
      </c>
      <c r="B126" t="s">
        <v>450</v>
      </c>
      <c r="C126" t="s">
        <v>451</v>
      </c>
      <c r="D126" t="s">
        <v>1518</v>
      </c>
      <c r="F126" t="s">
        <v>452</v>
      </c>
      <c r="G126" t="s">
        <v>16</v>
      </c>
      <c r="H126" t="s">
        <v>17</v>
      </c>
      <c r="I126" t="s">
        <v>1752</v>
      </c>
      <c r="J126" t="s">
        <v>453</v>
      </c>
      <c r="K126" t="s">
        <v>454</v>
      </c>
      <c r="L126" t="s">
        <v>455</v>
      </c>
      <c r="M126" t="s">
        <v>1519</v>
      </c>
      <c r="N126" s="191">
        <v>17628</v>
      </c>
      <c r="O126" t="s">
        <v>1520</v>
      </c>
      <c r="Q126" t="b">
        <v>0</v>
      </c>
      <c r="R126" s="1">
        <v>42108</v>
      </c>
      <c r="T126" t="b">
        <v>1</v>
      </c>
    </row>
    <row r="127" spans="1:20">
      <c r="A127" s="6">
        <v>947</v>
      </c>
      <c r="B127" t="s">
        <v>456</v>
      </c>
      <c r="C127" t="s">
        <v>179</v>
      </c>
      <c r="D127" t="s">
        <v>1476</v>
      </c>
      <c r="E127" t="s">
        <v>457</v>
      </c>
      <c r="F127" t="s">
        <v>458</v>
      </c>
      <c r="G127" t="s">
        <v>25</v>
      </c>
      <c r="H127" t="s">
        <v>17</v>
      </c>
      <c r="I127" t="s">
        <v>1755</v>
      </c>
      <c r="J127" t="s">
        <v>459</v>
      </c>
      <c r="L127" t="s">
        <v>460</v>
      </c>
      <c r="N127" s="191">
        <v>20968</v>
      </c>
      <c r="Q127" t="b">
        <v>0</v>
      </c>
      <c r="R127" s="1">
        <v>43171</v>
      </c>
      <c r="T127" t="b">
        <v>1</v>
      </c>
    </row>
    <row r="128" spans="1:20">
      <c r="A128" s="6">
        <v>795</v>
      </c>
      <c r="B128" t="s">
        <v>461</v>
      </c>
      <c r="C128" t="s">
        <v>2095</v>
      </c>
      <c r="D128" t="s">
        <v>1381</v>
      </c>
      <c r="E128" t="s">
        <v>462</v>
      </c>
      <c r="F128" t="s">
        <v>463</v>
      </c>
      <c r="G128" t="s">
        <v>16</v>
      </c>
      <c r="H128" t="s">
        <v>17</v>
      </c>
      <c r="I128" t="s">
        <v>1752</v>
      </c>
      <c r="J128" t="s">
        <v>464</v>
      </c>
      <c r="K128" t="s">
        <v>465</v>
      </c>
      <c r="L128" t="s">
        <v>466</v>
      </c>
      <c r="N128" s="191">
        <v>15739</v>
      </c>
      <c r="O128" t="s">
        <v>1382</v>
      </c>
      <c r="Q128" t="b">
        <v>0</v>
      </c>
      <c r="R128" s="1">
        <v>42535</v>
      </c>
      <c r="T128" t="b">
        <v>1</v>
      </c>
    </row>
    <row r="129" spans="1:20">
      <c r="A129" s="6">
        <v>156</v>
      </c>
      <c r="B129" t="s">
        <v>467</v>
      </c>
      <c r="C129" t="s">
        <v>13</v>
      </c>
      <c r="D129" t="s">
        <v>1299</v>
      </c>
      <c r="E129" t="s">
        <v>51</v>
      </c>
      <c r="F129" t="s">
        <v>468</v>
      </c>
      <c r="G129" t="s">
        <v>120</v>
      </c>
      <c r="H129" t="s">
        <v>17</v>
      </c>
      <c r="I129" t="s">
        <v>1782</v>
      </c>
      <c r="J129" t="s">
        <v>469</v>
      </c>
      <c r="L129" t="s">
        <v>1300</v>
      </c>
      <c r="N129" s="191">
        <v>14801</v>
      </c>
      <c r="Q129" t="b">
        <v>0</v>
      </c>
      <c r="R129" s="1">
        <v>38808</v>
      </c>
      <c r="T129" t="b">
        <v>1</v>
      </c>
    </row>
    <row r="130" spans="1:20">
      <c r="A130" s="6">
        <v>157</v>
      </c>
      <c r="B130" t="s">
        <v>470</v>
      </c>
      <c r="C130" t="s">
        <v>471</v>
      </c>
      <c r="D130" t="s">
        <v>1178</v>
      </c>
      <c r="E130" t="s">
        <v>1206</v>
      </c>
      <c r="F130" t="s">
        <v>472</v>
      </c>
      <c r="G130" t="s">
        <v>96</v>
      </c>
      <c r="H130" t="s">
        <v>17</v>
      </c>
      <c r="I130" t="s">
        <v>1822</v>
      </c>
      <c r="J130" t="s">
        <v>473</v>
      </c>
      <c r="L130" t="s">
        <v>474</v>
      </c>
      <c r="M130" t="s">
        <v>474</v>
      </c>
      <c r="N130" s="191">
        <v>13607</v>
      </c>
      <c r="P130" t="s">
        <v>2303</v>
      </c>
      <c r="Q130" t="b">
        <v>0</v>
      </c>
      <c r="R130" s="1">
        <v>35370</v>
      </c>
      <c r="T130" t="b">
        <v>1</v>
      </c>
    </row>
    <row r="131" spans="1:20">
      <c r="A131" s="99">
        <v>469</v>
      </c>
      <c r="B131" s="110" t="s">
        <v>475</v>
      </c>
      <c r="C131" s="110" t="s">
        <v>19</v>
      </c>
      <c r="D131" s="110" t="s">
        <v>1110</v>
      </c>
      <c r="E131" s="110" t="s">
        <v>51</v>
      </c>
      <c r="F131" s="110" t="s">
        <v>476</v>
      </c>
      <c r="G131" s="110" t="s">
        <v>120</v>
      </c>
      <c r="H131" s="110" t="s">
        <v>17</v>
      </c>
      <c r="I131" s="110" t="s">
        <v>1782</v>
      </c>
      <c r="J131" s="110" t="s">
        <v>477</v>
      </c>
      <c r="K131" s="110"/>
      <c r="L131" s="110" t="s">
        <v>478</v>
      </c>
      <c r="M131" s="110"/>
      <c r="N131" s="278">
        <v>11548</v>
      </c>
      <c r="O131" t="s">
        <v>1111</v>
      </c>
      <c r="Q131" t="b">
        <v>0</v>
      </c>
      <c r="R131" s="1">
        <v>40664</v>
      </c>
      <c r="T131" t="b">
        <v>1</v>
      </c>
    </row>
    <row r="132" spans="1:20">
      <c r="A132" s="6">
        <v>1010</v>
      </c>
      <c r="B132" t="s">
        <v>1289</v>
      </c>
      <c r="C132" t="s">
        <v>56</v>
      </c>
      <c r="E132" t="s">
        <v>760</v>
      </c>
      <c r="F132" t="s">
        <v>1863</v>
      </c>
      <c r="G132" t="s">
        <v>32</v>
      </c>
      <c r="H132" t="s">
        <v>17</v>
      </c>
      <c r="I132" t="s">
        <v>1756</v>
      </c>
      <c r="K132" t="s">
        <v>1290</v>
      </c>
      <c r="L132" t="s">
        <v>1291</v>
      </c>
      <c r="N132" s="191">
        <v>14759</v>
      </c>
      <c r="O132" t="s">
        <v>1083</v>
      </c>
      <c r="Q132" t="b">
        <v>0</v>
      </c>
      <c r="R132" s="1">
        <v>44373</v>
      </c>
      <c r="T132" t="b">
        <v>1</v>
      </c>
    </row>
    <row r="133" spans="1:20">
      <c r="A133" s="6">
        <v>854</v>
      </c>
      <c r="B133" t="s">
        <v>479</v>
      </c>
      <c r="C133" t="s">
        <v>56</v>
      </c>
      <c r="F133" t="s">
        <v>1864</v>
      </c>
      <c r="G133" t="s">
        <v>480</v>
      </c>
      <c r="H133" t="s">
        <v>17</v>
      </c>
      <c r="I133" t="s">
        <v>1865</v>
      </c>
      <c r="J133" t="s">
        <v>481</v>
      </c>
      <c r="L133" t="s">
        <v>1866</v>
      </c>
      <c r="N133" s="191">
        <v>14790</v>
      </c>
      <c r="Q133" t="b">
        <v>0</v>
      </c>
      <c r="R133" s="1">
        <v>42808</v>
      </c>
      <c r="T133" t="b">
        <v>1</v>
      </c>
    </row>
    <row r="134" spans="1:20">
      <c r="A134" s="6">
        <v>166</v>
      </c>
      <c r="B134" t="s">
        <v>482</v>
      </c>
      <c r="C134" t="s">
        <v>771</v>
      </c>
      <c r="D134" t="s">
        <v>1105</v>
      </c>
      <c r="E134" t="s">
        <v>51</v>
      </c>
      <c r="F134" t="s">
        <v>2140</v>
      </c>
      <c r="G134" t="s">
        <v>32</v>
      </c>
      <c r="H134" t="s">
        <v>17</v>
      </c>
      <c r="I134" t="s">
        <v>1756</v>
      </c>
      <c r="J134" t="s">
        <v>483</v>
      </c>
      <c r="L134" t="s">
        <v>484</v>
      </c>
      <c r="N134" s="191">
        <v>15368</v>
      </c>
      <c r="Q134" t="b">
        <v>0</v>
      </c>
      <c r="R134" s="1">
        <v>39052</v>
      </c>
      <c r="T134" t="b">
        <v>1</v>
      </c>
    </row>
    <row r="135" spans="1:20">
      <c r="A135" s="73">
        <v>1047</v>
      </c>
      <c r="B135" s="75" t="s">
        <v>1639</v>
      </c>
      <c r="C135" s="75" t="s">
        <v>19</v>
      </c>
      <c r="E135" t="s">
        <v>92</v>
      </c>
      <c r="F135" t="s">
        <v>1867</v>
      </c>
      <c r="G135" t="s">
        <v>25</v>
      </c>
      <c r="H135" t="s">
        <v>17</v>
      </c>
      <c r="I135" t="s">
        <v>1755</v>
      </c>
      <c r="J135" t="s">
        <v>1696</v>
      </c>
      <c r="K135" t="s">
        <v>1696</v>
      </c>
      <c r="L135" t="s">
        <v>1697</v>
      </c>
      <c r="N135" s="191">
        <v>15168</v>
      </c>
      <c r="Q135" t="b">
        <v>0</v>
      </c>
      <c r="R135" s="1">
        <v>44515</v>
      </c>
      <c r="T135" t="b">
        <v>1</v>
      </c>
    </row>
    <row r="136" spans="1:20">
      <c r="A136" s="99">
        <v>172</v>
      </c>
      <c r="B136" s="110" t="s">
        <v>485</v>
      </c>
      <c r="C136" s="110" t="s">
        <v>56</v>
      </c>
      <c r="D136" s="110" t="s">
        <v>1109</v>
      </c>
      <c r="E136" s="110" t="s">
        <v>51</v>
      </c>
      <c r="F136" s="110" t="s">
        <v>487</v>
      </c>
      <c r="G136" s="110" t="s">
        <v>96</v>
      </c>
      <c r="H136" s="110" t="s">
        <v>17</v>
      </c>
      <c r="I136" s="110" t="s">
        <v>1822</v>
      </c>
      <c r="J136" s="110" t="s">
        <v>488</v>
      </c>
      <c r="K136" s="110"/>
      <c r="L136" s="110"/>
      <c r="M136" s="110"/>
      <c r="N136" s="278">
        <v>11519</v>
      </c>
      <c r="P136" t="s">
        <v>1780</v>
      </c>
      <c r="Q136" t="b">
        <v>0</v>
      </c>
      <c r="R136" s="1">
        <v>38108</v>
      </c>
      <c r="T136" t="b">
        <v>1</v>
      </c>
    </row>
    <row r="137" spans="1:20">
      <c r="A137" s="6">
        <v>924</v>
      </c>
      <c r="B137" t="s">
        <v>489</v>
      </c>
      <c r="C137" t="s">
        <v>64</v>
      </c>
      <c r="D137" t="s">
        <v>1320</v>
      </c>
      <c r="E137" t="s">
        <v>231</v>
      </c>
      <c r="F137" t="s">
        <v>490</v>
      </c>
      <c r="G137" t="s">
        <v>25</v>
      </c>
      <c r="H137" t="s">
        <v>17</v>
      </c>
      <c r="I137" t="s">
        <v>1755</v>
      </c>
      <c r="J137" t="s">
        <v>491</v>
      </c>
      <c r="L137" t="s">
        <v>492</v>
      </c>
      <c r="N137" s="191">
        <v>15039</v>
      </c>
      <c r="Q137" t="b">
        <v>0</v>
      </c>
      <c r="R137" s="1">
        <v>43263</v>
      </c>
      <c r="T137" t="b">
        <v>1</v>
      </c>
    </row>
    <row r="138" spans="1:20">
      <c r="A138" s="6">
        <v>1096</v>
      </c>
      <c r="B138" t="s">
        <v>2223</v>
      </c>
      <c r="C138" t="s">
        <v>91</v>
      </c>
      <c r="D138" t="s">
        <v>2233</v>
      </c>
      <c r="E138" t="s">
        <v>14</v>
      </c>
      <c r="F138" t="s">
        <v>2234</v>
      </c>
      <c r="G138" t="s">
        <v>25</v>
      </c>
      <c r="H138" t="s">
        <v>17</v>
      </c>
      <c r="I138" t="s">
        <v>1755</v>
      </c>
      <c r="J138" t="s">
        <v>2235</v>
      </c>
      <c r="L138" t="s">
        <v>2236</v>
      </c>
      <c r="N138" s="191">
        <v>14781</v>
      </c>
      <c r="Q138" t="b">
        <v>0</v>
      </c>
      <c r="R138" s="1">
        <v>44978</v>
      </c>
      <c r="T138" t="b">
        <v>1</v>
      </c>
    </row>
    <row r="139" spans="1:20">
      <c r="A139" s="73">
        <v>903</v>
      </c>
      <c r="B139" s="75" t="s">
        <v>493</v>
      </c>
      <c r="C139" s="75" t="s">
        <v>494</v>
      </c>
      <c r="D139" t="s">
        <v>1149</v>
      </c>
      <c r="E139" t="s">
        <v>1449</v>
      </c>
      <c r="F139" t="s">
        <v>495</v>
      </c>
      <c r="G139" t="s">
        <v>16</v>
      </c>
      <c r="H139" t="s">
        <v>17</v>
      </c>
      <c r="I139" t="s">
        <v>1752</v>
      </c>
      <c r="J139" t="s">
        <v>496</v>
      </c>
      <c r="L139" t="s">
        <v>497</v>
      </c>
      <c r="M139" t="s">
        <v>497</v>
      </c>
      <c r="N139" s="191">
        <v>16644</v>
      </c>
      <c r="O139" t="s">
        <v>1396</v>
      </c>
      <c r="Q139" t="b">
        <v>0</v>
      </c>
      <c r="R139" s="1">
        <v>43053</v>
      </c>
      <c r="T139" t="b">
        <v>1</v>
      </c>
    </row>
    <row r="140" spans="1:20">
      <c r="A140" s="6">
        <v>940</v>
      </c>
      <c r="B140" t="s">
        <v>498</v>
      </c>
      <c r="C140" t="s">
        <v>56</v>
      </c>
      <c r="D140" t="s">
        <v>1214</v>
      </c>
      <c r="E140" t="s">
        <v>23</v>
      </c>
      <c r="F140" t="s">
        <v>499</v>
      </c>
      <c r="G140" t="s">
        <v>306</v>
      </c>
      <c r="H140" t="s">
        <v>17</v>
      </c>
      <c r="I140" t="s">
        <v>1827</v>
      </c>
      <c r="J140" t="s">
        <v>500</v>
      </c>
      <c r="K140" t="s">
        <v>500</v>
      </c>
      <c r="L140" t="s">
        <v>1557</v>
      </c>
      <c r="M140" t="s">
        <v>1868</v>
      </c>
      <c r="N140" s="191">
        <v>18388</v>
      </c>
      <c r="O140" t="s">
        <v>1374</v>
      </c>
      <c r="Q140" t="b">
        <v>0</v>
      </c>
      <c r="R140" s="1">
        <v>43473</v>
      </c>
      <c r="T140" t="b">
        <v>1</v>
      </c>
    </row>
    <row r="141" spans="1:20">
      <c r="A141" s="99">
        <v>178</v>
      </c>
      <c r="B141" s="58" t="s">
        <v>501</v>
      </c>
      <c r="C141" s="58" t="s">
        <v>502</v>
      </c>
      <c r="D141" s="110" t="s">
        <v>1149</v>
      </c>
      <c r="E141" s="110" t="s">
        <v>153</v>
      </c>
      <c r="F141" s="110" t="s">
        <v>503</v>
      </c>
      <c r="G141" s="110" t="s">
        <v>25</v>
      </c>
      <c r="H141" s="110" t="s">
        <v>17</v>
      </c>
      <c r="I141" s="110" t="s">
        <v>1755</v>
      </c>
      <c r="J141" s="110" t="s">
        <v>504</v>
      </c>
      <c r="K141" s="110"/>
      <c r="L141" s="110" t="s">
        <v>1150</v>
      </c>
      <c r="M141" s="110"/>
      <c r="N141" s="225">
        <v>12517</v>
      </c>
      <c r="Q141" t="b">
        <v>0</v>
      </c>
      <c r="R141" s="1">
        <v>33298</v>
      </c>
      <c r="T141" t="b">
        <v>1</v>
      </c>
    </row>
    <row r="142" spans="1:20">
      <c r="A142" s="6">
        <v>405</v>
      </c>
      <c r="B142" t="s">
        <v>505</v>
      </c>
      <c r="C142" t="s">
        <v>144</v>
      </c>
      <c r="D142" t="s">
        <v>1170</v>
      </c>
      <c r="E142" t="s">
        <v>51</v>
      </c>
      <c r="F142" t="s">
        <v>507</v>
      </c>
      <c r="G142" t="s">
        <v>32</v>
      </c>
      <c r="H142" t="s">
        <v>17</v>
      </c>
      <c r="I142" t="s">
        <v>1756</v>
      </c>
      <c r="J142" t="s">
        <v>508</v>
      </c>
      <c r="L142" t="s">
        <v>509</v>
      </c>
      <c r="N142" s="191">
        <v>14499</v>
      </c>
      <c r="O142" t="s">
        <v>1095</v>
      </c>
      <c r="Q142" t="b">
        <v>0</v>
      </c>
      <c r="R142" s="1">
        <v>40008</v>
      </c>
      <c r="T142" t="b">
        <v>1</v>
      </c>
    </row>
    <row r="143" spans="1:20">
      <c r="A143" s="6">
        <v>1067</v>
      </c>
      <c r="B143" t="s">
        <v>1746</v>
      </c>
      <c r="C143" t="s">
        <v>13</v>
      </c>
      <c r="D143" t="s">
        <v>1224</v>
      </c>
      <c r="E143" t="s">
        <v>153</v>
      </c>
      <c r="F143" t="s">
        <v>1869</v>
      </c>
      <c r="G143" t="s">
        <v>42</v>
      </c>
      <c r="H143" t="s">
        <v>17</v>
      </c>
      <c r="I143" t="s">
        <v>1758</v>
      </c>
      <c r="J143" t="s">
        <v>1870</v>
      </c>
      <c r="K143" t="s">
        <v>1870</v>
      </c>
      <c r="L143" t="s">
        <v>2276</v>
      </c>
      <c r="N143" s="191">
        <v>17199</v>
      </c>
      <c r="O143" t="s">
        <v>1512</v>
      </c>
      <c r="Q143" t="b">
        <v>0</v>
      </c>
      <c r="R143" s="1">
        <v>44678</v>
      </c>
      <c r="T143" t="b">
        <v>1</v>
      </c>
    </row>
    <row r="144" spans="1:20">
      <c r="A144" s="6">
        <v>1021</v>
      </c>
      <c r="B144" t="s">
        <v>1271</v>
      </c>
      <c r="C144" t="s">
        <v>1039</v>
      </c>
      <c r="D144" t="s">
        <v>1272</v>
      </c>
      <c r="E144" t="s">
        <v>36</v>
      </c>
      <c r="F144" t="s">
        <v>1273</v>
      </c>
      <c r="G144" t="s">
        <v>83</v>
      </c>
      <c r="H144" t="s">
        <v>17</v>
      </c>
      <c r="I144" t="s">
        <v>1772</v>
      </c>
      <c r="J144" t="s">
        <v>1274</v>
      </c>
      <c r="L144" t="s">
        <v>1275</v>
      </c>
      <c r="N144" s="191">
        <v>14498</v>
      </c>
      <c r="O144" t="s">
        <v>1276</v>
      </c>
      <c r="Q144" t="b">
        <v>0</v>
      </c>
      <c r="R144" s="1">
        <v>44383</v>
      </c>
      <c r="T144" t="b">
        <v>1</v>
      </c>
    </row>
    <row r="145" spans="1:20">
      <c r="A145" s="6">
        <v>740</v>
      </c>
      <c r="B145" t="s">
        <v>313</v>
      </c>
      <c r="C145" t="s">
        <v>879</v>
      </c>
      <c r="D145" t="s">
        <v>1181</v>
      </c>
      <c r="E145" t="s">
        <v>510</v>
      </c>
      <c r="F145" t="s">
        <v>511</v>
      </c>
      <c r="G145" t="s">
        <v>25</v>
      </c>
      <c r="H145" t="s">
        <v>17</v>
      </c>
      <c r="I145" t="s">
        <v>1755</v>
      </c>
      <c r="J145" t="s">
        <v>512</v>
      </c>
      <c r="K145" t="s">
        <v>513</v>
      </c>
      <c r="L145" t="s">
        <v>514</v>
      </c>
      <c r="N145" s="191">
        <v>18060</v>
      </c>
      <c r="O145" t="s">
        <v>1545</v>
      </c>
      <c r="Q145" t="b">
        <v>0</v>
      </c>
      <c r="R145" s="1">
        <v>42262</v>
      </c>
      <c r="T145" t="b">
        <v>1</v>
      </c>
    </row>
    <row r="146" spans="1:20">
      <c r="A146" s="6">
        <v>1068</v>
      </c>
      <c r="B146" t="s">
        <v>1747</v>
      </c>
      <c r="C146" t="s">
        <v>64</v>
      </c>
      <c r="D146" t="s">
        <v>1101</v>
      </c>
      <c r="E146" t="s">
        <v>1871</v>
      </c>
      <c r="F146" t="s">
        <v>1872</v>
      </c>
      <c r="G146" t="s">
        <v>25</v>
      </c>
      <c r="H146" t="s">
        <v>17</v>
      </c>
      <c r="I146" t="s">
        <v>1755</v>
      </c>
      <c r="J146" t="s">
        <v>1873</v>
      </c>
      <c r="K146" t="s">
        <v>1873</v>
      </c>
      <c r="L146" t="s">
        <v>1874</v>
      </c>
      <c r="M146" t="s">
        <v>1875</v>
      </c>
      <c r="N146" s="191">
        <v>13627</v>
      </c>
      <c r="O146" t="s">
        <v>1876</v>
      </c>
      <c r="Q146" t="b">
        <v>0</v>
      </c>
      <c r="R146" s="1">
        <v>44683</v>
      </c>
      <c r="T146" t="b">
        <v>1</v>
      </c>
    </row>
    <row r="147" spans="1:20">
      <c r="A147" s="6">
        <v>1084</v>
      </c>
      <c r="B147" t="s">
        <v>2141</v>
      </c>
      <c r="C147" t="s">
        <v>58</v>
      </c>
      <c r="D147" t="s">
        <v>1466</v>
      </c>
      <c r="E147" t="s">
        <v>118</v>
      </c>
      <c r="F147" t="s">
        <v>2142</v>
      </c>
      <c r="G147" t="s">
        <v>2143</v>
      </c>
      <c r="H147" t="s">
        <v>17</v>
      </c>
      <c r="I147" t="s">
        <v>2144</v>
      </c>
      <c r="J147" t="s">
        <v>2145</v>
      </c>
      <c r="K147" t="s">
        <v>2145</v>
      </c>
      <c r="L147" t="s">
        <v>2146</v>
      </c>
      <c r="M147" t="s">
        <v>2147</v>
      </c>
      <c r="N147" s="191">
        <v>15387</v>
      </c>
      <c r="O147" t="s">
        <v>1164</v>
      </c>
      <c r="Q147" t="b">
        <v>0</v>
      </c>
      <c r="R147" s="1">
        <v>44887</v>
      </c>
      <c r="T147" t="b">
        <v>1</v>
      </c>
    </row>
    <row r="148" spans="1:20">
      <c r="A148" s="6">
        <v>186</v>
      </c>
      <c r="B148" t="s">
        <v>1740</v>
      </c>
      <c r="C148" t="s">
        <v>1647</v>
      </c>
      <c r="D148" t="s">
        <v>1248</v>
      </c>
      <c r="E148" t="s">
        <v>30</v>
      </c>
      <c r="F148" t="s">
        <v>1877</v>
      </c>
      <c r="G148" t="s">
        <v>1878</v>
      </c>
      <c r="H148" t="s">
        <v>17</v>
      </c>
      <c r="I148" t="s">
        <v>1854</v>
      </c>
      <c r="J148" t="s">
        <v>1879</v>
      </c>
      <c r="K148" t="s">
        <v>1879</v>
      </c>
      <c r="L148" t="s">
        <v>1880</v>
      </c>
      <c r="M148" t="s">
        <v>1881</v>
      </c>
      <c r="N148" s="191">
        <v>15280</v>
      </c>
      <c r="O148" t="s">
        <v>1197</v>
      </c>
      <c r="Q148" t="b">
        <v>0</v>
      </c>
      <c r="R148" s="1">
        <v>38443</v>
      </c>
      <c r="T148" t="b">
        <v>1</v>
      </c>
    </row>
    <row r="149" spans="1:20">
      <c r="A149" s="99">
        <v>187</v>
      </c>
      <c r="B149" s="110" t="s">
        <v>515</v>
      </c>
      <c r="C149" s="110" t="s">
        <v>516</v>
      </c>
      <c r="D149" s="110"/>
      <c r="E149" s="110" t="s">
        <v>51</v>
      </c>
      <c r="F149" s="110" t="s">
        <v>517</v>
      </c>
      <c r="G149" s="110" t="s">
        <v>518</v>
      </c>
      <c r="H149" s="110" t="s">
        <v>17</v>
      </c>
      <c r="I149" s="110" t="s">
        <v>1882</v>
      </c>
      <c r="J149" s="110" t="s">
        <v>519</v>
      </c>
      <c r="K149" s="110"/>
      <c r="L149" s="110" t="s">
        <v>520</v>
      </c>
      <c r="M149" s="110"/>
      <c r="N149" s="278">
        <v>11932</v>
      </c>
      <c r="O149" t="s">
        <v>1123</v>
      </c>
      <c r="Q149" t="b">
        <v>0</v>
      </c>
      <c r="R149" s="1">
        <v>34973</v>
      </c>
      <c r="T149" t="b">
        <v>1</v>
      </c>
    </row>
    <row r="150" spans="1:20">
      <c r="A150" s="6">
        <v>188</v>
      </c>
      <c r="B150" s="2" t="s">
        <v>522</v>
      </c>
      <c r="C150" s="2" t="s">
        <v>1650</v>
      </c>
      <c r="D150" s="2"/>
      <c r="E150" s="2" t="s">
        <v>124</v>
      </c>
      <c r="F150" s="2" t="s">
        <v>523</v>
      </c>
      <c r="G150" s="2" t="s">
        <v>524</v>
      </c>
      <c r="H150" s="2" t="s">
        <v>525</v>
      </c>
      <c r="I150" s="2" t="s">
        <v>1883</v>
      </c>
      <c r="J150" s="2" t="s">
        <v>526</v>
      </c>
      <c r="K150" s="2"/>
      <c r="L150" s="2" t="s">
        <v>527</v>
      </c>
      <c r="M150" s="2"/>
      <c r="N150" s="223">
        <v>15194</v>
      </c>
      <c r="O150" s="2"/>
      <c r="P150" s="2" t="s">
        <v>1751</v>
      </c>
      <c r="Q150" s="2" t="b">
        <v>1</v>
      </c>
      <c r="R150" s="1">
        <v>38869</v>
      </c>
      <c r="T150" t="b">
        <v>1</v>
      </c>
    </row>
    <row r="151" spans="1:20">
      <c r="A151" s="99">
        <v>189</v>
      </c>
      <c r="B151" s="110" t="s">
        <v>528</v>
      </c>
      <c r="C151" s="110" t="s">
        <v>529</v>
      </c>
      <c r="D151" s="110" t="s">
        <v>1115</v>
      </c>
      <c r="E151" s="110" t="s">
        <v>153</v>
      </c>
      <c r="F151" s="110" t="s">
        <v>1884</v>
      </c>
      <c r="G151" s="110" t="s">
        <v>42</v>
      </c>
      <c r="H151" s="110" t="s">
        <v>17</v>
      </c>
      <c r="I151" s="110" t="s">
        <v>1758</v>
      </c>
      <c r="J151" s="110" t="s">
        <v>530</v>
      </c>
      <c r="K151" s="110"/>
      <c r="L151" s="110" t="s">
        <v>531</v>
      </c>
      <c r="M151" s="110"/>
      <c r="N151" s="278">
        <v>11763</v>
      </c>
      <c r="Q151" t="b">
        <v>0</v>
      </c>
      <c r="R151" s="1">
        <v>35765</v>
      </c>
      <c r="T151" t="b">
        <v>1</v>
      </c>
    </row>
    <row r="152" spans="1:20">
      <c r="A152" s="6">
        <v>560</v>
      </c>
      <c r="B152" t="s">
        <v>532</v>
      </c>
      <c r="C152" t="s">
        <v>533</v>
      </c>
      <c r="D152" t="s">
        <v>1082</v>
      </c>
      <c r="E152" t="s">
        <v>534</v>
      </c>
      <c r="F152" t="s">
        <v>535</v>
      </c>
      <c r="G152" t="s">
        <v>306</v>
      </c>
      <c r="H152" t="s">
        <v>17</v>
      </c>
      <c r="I152" t="s">
        <v>1827</v>
      </c>
      <c r="J152" t="s">
        <v>536</v>
      </c>
      <c r="L152" t="s">
        <v>537</v>
      </c>
      <c r="N152" s="191">
        <v>13446</v>
      </c>
      <c r="O152" t="s">
        <v>1145</v>
      </c>
      <c r="Q152" t="b">
        <v>0</v>
      </c>
      <c r="R152" s="1">
        <v>41560</v>
      </c>
      <c r="T152" t="b">
        <v>1</v>
      </c>
    </row>
    <row r="153" spans="1:20">
      <c r="A153" s="6">
        <v>1020</v>
      </c>
      <c r="B153" t="s">
        <v>538</v>
      </c>
      <c r="C153" t="s">
        <v>91</v>
      </c>
      <c r="D153" t="s">
        <v>1114</v>
      </c>
      <c r="F153" t="s">
        <v>1885</v>
      </c>
      <c r="G153" t="s">
        <v>25</v>
      </c>
      <c r="H153" t="s">
        <v>17</v>
      </c>
      <c r="I153" t="s">
        <v>1755</v>
      </c>
      <c r="L153" t="s">
        <v>539</v>
      </c>
      <c r="N153" s="191">
        <v>11665</v>
      </c>
      <c r="P153" t="s">
        <v>1886</v>
      </c>
      <c r="Q153" t="b">
        <v>0</v>
      </c>
      <c r="R153" s="1">
        <v>35827</v>
      </c>
      <c r="T153" t="b">
        <v>1</v>
      </c>
    </row>
    <row r="154" spans="1:20">
      <c r="A154" s="6">
        <v>1085</v>
      </c>
      <c r="B154" t="s">
        <v>2105</v>
      </c>
      <c r="C154" t="s">
        <v>146</v>
      </c>
      <c r="D154" t="s">
        <v>1112</v>
      </c>
      <c r="E154" t="s">
        <v>2148</v>
      </c>
      <c r="F154" t="s">
        <v>2149</v>
      </c>
      <c r="G154" t="s">
        <v>2106</v>
      </c>
      <c r="H154" t="s">
        <v>133</v>
      </c>
      <c r="I154" t="s">
        <v>2150</v>
      </c>
      <c r="J154" t="s">
        <v>2151</v>
      </c>
      <c r="K154" t="s">
        <v>2107</v>
      </c>
      <c r="L154" t="s">
        <v>2152</v>
      </c>
      <c r="N154" s="191">
        <v>14665</v>
      </c>
      <c r="O154" t="s">
        <v>1078</v>
      </c>
      <c r="Q154" t="b">
        <v>0</v>
      </c>
      <c r="R154" s="1">
        <v>44891</v>
      </c>
      <c r="T154" t="b">
        <v>1</v>
      </c>
    </row>
    <row r="155" spans="1:20">
      <c r="A155" s="6">
        <v>193</v>
      </c>
      <c r="B155" t="s">
        <v>540</v>
      </c>
      <c r="C155" t="s">
        <v>861</v>
      </c>
      <c r="D155" t="s">
        <v>1247</v>
      </c>
      <c r="E155" t="s">
        <v>23</v>
      </c>
      <c r="F155" t="s">
        <v>541</v>
      </c>
      <c r="G155" t="s">
        <v>16</v>
      </c>
      <c r="H155" t="s">
        <v>17</v>
      </c>
      <c r="I155" t="s">
        <v>1752</v>
      </c>
      <c r="J155" t="s">
        <v>542</v>
      </c>
      <c r="L155" t="s">
        <v>543</v>
      </c>
      <c r="N155" s="191">
        <v>14122</v>
      </c>
      <c r="P155" t="s">
        <v>2328</v>
      </c>
      <c r="Q155" t="b">
        <v>0</v>
      </c>
      <c r="R155" s="1">
        <v>39142</v>
      </c>
      <c r="T155" t="b">
        <v>1</v>
      </c>
    </row>
    <row r="156" spans="1:20">
      <c r="A156" s="99">
        <v>194</v>
      </c>
      <c r="B156" s="110" t="s">
        <v>544</v>
      </c>
      <c r="C156" s="110" t="s">
        <v>529</v>
      </c>
      <c r="D156" s="110"/>
      <c r="E156" s="110" t="s">
        <v>30</v>
      </c>
      <c r="F156" s="110" t="s">
        <v>1887</v>
      </c>
      <c r="G156" s="110" t="s">
        <v>286</v>
      </c>
      <c r="H156" s="110" t="s">
        <v>17</v>
      </c>
      <c r="I156" s="110" t="s">
        <v>1888</v>
      </c>
      <c r="J156" s="110" t="s">
        <v>1103</v>
      </c>
      <c r="K156" s="110"/>
      <c r="L156" s="110"/>
      <c r="M156" s="110"/>
      <c r="N156" s="278">
        <v>10965</v>
      </c>
      <c r="Q156" t="b">
        <v>0</v>
      </c>
      <c r="R156" s="1">
        <v>37865</v>
      </c>
      <c r="T156" t="b">
        <v>1</v>
      </c>
    </row>
    <row r="157" spans="1:20">
      <c r="A157" s="73">
        <v>1053</v>
      </c>
      <c r="B157" s="75" t="s">
        <v>1663</v>
      </c>
      <c r="C157" s="75" t="s">
        <v>1615</v>
      </c>
      <c r="D157" t="s">
        <v>1498</v>
      </c>
      <c r="E157" t="s">
        <v>1889</v>
      </c>
      <c r="F157" t="s">
        <v>1890</v>
      </c>
      <c r="G157" t="s">
        <v>130</v>
      </c>
      <c r="H157" t="s">
        <v>17</v>
      </c>
      <c r="I157" t="s">
        <v>1783</v>
      </c>
      <c r="J157" t="s">
        <v>1698</v>
      </c>
      <c r="K157" t="s">
        <v>1698</v>
      </c>
      <c r="L157" t="s">
        <v>2062</v>
      </c>
      <c r="M157" t="s">
        <v>1891</v>
      </c>
      <c r="N157" s="191">
        <v>22612</v>
      </c>
      <c r="O157" t="s">
        <v>1892</v>
      </c>
      <c r="Q157" t="b">
        <v>0</v>
      </c>
      <c r="R157" s="1">
        <v>44544</v>
      </c>
      <c r="T157" t="b">
        <v>1</v>
      </c>
    </row>
    <row r="158" spans="1:20">
      <c r="A158" s="99">
        <v>196</v>
      </c>
      <c r="B158" s="110" t="s">
        <v>546</v>
      </c>
      <c r="C158" s="110" t="s">
        <v>45</v>
      </c>
      <c r="D158" s="110" t="s">
        <v>1117</v>
      </c>
      <c r="E158" s="110" t="s">
        <v>23</v>
      </c>
      <c r="F158" s="110" t="s">
        <v>548</v>
      </c>
      <c r="G158" s="110" t="s">
        <v>25</v>
      </c>
      <c r="H158" s="110" t="s">
        <v>17</v>
      </c>
      <c r="I158" s="110" t="s">
        <v>1755</v>
      </c>
      <c r="J158" s="110" t="s">
        <v>549</v>
      </c>
      <c r="K158" s="110"/>
      <c r="L158" s="110" t="s">
        <v>550</v>
      </c>
      <c r="M158" s="110"/>
      <c r="N158" s="278">
        <v>11892</v>
      </c>
      <c r="Q158" t="b">
        <v>0</v>
      </c>
      <c r="R158" s="1">
        <v>37895</v>
      </c>
      <c r="T158" t="b">
        <v>1</v>
      </c>
    </row>
    <row r="159" spans="1:20">
      <c r="A159" s="6">
        <v>937</v>
      </c>
      <c r="B159" t="s">
        <v>551</v>
      </c>
      <c r="C159" t="s">
        <v>2040</v>
      </c>
      <c r="D159" t="s">
        <v>1112</v>
      </c>
      <c r="E159" t="s">
        <v>247</v>
      </c>
      <c r="F159" t="s">
        <v>552</v>
      </c>
      <c r="G159" t="s">
        <v>25</v>
      </c>
      <c r="H159" t="s">
        <v>17</v>
      </c>
      <c r="I159" t="s">
        <v>1755</v>
      </c>
      <c r="K159" t="s">
        <v>553</v>
      </c>
      <c r="L159" t="s">
        <v>554</v>
      </c>
      <c r="N159" s="191">
        <v>14923</v>
      </c>
      <c r="Q159" t="b">
        <v>0</v>
      </c>
      <c r="R159" s="1">
        <v>43445</v>
      </c>
      <c r="T159" t="b">
        <v>1</v>
      </c>
    </row>
    <row r="160" spans="1:20">
      <c r="A160" s="6">
        <v>1100</v>
      </c>
      <c r="B160" t="s">
        <v>2252</v>
      </c>
      <c r="C160" t="s">
        <v>2253</v>
      </c>
      <c r="D160" t="s">
        <v>2277</v>
      </c>
      <c r="E160" t="s">
        <v>124</v>
      </c>
      <c r="F160" t="s">
        <v>2278</v>
      </c>
      <c r="G160" t="s">
        <v>83</v>
      </c>
      <c r="H160" t="s">
        <v>17</v>
      </c>
      <c r="I160" t="s">
        <v>1772</v>
      </c>
      <c r="J160" t="s">
        <v>2279</v>
      </c>
      <c r="K160" t="s">
        <v>2279</v>
      </c>
      <c r="L160" t="s">
        <v>2280</v>
      </c>
      <c r="M160" t="s">
        <v>2281</v>
      </c>
      <c r="N160" s="191">
        <v>23873</v>
      </c>
      <c r="O160" t="s">
        <v>2282</v>
      </c>
      <c r="Q160" t="b">
        <v>0</v>
      </c>
      <c r="R160" s="1">
        <v>45070</v>
      </c>
      <c r="T160" t="b">
        <v>1</v>
      </c>
    </row>
    <row r="161" spans="1:20">
      <c r="A161" s="6">
        <v>741</v>
      </c>
      <c r="B161" t="s">
        <v>555</v>
      </c>
      <c r="C161" t="s">
        <v>313</v>
      </c>
      <c r="D161" t="s">
        <v>1415</v>
      </c>
      <c r="E161" t="s">
        <v>36</v>
      </c>
      <c r="F161" t="s">
        <v>556</v>
      </c>
      <c r="G161" t="s">
        <v>1878</v>
      </c>
      <c r="H161" t="s">
        <v>17</v>
      </c>
      <c r="I161" t="s">
        <v>1854</v>
      </c>
      <c r="J161" t="s">
        <v>557</v>
      </c>
      <c r="K161" t="s">
        <v>558</v>
      </c>
      <c r="L161" t="s">
        <v>559</v>
      </c>
      <c r="N161" s="191">
        <v>16180</v>
      </c>
      <c r="O161" t="s">
        <v>1148</v>
      </c>
      <c r="Q161" t="b">
        <v>0</v>
      </c>
      <c r="R161" s="1">
        <v>42262</v>
      </c>
      <c r="T161" t="b">
        <v>1</v>
      </c>
    </row>
    <row r="162" spans="1:20">
      <c r="A162" s="6">
        <v>819</v>
      </c>
      <c r="B162" t="s">
        <v>560</v>
      </c>
      <c r="C162" t="s">
        <v>561</v>
      </c>
      <c r="D162" t="s">
        <v>1617</v>
      </c>
      <c r="E162" t="s">
        <v>59</v>
      </c>
      <c r="F162" t="s">
        <v>562</v>
      </c>
      <c r="G162" t="s">
        <v>25</v>
      </c>
      <c r="H162" t="s">
        <v>17</v>
      </c>
      <c r="I162" t="s">
        <v>1755</v>
      </c>
      <c r="J162" t="s">
        <v>1699</v>
      </c>
      <c r="K162" t="s">
        <v>563</v>
      </c>
      <c r="L162" t="s">
        <v>564</v>
      </c>
      <c r="N162" s="191">
        <v>31535</v>
      </c>
      <c r="O162" t="s">
        <v>1618</v>
      </c>
      <c r="P162" t="s">
        <v>1893</v>
      </c>
      <c r="Q162" t="b">
        <v>0</v>
      </c>
      <c r="R162" s="1">
        <v>40909</v>
      </c>
      <c r="T162" t="b">
        <v>1</v>
      </c>
    </row>
    <row r="163" spans="1:20">
      <c r="A163" s="6">
        <v>791</v>
      </c>
      <c r="B163" t="s">
        <v>565</v>
      </c>
      <c r="C163" t="s">
        <v>58</v>
      </c>
      <c r="D163" t="s">
        <v>1567</v>
      </c>
      <c r="E163" t="s">
        <v>36</v>
      </c>
      <c r="F163" t="s">
        <v>566</v>
      </c>
      <c r="G163" t="s">
        <v>16</v>
      </c>
      <c r="H163" t="s">
        <v>17</v>
      </c>
      <c r="I163" t="s">
        <v>1752</v>
      </c>
      <c r="J163" t="s">
        <v>567</v>
      </c>
      <c r="K163" t="s">
        <v>568</v>
      </c>
      <c r="L163" t="s">
        <v>569</v>
      </c>
      <c r="N163" s="191">
        <v>18820</v>
      </c>
      <c r="Q163" t="b">
        <v>0</v>
      </c>
      <c r="R163" s="1">
        <v>42500</v>
      </c>
      <c r="T163" t="b">
        <v>1</v>
      </c>
    </row>
    <row r="164" spans="1:20">
      <c r="A164" s="6">
        <v>198</v>
      </c>
      <c r="B164" t="s">
        <v>570</v>
      </c>
      <c r="C164" t="s">
        <v>571</v>
      </c>
      <c r="D164" t="s">
        <v>1230</v>
      </c>
      <c r="E164" t="s">
        <v>572</v>
      </c>
      <c r="F164" t="s">
        <v>573</v>
      </c>
      <c r="G164" t="s">
        <v>25</v>
      </c>
      <c r="H164" t="s">
        <v>17</v>
      </c>
      <c r="I164" t="s">
        <v>1755</v>
      </c>
      <c r="J164" t="s">
        <v>574</v>
      </c>
      <c r="L164" t="s">
        <v>575</v>
      </c>
      <c r="N164" s="191">
        <v>13938</v>
      </c>
      <c r="Q164" t="b">
        <v>0</v>
      </c>
      <c r="R164" s="1">
        <v>37653</v>
      </c>
      <c r="T164" t="b">
        <v>1</v>
      </c>
    </row>
    <row r="165" spans="1:20">
      <c r="A165" s="6">
        <v>566</v>
      </c>
      <c r="B165" t="s">
        <v>576</v>
      </c>
      <c r="C165" t="s">
        <v>577</v>
      </c>
      <c r="D165" t="s">
        <v>1466</v>
      </c>
      <c r="E165" t="s">
        <v>92</v>
      </c>
      <c r="F165" t="s">
        <v>578</v>
      </c>
      <c r="G165" t="s">
        <v>25</v>
      </c>
      <c r="H165" t="s">
        <v>17</v>
      </c>
      <c r="I165" t="s">
        <v>1755</v>
      </c>
      <c r="J165" t="s">
        <v>579</v>
      </c>
      <c r="L165" t="s">
        <v>580</v>
      </c>
      <c r="N165" s="191">
        <v>18313</v>
      </c>
      <c r="Q165" t="b">
        <v>0</v>
      </c>
      <c r="R165" s="1">
        <v>41590</v>
      </c>
      <c r="T165" t="b">
        <v>1</v>
      </c>
    </row>
    <row r="166" spans="1:20">
      <c r="A166" s="73">
        <v>951</v>
      </c>
      <c r="B166" s="75" t="s">
        <v>581</v>
      </c>
      <c r="C166" s="75" t="s">
        <v>179</v>
      </c>
      <c r="D166" t="s">
        <v>1556</v>
      </c>
      <c r="E166" t="s">
        <v>582</v>
      </c>
      <c r="F166" t="s">
        <v>1894</v>
      </c>
      <c r="G166" t="s">
        <v>583</v>
      </c>
      <c r="H166" t="s">
        <v>17</v>
      </c>
      <c r="I166" t="s">
        <v>1895</v>
      </c>
      <c r="J166" t="s">
        <v>584</v>
      </c>
      <c r="K166" t="s">
        <v>584</v>
      </c>
      <c r="L166" t="s">
        <v>2283</v>
      </c>
      <c r="N166" s="191">
        <v>18328</v>
      </c>
      <c r="O166" t="s">
        <v>1387</v>
      </c>
      <c r="Q166" t="b">
        <v>0</v>
      </c>
      <c r="R166" s="1">
        <v>43536</v>
      </c>
      <c r="T166" t="b">
        <v>1</v>
      </c>
    </row>
    <row r="167" spans="1:20">
      <c r="A167" s="6">
        <v>1107</v>
      </c>
      <c r="B167" t="s">
        <v>585</v>
      </c>
      <c r="C167" t="s">
        <v>98</v>
      </c>
      <c r="D167" t="s">
        <v>1299</v>
      </c>
      <c r="E167" t="s">
        <v>2299</v>
      </c>
      <c r="F167" t="s">
        <v>2298</v>
      </c>
      <c r="G167" t="s">
        <v>96</v>
      </c>
      <c r="H167" t="s">
        <v>17</v>
      </c>
      <c r="I167" t="s">
        <v>1822</v>
      </c>
      <c r="J167" t="s">
        <v>2327</v>
      </c>
      <c r="K167" t="s">
        <v>2297</v>
      </c>
      <c r="L167" t="s">
        <v>2326</v>
      </c>
      <c r="N167" s="191">
        <v>15169</v>
      </c>
      <c r="O167" t="s">
        <v>2160</v>
      </c>
      <c r="Q167" t="b">
        <v>0</v>
      </c>
      <c r="R167" s="1">
        <v>45168</v>
      </c>
      <c r="T167" t="b">
        <v>1</v>
      </c>
    </row>
    <row r="168" spans="1:20">
      <c r="A168" s="6">
        <v>1095</v>
      </c>
      <c r="B168" t="s">
        <v>585</v>
      </c>
      <c r="C168" t="s">
        <v>756</v>
      </c>
      <c r="D168" t="s">
        <v>1283</v>
      </c>
      <c r="E168" t="s">
        <v>65</v>
      </c>
      <c r="F168" t="s">
        <v>2192</v>
      </c>
      <c r="G168" t="s">
        <v>1991</v>
      </c>
      <c r="H168" t="s">
        <v>17</v>
      </c>
      <c r="I168" t="s">
        <v>1992</v>
      </c>
      <c r="J168" t="s">
        <v>2215</v>
      </c>
      <c r="L168" t="s">
        <v>2193</v>
      </c>
      <c r="N168" s="191">
        <v>15255</v>
      </c>
      <c r="O168" t="s">
        <v>2195</v>
      </c>
      <c r="Q168" t="b">
        <v>0</v>
      </c>
      <c r="R168" s="1">
        <v>44950</v>
      </c>
      <c r="T168" t="b">
        <v>1</v>
      </c>
    </row>
    <row r="169" spans="1:20">
      <c r="A169" s="6">
        <v>3</v>
      </c>
      <c r="B169" t="s">
        <v>586</v>
      </c>
      <c r="C169" t="s">
        <v>577</v>
      </c>
      <c r="D169" t="s">
        <v>1222</v>
      </c>
      <c r="E169" t="s">
        <v>587</v>
      </c>
      <c r="F169" t="s">
        <v>588</v>
      </c>
      <c r="G169" t="s">
        <v>32</v>
      </c>
      <c r="H169" t="s">
        <v>17</v>
      </c>
      <c r="I169" t="s">
        <v>1756</v>
      </c>
      <c r="J169" t="s">
        <v>589</v>
      </c>
      <c r="L169" t="s">
        <v>590</v>
      </c>
      <c r="M169" t="s">
        <v>1223</v>
      </c>
      <c r="N169" s="191">
        <v>13797</v>
      </c>
      <c r="P169" t="s">
        <v>2303</v>
      </c>
      <c r="Q169" t="b">
        <v>0</v>
      </c>
      <c r="R169" s="1">
        <v>39692</v>
      </c>
      <c r="T169" t="b">
        <v>1</v>
      </c>
    </row>
    <row r="170" spans="1:20">
      <c r="A170" s="6">
        <v>426</v>
      </c>
      <c r="B170" t="s">
        <v>591</v>
      </c>
      <c r="C170" t="s">
        <v>91</v>
      </c>
      <c r="D170" t="s">
        <v>1200</v>
      </c>
      <c r="E170" t="s">
        <v>1201</v>
      </c>
      <c r="F170" t="s">
        <v>592</v>
      </c>
      <c r="G170" t="s">
        <v>42</v>
      </c>
      <c r="H170" t="s">
        <v>17</v>
      </c>
      <c r="I170" t="s">
        <v>1758</v>
      </c>
      <c r="J170" t="s">
        <v>593</v>
      </c>
      <c r="K170" t="s">
        <v>1202</v>
      </c>
      <c r="L170" t="s">
        <v>1203</v>
      </c>
      <c r="N170" s="191">
        <v>13565</v>
      </c>
      <c r="O170" t="s">
        <v>1204</v>
      </c>
      <c r="Q170" t="b">
        <v>0</v>
      </c>
      <c r="R170" s="1">
        <v>40210</v>
      </c>
      <c r="T170" t="b">
        <v>1</v>
      </c>
    </row>
    <row r="171" spans="1:20">
      <c r="A171" s="6">
        <v>826</v>
      </c>
      <c r="B171" t="s">
        <v>594</v>
      </c>
      <c r="C171" t="s">
        <v>2040</v>
      </c>
      <c r="D171" t="s">
        <v>1281</v>
      </c>
      <c r="E171" t="s">
        <v>85</v>
      </c>
      <c r="F171" t="s">
        <v>2216</v>
      </c>
      <c r="G171" t="s">
        <v>42</v>
      </c>
      <c r="H171" t="s">
        <v>17</v>
      </c>
      <c r="I171" t="s">
        <v>1758</v>
      </c>
      <c r="J171" t="s">
        <v>595</v>
      </c>
      <c r="K171" t="s">
        <v>596</v>
      </c>
      <c r="L171" t="s">
        <v>2325</v>
      </c>
      <c r="M171" t="s">
        <v>1292</v>
      </c>
      <c r="N171" s="191">
        <v>14795</v>
      </c>
      <c r="O171" t="s">
        <v>1293</v>
      </c>
      <c r="Q171" t="b">
        <v>0</v>
      </c>
      <c r="R171" s="1">
        <v>42654</v>
      </c>
      <c r="T171" t="b">
        <v>1</v>
      </c>
    </row>
    <row r="172" spans="1:20">
      <c r="A172" s="99">
        <v>204</v>
      </c>
      <c r="B172" s="110" t="s">
        <v>597</v>
      </c>
      <c r="C172" s="110" t="s">
        <v>598</v>
      </c>
      <c r="D172" s="110" t="s">
        <v>1105</v>
      </c>
      <c r="E172" s="110" t="s">
        <v>30</v>
      </c>
      <c r="F172" s="110" t="s">
        <v>599</v>
      </c>
      <c r="G172" s="110" t="s">
        <v>25</v>
      </c>
      <c r="H172" s="110" t="s">
        <v>17</v>
      </c>
      <c r="I172" s="110" t="s">
        <v>1755</v>
      </c>
      <c r="J172" s="110" t="s">
        <v>600</v>
      </c>
      <c r="K172" s="110"/>
      <c r="L172" s="110" t="s">
        <v>1896</v>
      </c>
      <c r="M172" s="110"/>
      <c r="N172" s="278">
        <v>12030</v>
      </c>
      <c r="Q172" t="b">
        <v>0</v>
      </c>
      <c r="R172" s="1">
        <v>34455</v>
      </c>
      <c r="T172" t="b">
        <v>1</v>
      </c>
    </row>
    <row r="173" spans="1:20">
      <c r="A173" s="6">
        <v>684</v>
      </c>
      <c r="B173" t="s">
        <v>602</v>
      </c>
      <c r="C173" t="s">
        <v>603</v>
      </c>
      <c r="D173" t="s">
        <v>1499</v>
      </c>
      <c r="E173" t="s">
        <v>36</v>
      </c>
      <c r="F173" t="s">
        <v>604</v>
      </c>
      <c r="G173" t="s">
        <v>32</v>
      </c>
      <c r="H173" t="s">
        <v>17</v>
      </c>
      <c r="I173" t="s">
        <v>1756</v>
      </c>
      <c r="J173" t="s">
        <v>605</v>
      </c>
      <c r="K173" t="s">
        <v>606</v>
      </c>
      <c r="L173" t="s">
        <v>607</v>
      </c>
      <c r="M173" t="s">
        <v>1500</v>
      </c>
      <c r="N173" s="191">
        <v>17297</v>
      </c>
      <c r="O173" t="s">
        <v>1095</v>
      </c>
      <c r="Q173" t="b">
        <v>0</v>
      </c>
      <c r="R173" s="1">
        <v>42164</v>
      </c>
      <c r="T173" t="b">
        <v>1</v>
      </c>
    </row>
    <row r="174" spans="1:20">
      <c r="A174" s="6">
        <v>848</v>
      </c>
      <c r="B174" t="s">
        <v>609</v>
      </c>
      <c r="C174" t="s">
        <v>547</v>
      </c>
      <c r="D174" t="s">
        <v>1530</v>
      </c>
      <c r="E174" t="s">
        <v>14</v>
      </c>
      <c r="F174" t="s">
        <v>1897</v>
      </c>
      <c r="G174" t="s">
        <v>16</v>
      </c>
      <c r="H174" t="s">
        <v>17</v>
      </c>
      <c r="I174" t="s">
        <v>1752</v>
      </c>
      <c r="J174" t="s">
        <v>610</v>
      </c>
      <c r="K174" t="s">
        <v>611</v>
      </c>
      <c r="L174" t="s">
        <v>612</v>
      </c>
      <c r="N174" s="191">
        <v>17696</v>
      </c>
      <c r="P174" t="s">
        <v>1898</v>
      </c>
      <c r="Q174" t="b">
        <v>0</v>
      </c>
      <c r="R174" s="1">
        <v>42745</v>
      </c>
      <c r="T174" t="b">
        <v>1</v>
      </c>
    </row>
    <row r="175" spans="1:20">
      <c r="A175" s="6">
        <v>1019</v>
      </c>
      <c r="B175" t="s">
        <v>1607</v>
      </c>
      <c r="C175" t="s">
        <v>2041</v>
      </c>
      <c r="D175" t="s">
        <v>1112</v>
      </c>
      <c r="E175" t="s">
        <v>14</v>
      </c>
      <c r="F175" t="s">
        <v>2324</v>
      </c>
      <c r="G175" t="s">
        <v>67</v>
      </c>
      <c r="H175" t="s">
        <v>17</v>
      </c>
      <c r="I175" t="s">
        <v>1776</v>
      </c>
      <c r="J175" t="s">
        <v>1608</v>
      </c>
      <c r="L175" t="s">
        <v>1609</v>
      </c>
      <c r="M175" t="s">
        <v>1899</v>
      </c>
      <c r="N175" s="191">
        <v>19934</v>
      </c>
      <c r="O175" t="s">
        <v>1610</v>
      </c>
      <c r="Q175" t="b">
        <v>0</v>
      </c>
      <c r="R175" s="1">
        <v>44383</v>
      </c>
      <c r="T175" t="b">
        <v>1</v>
      </c>
    </row>
    <row r="176" spans="1:20">
      <c r="A176" s="73">
        <v>564</v>
      </c>
      <c r="B176" s="75" t="s">
        <v>613</v>
      </c>
      <c r="C176" s="75" t="s">
        <v>56</v>
      </c>
      <c r="D176" t="s">
        <v>1077</v>
      </c>
      <c r="E176" t="s">
        <v>124</v>
      </c>
      <c r="F176" t="s">
        <v>614</v>
      </c>
      <c r="G176" t="s">
        <v>32</v>
      </c>
      <c r="H176" t="s">
        <v>17</v>
      </c>
      <c r="I176" t="s">
        <v>1756</v>
      </c>
      <c r="J176" t="s">
        <v>615</v>
      </c>
      <c r="L176" t="s">
        <v>616</v>
      </c>
      <c r="N176" s="191">
        <v>15807</v>
      </c>
      <c r="O176" t="s">
        <v>1093</v>
      </c>
      <c r="Q176" t="b">
        <v>0</v>
      </c>
      <c r="R176" s="1">
        <v>41560</v>
      </c>
      <c r="T176" t="b">
        <v>1</v>
      </c>
    </row>
    <row r="177" spans="1:20">
      <c r="A177" s="6">
        <v>961</v>
      </c>
      <c r="B177" t="s">
        <v>617</v>
      </c>
      <c r="C177" t="s">
        <v>577</v>
      </c>
      <c r="E177" t="s">
        <v>618</v>
      </c>
      <c r="F177" t="s">
        <v>619</v>
      </c>
      <c r="G177" t="s">
        <v>332</v>
      </c>
      <c r="H177" t="s">
        <v>17</v>
      </c>
      <c r="I177" t="s">
        <v>1825</v>
      </c>
      <c r="J177" t="s">
        <v>620</v>
      </c>
      <c r="K177" t="s">
        <v>620</v>
      </c>
      <c r="L177" t="s">
        <v>621</v>
      </c>
      <c r="N177" s="191">
        <v>16925</v>
      </c>
      <c r="O177" t="s">
        <v>1465</v>
      </c>
      <c r="Q177" t="b">
        <v>0</v>
      </c>
      <c r="R177" s="1">
        <v>43596</v>
      </c>
      <c r="T177" t="b">
        <v>1</v>
      </c>
    </row>
    <row r="178" spans="1:20">
      <c r="A178" s="6">
        <v>1006</v>
      </c>
      <c r="B178" t="s">
        <v>1339</v>
      </c>
      <c r="C178" t="s">
        <v>692</v>
      </c>
      <c r="D178" t="s">
        <v>1307</v>
      </c>
      <c r="E178" t="s">
        <v>1340</v>
      </c>
      <c r="F178" t="s">
        <v>1341</v>
      </c>
      <c r="G178" t="s">
        <v>25</v>
      </c>
      <c r="H178" t="s">
        <v>17</v>
      </c>
      <c r="I178" t="s">
        <v>1755</v>
      </c>
      <c r="J178" t="s">
        <v>1342</v>
      </c>
      <c r="K178" t="s">
        <v>1343</v>
      </c>
      <c r="L178" t="s">
        <v>1344</v>
      </c>
      <c r="M178" t="s">
        <v>1900</v>
      </c>
      <c r="N178" s="191">
        <v>15195</v>
      </c>
      <c r="O178" t="s">
        <v>1345</v>
      </c>
      <c r="Q178" t="b">
        <v>0</v>
      </c>
      <c r="R178" s="1">
        <v>44366</v>
      </c>
      <c r="T178" t="b">
        <v>1</v>
      </c>
    </row>
    <row r="179" spans="1:20">
      <c r="A179" s="99">
        <v>215</v>
      </c>
      <c r="B179" s="110" t="s">
        <v>622</v>
      </c>
      <c r="C179" s="110" t="s">
        <v>623</v>
      </c>
      <c r="D179" s="110" t="s">
        <v>1104</v>
      </c>
      <c r="E179" s="110" t="s">
        <v>85</v>
      </c>
      <c r="F179" s="110" t="s">
        <v>624</v>
      </c>
      <c r="G179" s="110" t="s">
        <v>136</v>
      </c>
      <c r="H179" s="110" t="s">
        <v>17</v>
      </c>
      <c r="I179" s="110" t="s">
        <v>1783</v>
      </c>
      <c r="J179" s="110" t="s">
        <v>625</v>
      </c>
      <c r="K179" s="110"/>
      <c r="L179" s="110" t="s">
        <v>626</v>
      </c>
      <c r="M179" s="110"/>
      <c r="N179" s="278">
        <v>11024</v>
      </c>
      <c r="Q179" t="b">
        <v>0</v>
      </c>
      <c r="R179" s="1">
        <v>35855</v>
      </c>
      <c r="T179" t="b">
        <v>1</v>
      </c>
    </row>
    <row r="180" spans="1:20">
      <c r="A180" s="6">
        <v>905</v>
      </c>
      <c r="B180" t="s">
        <v>627</v>
      </c>
      <c r="C180" t="s">
        <v>144</v>
      </c>
      <c r="D180" t="s">
        <v>1253</v>
      </c>
      <c r="E180" t="s">
        <v>582</v>
      </c>
      <c r="F180" t="s">
        <v>2237</v>
      </c>
      <c r="G180" t="s">
        <v>83</v>
      </c>
      <c r="H180" t="s">
        <v>17</v>
      </c>
      <c r="I180" t="s">
        <v>1772</v>
      </c>
      <c r="J180" t="s">
        <v>628</v>
      </c>
      <c r="K180" t="s">
        <v>628</v>
      </c>
      <c r="L180" t="s">
        <v>629</v>
      </c>
      <c r="N180" s="191">
        <v>14201</v>
      </c>
      <c r="Q180" t="b">
        <v>0</v>
      </c>
      <c r="R180" s="1">
        <v>43081</v>
      </c>
      <c r="T180" t="b">
        <v>1</v>
      </c>
    </row>
    <row r="181" spans="1:20">
      <c r="A181" s="6">
        <v>1105</v>
      </c>
      <c r="B181" t="s">
        <v>2294</v>
      </c>
      <c r="C181" t="s">
        <v>2293</v>
      </c>
      <c r="D181" t="s">
        <v>1269</v>
      </c>
      <c r="E181" t="s">
        <v>2323</v>
      </c>
      <c r="F181" t="s">
        <v>2322</v>
      </c>
      <c r="G181" t="s">
        <v>25</v>
      </c>
      <c r="H181" t="s">
        <v>17</v>
      </c>
      <c r="I181" t="s">
        <v>1755</v>
      </c>
      <c r="J181" t="s">
        <v>2321</v>
      </c>
      <c r="K181" t="s">
        <v>2320</v>
      </c>
      <c r="L181" t="s">
        <v>2319</v>
      </c>
      <c r="M181" t="s">
        <v>2318</v>
      </c>
      <c r="N181" s="191">
        <v>17033</v>
      </c>
      <c r="Q181" t="b">
        <v>0</v>
      </c>
      <c r="R181" s="1">
        <v>45139</v>
      </c>
      <c r="T181" t="b">
        <v>1</v>
      </c>
    </row>
    <row r="182" spans="1:20">
      <c r="A182" s="6">
        <v>1028</v>
      </c>
      <c r="B182" t="s">
        <v>1504</v>
      </c>
      <c r="C182" t="s">
        <v>64</v>
      </c>
      <c r="D182" t="s">
        <v>1104</v>
      </c>
      <c r="E182" t="s">
        <v>1505</v>
      </c>
      <c r="F182" t="s">
        <v>1506</v>
      </c>
      <c r="G182" t="s">
        <v>309</v>
      </c>
      <c r="H182" t="s">
        <v>17</v>
      </c>
      <c r="I182" t="s">
        <v>1840</v>
      </c>
      <c r="J182" t="s">
        <v>1507</v>
      </c>
      <c r="L182" t="s">
        <v>1508</v>
      </c>
      <c r="M182" t="s">
        <v>1509</v>
      </c>
      <c r="N182" s="191">
        <v>17426</v>
      </c>
      <c r="O182" t="s">
        <v>1510</v>
      </c>
      <c r="Q182" t="b">
        <v>0</v>
      </c>
      <c r="R182" s="1">
        <v>44414</v>
      </c>
      <c r="T182" t="b">
        <v>1</v>
      </c>
    </row>
    <row r="183" spans="1:20">
      <c r="A183" s="73">
        <v>850</v>
      </c>
      <c r="B183" s="75" t="s">
        <v>630</v>
      </c>
      <c r="C183" s="75" t="s">
        <v>64</v>
      </c>
      <c r="D183" t="s">
        <v>1109</v>
      </c>
      <c r="E183" t="s">
        <v>23</v>
      </c>
      <c r="F183" t="s">
        <v>1901</v>
      </c>
      <c r="G183" t="s">
        <v>25</v>
      </c>
      <c r="H183" t="s">
        <v>17</v>
      </c>
      <c r="I183" t="s">
        <v>1755</v>
      </c>
      <c r="J183" t="s">
        <v>631</v>
      </c>
      <c r="K183" t="s">
        <v>632</v>
      </c>
      <c r="L183" t="s">
        <v>633</v>
      </c>
      <c r="N183" s="191">
        <v>17912</v>
      </c>
      <c r="Q183" t="b">
        <v>0</v>
      </c>
      <c r="R183" s="1">
        <v>42749</v>
      </c>
      <c r="T183" t="b">
        <v>1</v>
      </c>
    </row>
    <row r="184" spans="1:20">
      <c r="A184" s="6">
        <v>966</v>
      </c>
      <c r="B184" t="s">
        <v>634</v>
      </c>
      <c r="C184" t="s">
        <v>635</v>
      </c>
      <c r="D184" t="s">
        <v>1575</v>
      </c>
      <c r="F184" t="s">
        <v>636</v>
      </c>
      <c r="G184" t="s">
        <v>25</v>
      </c>
      <c r="H184" t="s">
        <v>17</v>
      </c>
      <c r="I184" t="s">
        <v>1755</v>
      </c>
      <c r="K184" t="s">
        <v>637</v>
      </c>
      <c r="L184" t="s">
        <v>638</v>
      </c>
      <c r="N184" s="191">
        <v>19090</v>
      </c>
      <c r="Q184" t="b">
        <v>0</v>
      </c>
      <c r="R184" s="1">
        <v>43662</v>
      </c>
      <c r="T184" t="b">
        <v>1</v>
      </c>
    </row>
    <row r="185" spans="1:20">
      <c r="A185" s="6">
        <v>1008</v>
      </c>
      <c r="B185" t="s">
        <v>1416</v>
      </c>
      <c r="C185" t="s">
        <v>1417</v>
      </c>
      <c r="E185" t="s">
        <v>1418</v>
      </c>
      <c r="F185" t="s">
        <v>1419</v>
      </c>
      <c r="G185" t="s">
        <v>1420</v>
      </c>
      <c r="H185" t="s">
        <v>17</v>
      </c>
      <c r="I185" t="s">
        <v>1902</v>
      </c>
      <c r="K185" t="s">
        <v>1421</v>
      </c>
      <c r="L185" t="s">
        <v>1700</v>
      </c>
      <c r="N185" s="191">
        <v>16258</v>
      </c>
      <c r="Q185" t="b">
        <v>0</v>
      </c>
      <c r="R185" s="1">
        <v>44370</v>
      </c>
      <c r="T185" t="b">
        <v>1</v>
      </c>
    </row>
    <row r="186" spans="1:20">
      <c r="A186" s="6">
        <v>1058</v>
      </c>
      <c r="B186" t="s">
        <v>1734</v>
      </c>
      <c r="C186" t="s">
        <v>1047</v>
      </c>
      <c r="E186" t="s">
        <v>1903</v>
      </c>
      <c r="F186" t="s">
        <v>1904</v>
      </c>
      <c r="G186" t="s">
        <v>96</v>
      </c>
      <c r="H186" t="s">
        <v>17</v>
      </c>
      <c r="I186" t="s">
        <v>1822</v>
      </c>
      <c r="J186" t="s">
        <v>1905</v>
      </c>
      <c r="K186" t="s">
        <v>1906</v>
      </c>
      <c r="L186" t="s">
        <v>1907</v>
      </c>
      <c r="N186" s="280">
        <v>12224</v>
      </c>
      <c r="O186" s="281"/>
      <c r="P186" s="281"/>
      <c r="Q186" s="281" t="b">
        <v>0</v>
      </c>
      <c r="R186" s="282">
        <v>44599</v>
      </c>
      <c r="T186" t="b">
        <v>1</v>
      </c>
    </row>
    <row r="187" spans="1:20">
      <c r="A187" s="73">
        <v>221</v>
      </c>
      <c r="B187" s="75" t="s">
        <v>639</v>
      </c>
      <c r="C187" s="75" t="s">
        <v>571</v>
      </c>
      <c r="D187" t="s">
        <v>1316</v>
      </c>
      <c r="E187" t="s">
        <v>640</v>
      </c>
      <c r="F187" t="s">
        <v>641</v>
      </c>
      <c r="G187" t="s">
        <v>32</v>
      </c>
      <c r="H187" t="s">
        <v>17</v>
      </c>
      <c r="I187" t="s">
        <v>1756</v>
      </c>
      <c r="J187" t="s">
        <v>642</v>
      </c>
      <c r="K187" t="s">
        <v>1317</v>
      </c>
      <c r="L187" t="s">
        <v>643</v>
      </c>
      <c r="M187" t="s">
        <v>1908</v>
      </c>
      <c r="N187" s="191">
        <v>15029</v>
      </c>
      <c r="O187" t="s">
        <v>1318</v>
      </c>
      <c r="P187" t="s">
        <v>1795</v>
      </c>
      <c r="Q187" t="b">
        <v>0</v>
      </c>
      <c r="R187" s="1">
        <v>39417</v>
      </c>
      <c r="T187" t="b">
        <v>1</v>
      </c>
    </row>
    <row r="188" spans="1:20">
      <c r="A188" s="6">
        <v>1069</v>
      </c>
      <c r="B188" t="s">
        <v>1748</v>
      </c>
      <c r="C188" t="s">
        <v>1633</v>
      </c>
      <c r="D188" t="s">
        <v>1540</v>
      </c>
      <c r="E188" t="s">
        <v>1909</v>
      </c>
      <c r="F188" t="s">
        <v>1910</v>
      </c>
      <c r="G188" t="s">
        <v>25</v>
      </c>
      <c r="H188" t="s">
        <v>17</v>
      </c>
      <c r="I188" t="s">
        <v>1755</v>
      </c>
      <c r="J188" t="s">
        <v>1911</v>
      </c>
      <c r="K188" t="s">
        <v>1911</v>
      </c>
      <c r="L188" t="s">
        <v>1912</v>
      </c>
      <c r="M188" t="s">
        <v>1913</v>
      </c>
      <c r="N188" s="191">
        <v>17640</v>
      </c>
      <c r="O188" t="s">
        <v>1914</v>
      </c>
      <c r="Q188" t="b">
        <v>0</v>
      </c>
      <c r="R188" s="1">
        <v>44690</v>
      </c>
      <c r="T188" t="b">
        <v>1</v>
      </c>
    </row>
    <row r="189" spans="1:20">
      <c r="A189" s="99">
        <v>229</v>
      </c>
      <c r="B189" s="110" t="s">
        <v>644</v>
      </c>
      <c r="C189" s="110" t="s">
        <v>411</v>
      </c>
      <c r="D189" s="110" t="s">
        <v>1102</v>
      </c>
      <c r="E189" s="110" t="s">
        <v>124</v>
      </c>
      <c r="F189" s="110" t="s">
        <v>645</v>
      </c>
      <c r="G189" s="110" t="s">
        <v>32</v>
      </c>
      <c r="H189" s="110" t="s">
        <v>17</v>
      </c>
      <c r="I189" s="110" t="s">
        <v>1756</v>
      </c>
      <c r="J189" s="110" t="s">
        <v>646</v>
      </c>
      <c r="K189" s="110"/>
      <c r="L189" s="110" t="s">
        <v>647</v>
      </c>
      <c r="M189" s="110"/>
      <c r="N189" s="278">
        <v>10953</v>
      </c>
      <c r="Q189" t="b">
        <v>0</v>
      </c>
      <c r="R189" s="1">
        <v>34029</v>
      </c>
      <c r="T189" t="b">
        <v>1</v>
      </c>
    </row>
    <row r="190" spans="1:20" ht="15" thickBot="1">
      <c r="A190" s="6">
        <v>434</v>
      </c>
      <c r="B190" t="s">
        <v>648</v>
      </c>
      <c r="C190" t="s">
        <v>529</v>
      </c>
      <c r="D190" t="s">
        <v>1534</v>
      </c>
      <c r="E190" t="s">
        <v>85</v>
      </c>
      <c r="F190" t="s">
        <v>2153</v>
      </c>
      <c r="G190" t="s">
        <v>480</v>
      </c>
      <c r="H190" t="s">
        <v>17</v>
      </c>
      <c r="I190" t="s">
        <v>1865</v>
      </c>
      <c r="J190" t="s">
        <v>1535</v>
      </c>
      <c r="K190" t="s">
        <v>1535</v>
      </c>
      <c r="L190" t="s">
        <v>649</v>
      </c>
      <c r="N190" s="191">
        <v>17777</v>
      </c>
      <c r="O190" t="s">
        <v>1494</v>
      </c>
      <c r="Q190" t="b">
        <v>0</v>
      </c>
      <c r="R190" s="1">
        <v>40269</v>
      </c>
      <c r="T190" t="b">
        <v>1</v>
      </c>
    </row>
    <row r="191" spans="1:20" ht="15" thickBot="1">
      <c r="A191" s="6">
        <v>441</v>
      </c>
      <c r="B191" t="s">
        <v>650</v>
      </c>
      <c r="C191" t="s">
        <v>1644</v>
      </c>
      <c r="D191" t="s">
        <v>1156</v>
      </c>
      <c r="E191" t="s">
        <v>124</v>
      </c>
      <c r="F191" t="s">
        <v>651</v>
      </c>
      <c r="G191" t="s">
        <v>130</v>
      </c>
      <c r="H191" t="s">
        <v>17</v>
      </c>
      <c r="I191" t="s">
        <v>1783</v>
      </c>
      <c r="J191" t="s">
        <v>652</v>
      </c>
      <c r="L191" t="s">
        <v>653</v>
      </c>
      <c r="M191" t="s">
        <v>1157</v>
      </c>
      <c r="N191" s="283">
        <v>12887</v>
      </c>
      <c r="O191" t="s">
        <v>1158</v>
      </c>
      <c r="Q191" t="b">
        <v>0</v>
      </c>
      <c r="R191" s="1">
        <v>40360</v>
      </c>
      <c r="T191" t="b">
        <v>1</v>
      </c>
    </row>
    <row r="192" spans="1:20">
      <c r="A192" s="6">
        <v>914</v>
      </c>
      <c r="B192" t="s">
        <v>654</v>
      </c>
      <c r="C192" t="s">
        <v>144</v>
      </c>
      <c r="D192" t="s">
        <v>1211</v>
      </c>
      <c r="E192" t="s">
        <v>124</v>
      </c>
      <c r="F192" t="s">
        <v>1431</v>
      </c>
      <c r="G192" t="s">
        <v>16</v>
      </c>
      <c r="H192" t="s">
        <v>17</v>
      </c>
      <c r="I192" t="s">
        <v>1752</v>
      </c>
      <c r="J192" t="s">
        <v>655</v>
      </c>
      <c r="L192" t="s">
        <v>656</v>
      </c>
      <c r="N192" s="191">
        <v>16404</v>
      </c>
      <c r="Q192" t="b">
        <v>0</v>
      </c>
      <c r="R192" s="1">
        <v>43172</v>
      </c>
      <c r="T192" t="b">
        <v>1</v>
      </c>
    </row>
    <row r="193" spans="1:20">
      <c r="A193" s="6">
        <v>445</v>
      </c>
      <c r="B193" t="s">
        <v>657</v>
      </c>
      <c r="C193" t="s">
        <v>1645</v>
      </c>
      <c r="D193" t="s">
        <v>1112</v>
      </c>
      <c r="E193" t="s">
        <v>51</v>
      </c>
      <c r="F193" t="s">
        <v>658</v>
      </c>
      <c r="G193" t="s">
        <v>67</v>
      </c>
      <c r="H193" t="s">
        <v>17</v>
      </c>
      <c r="I193" t="s">
        <v>1776</v>
      </c>
      <c r="J193" t="s">
        <v>659</v>
      </c>
      <c r="K193" t="s">
        <v>1400</v>
      </c>
      <c r="L193" t="s">
        <v>660</v>
      </c>
      <c r="M193" t="s">
        <v>1915</v>
      </c>
      <c r="N193" s="191">
        <v>15884</v>
      </c>
      <c r="O193" t="s">
        <v>1095</v>
      </c>
      <c r="Q193" t="b">
        <v>0</v>
      </c>
      <c r="R193" s="1">
        <v>40442</v>
      </c>
      <c r="T193" t="b">
        <v>1</v>
      </c>
    </row>
    <row r="194" spans="1:20">
      <c r="A194" s="99">
        <v>593</v>
      </c>
      <c r="B194" s="110" t="s">
        <v>1126</v>
      </c>
      <c r="C194" s="110" t="s">
        <v>521</v>
      </c>
      <c r="D194" s="110" t="s">
        <v>1127</v>
      </c>
      <c r="E194" s="110" t="s">
        <v>30</v>
      </c>
      <c r="F194" s="110" t="s">
        <v>1128</v>
      </c>
      <c r="G194" s="110" t="s">
        <v>53</v>
      </c>
      <c r="H194" s="110" t="s">
        <v>17</v>
      </c>
      <c r="I194" s="110" t="s">
        <v>1761</v>
      </c>
      <c r="J194" s="110" t="s">
        <v>1129</v>
      </c>
      <c r="K194" s="110" t="s">
        <v>1130</v>
      </c>
      <c r="L194" s="110" t="s">
        <v>1131</v>
      </c>
      <c r="M194" s="110"/>
      <c r="N194" s="278">
        <v>12034</v>
      </c>
      <c r="O194" t="s">
        <v>1132</v>
      </c>
      <c r="Q194" t="b">
        <v>0</v>
      </c>
      <c r="R194" s="1">
        <v>41737</v>
      </c>
      <c r="T194" t="b">
        <v>1</v>
      </c>
    </row>
    <row r="195" spans="1:20">
      <c r="A195" s="99">
        <v>841</v>
      </c>
      <c r="B195" s="110" t="s">
        <v>662</v>
      </c>
      <c r="C195" s="110" t="s">
        <v>861</v>
      </c>
      <c r="D195" s="110" t="s">
        <v>1134</v>
      </c>
      <c r="E195" s="110" t="s">
        <v>85</v>
      </c>
      <c r="F195" s="110" t="s">
        <v>1916</v>
      </c>
      <c r="G195" s="110" t="s">
        <v>16</v>
      </c>
      <c r="H195" s="110" t="s">
        <v>17</v>
      </c>
      <c r="I195" s="110" t="s">
        <v>1752</v>
      </c>
      <c r="J195" s="110" t="s">
        <v>663</v>
      </c>
      <c r="K195" s="110" t="s">
        <v>664</v>
      </c>
      <c r="L195" s="110" t="s">
        <v>665</v>
      </c>
      <c r="M195" s="110"/>
      <c r="N195" s="278">
        <v>12099</v>
      </c>
      <c r="Q195" t="b">
        <v>0</v>
      </c>
      <c r="R195" s="1">
        <v>42744</v>
      </c>
      <c r="T195" t="b">
        <v>1</v>
      </c>
    </row>
    <row r="196" spans="1:20">
      <c r="A196" s="6">
        <v>1025</v>
      </c>
      <c r="B196" t="s">
        <v>1458</v>
      </c>
      <c r="C196" t="s">
        <v>1417</v>
      </c>
      <c r="D196" t="s">
        <v>1105</v>
      </c>
      <c r="E196" t="s">
        <v>1438</v>
      </c>
      <c r="F196" t="s">
        <v>1459</v>
      </c>
      <c r="G196" t="s">
        <v>789</v>
      </c>
      <c r="H196" t="s">
        <v>17</v>
      </c>
      <c r="I196" t="s">
        <v>1798</v>
      </c>
      <c r="J196" t="s">
        <v>1460</v>
      </c>
      <c r="L196" t="s">
        <v>1461</v>
      </c>
      <c r="N196" s="191">
        <v>16824</v>
      </c>
      <c r="O196" t="s">
        <v>1462</v>
      </c>
      <c r="Q196" t="b">
        <v>0</v>
      </c>
      <c r="R196" s="1">
        <v>44391</v>
      </c>
      <c r="T196" t="b">
        <v>1</v>
      </c>
    </row>
    <row r="197" spans="1:20">
      <c r="A197" s="6">
        <v>911</v>
      </c>
      <c r="B197" t="s">
        <v>666</v>
      </c>
      <c r="C197" t="s">
        <v>369</v>
      </c>
      <c r="D197" t="s">
        <v>1104</v>
      </c>
      <c r="E197" t="s">
        <v>667</v>
      </c>
      <c r="F197" t="s">
        <v>668</v>
      </c>
      <c r="G197" t="s">
        <v>16</v>
      </c>
      <c r="H197" t="s">
        <v>17</v>
      </c>
      <c r="I197" t="s">
        <v>1752</v>
      </c>
      <c r="J197" t="s">
        <v>669</v>
      </c>
      <c r="L197" t="s">
        <v>670</v>
      </c>
      <c r="M197" t="s">
        <v>1205</v>
      </c>
      <c r="N197" s="191">
        <v>13598</v>
      </c>
      <c r="Q197" t="b">
        <v>0</v>
      </c>
      <c r="R197" s="1">
        <v>43109</v>
      </c>
      <c r="T197" t="b">
        <v>1</v>
      </c>
    </row>
    <row r="198" spans="1:20">
      <c r="A198" s="73">
        <v>449</v>
      </c>
      <c r="B198" s="75" t="s">
        <v>671</v>
      </c>
      <c r="C198" s="75" t="s">
        <v>45</v>
      </c>
      <c r="D198" t="s">
        <v>1216</v>
      </c>
      <c r="E198" t="s">
        <v>85</v>
      </c>
      <c r="F198" t="s">
        <v>672</v>
      </c>
      <c r="G198" t="s">
        <v>25</v>
      </c>
      <c r="H198" t="s">
        <v>17</v>
      </c>
      <c r="I198" t="s">
        <v>1755</v>
      </c>
      <c r="J198" t="s">
        <v>1701</v>
      </c>
      <c r="K198" t="s">
        <v>1701</v>
      </c>
      <c r="L198" t="s">
        <v>673</v>
      </c>
      <c r="N198" s="191">
        <v>17173</v>
      </c>
      <c r="O198" t="s">
        <v>1485</v>
      </c>
      <c r="P198" t="s">
        <v>2217</v>
      </c>
      <c r="Q198" t="b">
        <v>0</v>
      </c>
      <c r="R198" s="1">
        <v>40452</v>
      </c>
      <c r="T198" t="b">
        <v>1</v>
      </c>
    </row>
    <row r="199" spans="1:20">
      <c r="A199" s="99">
        <v>237</v>
      </c>
      <c r="B199" s="110" t="s">
        <v>674</v>
      </c>
      <c r="C199" s="110" t="s">
        <v>2093</v>
      </c>
      <c r="D199" s="110" t="s">
        <v>1124</v>
      </c>
      <c r="E199" s="110" t="s">
        <v>676</v>
      </c>
      <c r="F199" s="110" t="s">
        <v>677</v>
      </c>
      <c r="G199" s="110" t="s">
        <v>130</v>
      </c>
      <c r="H199" s="110" t="s">
        <v>17</v>
      </c>
      <c r="I199" s="110" t="s">
        <v>1783</v>
      </c>
      <c r="J199" s="110" t="s">
        <v>678</v>
      </c>
      <c r="K199" s="110"/>
      <c r="L199" s="110" t="s">
        <v>679</v>
      </c>
      <c r="M199" s="110"/>
      <c r="N199" s="278">
        <v>11936</v>
      </c>
      <c r="Q199" t="b">
        <v>0</v>
      </c>
      <c r="R199" s="1">
        <v>37622</v>
      </c>
      <c r="T199" t="b">
        <v>1</v>
      </c>
    </row>
    <row r="200" spans="1:20">
      <c r="A200" s="73">
        <v>1078</v>
      </c>
      <c r="B200" s="75" t="s">
        <v>2030</v>
      </c>
      <c r="C200" s="75" t="s">
        <v>2284</v>
      </c>
      <c r="D200" t="s">
        <v>2063</v>
      </c>
      <c r="E200" t="s">
        <v>92</v>
      </c>
      <c r="F200" t="s">
        <v>2064</v>
      </c>
      <c r="G200" t="s">
        <v>83</v>
      </c>
      <c r="H200" t="s">
        <v>17</v>
      </c>
      <c r="I200" t="s">
        <v>1772</v>
      </c>
      <c r="J200" t="s">
        <v>2065</v>
      </c>
      <c r="K200" t="s">
        <v>2066</v>
      </c>
      <c r="L200" t="s">
        <v>2067</v>
      </c>
      <c r="M200" t="s">
        <v>2068</v>
      </c>
      <c r="N200" s="191">
        <v>17471</v>
      </c>
      <c r="O200" t="s">
        <v>2069</v>
      </c>
      <c r="Q200" t="b">
        <v>0</v>
      </c>
      <c r="R200" s="1">
        <v>44788</v>
      </c>
      <c r="T200" t="b">
        <v>1</v>
      </c>
    </row>
    <row r="201" spans="1:20">
      <c r="A201" s="99">
        <v>239</v>
      </c>
      <c r="B201" s="110" t="s">
        <v>680</v>
      </c>
      <c r="C201" s="110" t="s">
        <v>2285</v>
      </c>
      <c r="D201" s="110" t="s">
        <v>1140</v>
      </c>
      <c r="E201" s="110" t="s">
        <v>30</v>
      </c>
      <c r="F201" s="110" t="s">
        <v>1141</v>
      </c>
      <c r="G201" s="110" t="s">
        <v>681</v>
      </c>
      <c r="H201" s="110" t="s">
        <v>682</v>
      </c>
      <c r="I201" s="110" t="s">
        <v>1917</v>
      </c>
      <c r="J201" s="110" t="s">
        <v>683</v>
      </c>
      <c r="K201" s="110"/>
      <c r="L201" s="110" t="s">
        <v>684</v>
      </c>
      <c r="M201" s="110"/>
      <c r="N201" s="278">
        <v>12292</v>
      </c>
      <c r="P201" t="s">
        <v>1751</v>
      </c>
      <c r="Q201" t="b">
        <v>1</v>
      </c>
      <c r="R201" s="1">
        <v>36192</v>
      </c>
      <c r="T201" t="b">
        <v>1</v>
      </c>
    </row>
    <row r="202" spans="1:20">
      <c r="A202" s="73">
        <v>644</v>
      </c>
      <c r="B202" s="75" t="s">
        <v>686</v>
      </c>
      <c r="C202" s="75" t="s">
        <v>186</v>
      </c>
      <c r="D202" t="s">
        <v>1092</v>
      </c>
      <c r="E202" t="s">
        <v>124</v>
      </c>
      <c r="F202" t="s">
        <v>687</v>
      </c>
      <c r="G202" t="s">
        <v>25</v>
      </c>
      <c r="H202" t="s">
        <v>17</v>
      </c>
      <c r="I202" t="s">
        <v>1755</v>
      </c>
      <c r="J202" t="s">
        <v>688</v>
      </c>
      <c r="L202" t="s">
        <v>689</v>
      </c>
      <c r="N202" s="191">
        <v>14434</v>
      </c>
      <c r="O202" t="s">
        <v>1270</v>
      </c>
      <c r="Q202" t="b">
        <v>0</v>
      </c>
      <c r="R202" s="1">
        <v>42017</v>
      </c>
      <c r="T202" t="b">
        <v>1</v>
      </c>
    </row>
    <row r="203" spans="1:20">
      <c r="A203" s="99">
        <v>244</v>
      </c>
      <c r="B203" s="58" t="s">
        <v>690</v>
      </c>
      <c r="C203" s="58" t="s">
        <v>179</v>
      </c>
      <c r="D203" s="110"/>
      <c r="E203" s="110" t="s">
        <v>124</v>
      </c>
      <c r="F203" s="110" t="s">
        <v>691</v>
      </c>
      <c r="G203" s="110" t="s">
        <v>25</v>
      </c>
      <c r="H203" s="110" t="s">
        <v>17</v>
      </c>
      <c r="I203" s="110" t="s">
        <v>1755</v>
      </c>
      <c r="J203" s="110"/>
      <c r="K203" s="110"/>
      <c r="L203" s="110"/>
      <c r="M203" s="110"/>
      <c r="N203" s="225">
        <v>12564</v>
      </c>
      <c r="P203" t="s">
        <v>1918</v>
      </c>
      <c r="Q203" t="b">
        <v>0</v>
      </c>
      <c r="R203" s="1">
        <v>37865</v>
      </c>
      <c r="T203" t="b">
        <v>1</v>
      </c>
    </row>
    <row r="204" spans="1:20">
      <c r="A204" s="73">
        <v>919</v>
      </c>
      <c r="B204" s="75" t="s">
        <v>694</v>
      </c>
      <c r="C204" s="75" t="s">
        <v>1642</v>
      </c>
      <c r="E204" t="s">
        <v>85</v>
      </c>
      <c r="F204" t="s">
        <v>695</v>
      </c>
      <c r="G204" t="s">
        <v>67</v>
      </c>
      <c r="H204" t="s">
        <v>17</v>
      </c>
      <c r="I204" t="s">
        <v>1776</v>
      </c>
      <c r="J204" t="s">
        <v>696</v>
      </c>
      <c r="K204" t="s">
        <v>697</v>
      </c>
      <c r="L204" t="s">
        <v>698</v>
      </c>
      <c r="N204" s="191">
        <v>13174</v>
      </c>
      <c r="O204" t="s">
        <v>1164</v>
      </c>
      <c r="Q204" t="b">
        <v>0</v>
      </c>
      <c r="R204" s="1">
        <v>43144</v>
      </c>
      <c r="T204" t="b">
        <v>1</v>
      </c>
    </row>
    <row r="205" spans="1:20">
      <c r="A205" s="6">
        <v>524</v>
      </c>
      <c r="B205" t="s">
        <v>699</v>
      </c>
      <c r="C205" t="s">
        <v>64</v>
      </c>
      <c r="D205" t="s">
        <v>1082</v>
      </c>
      <c r="E205" t="s">
        <v>124</v>
      </c>
      <c r="F205" t="s">
        <v>700</v>
      </c>
      <c r="G205" t="s">
        <v>42</v>
      </c>
      <c r="H205" t="s">
        <v>17</v>
      </c>
      <c r="I205" t="s">
        <v>1758</v>
      </c>
      <c r="J205" t="s">
        <v>701</v>
      </c>
      <c r="L205" t="s">
        <v>702</v>
      </c>
      <c r="N205" s="191">
        <v>15746</v>
      </c>
      <c r="O205" t="s">
        <v>1383</v>
      </c>
      <c r="Q205" t="b">
        <v>0</v>
      </c>
      <c r="R205" s="1">
        <v>41306</v>
      </c>
      <c r="T205" t="b">
        <v>1</v>
      </c>
    </row>
    <row r="206" spans="1:20">
      <c r="A206" s="6">
        <v>608</v>
      </c>
      <c r="B206" t="s">
        <v>706</v>
      </c>
      <c r="C206" t="s">
        <v>707</v>
      </c>
      <c r="D206" t="s">
        <v>1359</v>
      </c>
      <c r="E206" t="s">
        <v>30</v>
      </c>
      <c r="F206" t="s">
        <v>1919</v>
      </c>
      <c r="G206" t="s">
        <v>25</v>
      </c>
      <c r="H206" t="s">
        <v>17</v>
      </c>
      <c r="I206" t="s">
        <v>1755</v>
      </c>
      <c r="J206" t="s">
        <v>1360</v>
      </c>
      <c r="K206" t="s">
        <v>708</v>
      </c>
      <c r="L206" t="s">
        <v>709</v>
      </c>
      <c r="N206" s="191">
        <v>15403</v>
      </c>
      <c r="O206" t="s">
        <v>1095</v>
      </c>
      <c r="Q206" t="b">
        <v>0</v>
      </c>
      <c r="R206" s="1">
        <v>38183</v>
      </c>
      <c r="T206" t="b">
        <v>1</v>
      </c>
    </row>
    <row r="207" spans="1:20" ht="15" thickBot="1">
      <c r="A207" s="6">
        <v>968</v>
      </c>
      <c r="B207" t="s">
        <v>1652</v>
      </c>
      <c r="C207" t="s">
        <v>45</v>
      </c>
      <c r="D207" t="s">
        <v>1325</v>
      </c>
      <c r="E207" t="s">
        <v>30</v>
      </c>
      <c r="F207" t="s">
        <v>703</v>
      </c>
      <c r="G207" t="s">
        <v>96</v>
      </c>
      <c r="H207" t="s">
        <v>17</v>
      </c>
      <c r="I207" t="s">
        <v>1822</v>
      </c>
      <c r="J207" t="s">
        <v>704</v>
      </c>
      <c r="K207" t="s">
        <v>1441</v>
      </c>
      <c r="L207" t="s">
        <v>705</v>
      </c>
      <c r="N207" s="191">
        <v>16473</v>
      </c>
      <c r="O207" t="s">
        <v>1083</v>
      </c>
      <c r="Q207" t="b">
        <v>0</v>
      </c>
      <c r="R207" s="1">
        <v>43662</v>
      </c>
      <c r="T207" t="b">
        <v>1</v>
      </c>
    </row>
    <row r="208" spans="1:20" ht="15" thickBot="1">
      <c r="A208" s="6">
        <v>253</v>
      </c>
      <c r="B208" t="s">
        <v>711</v>
      </c>
      <c r="C208" t="s">
        <v>2115</v>
      </c>
      <c r="D208" t="s">
        <v>1082</v>
      </c>
      <c r="E208" t="s">
        <v>124</v>
      </c>
      <c r="F208" t="s">
        <v>712</v>
      </c>
      <c r="G208" t="s">
        <v>96</v>
      </c>
      <c r="H208" t="s">
        <v>17</v>
      </c>
      <c r="I208" t="s">
        <v>1822</v>
      </c>
      <c r="J208" t="s">
        <v>713</v>
      </c>
      <c r="L208" t="s">
        <v>714</v>
      </c>
      <c r="N208" s="283">
        <v>13059</v>
      </c>
      <c r="Q208" t="b">
        <v>0</v>
      </c>
      <c r="R208" s="1">
        <v>38657</v>
      </c>
      <c r="T208" t="b">
        <v>1</v>
      </c>
    </row>
    <row r="209" spans="1:20">
      <c r="A209" s="6">
        <v>1073</v>
      </c>
      <c r="B209" t="s">
        <v>2017</v>
      </c>
      <c r="C209" t="s">
        <v>1650</v>
      </c>
      <c r="D209" t="s">
        <v>1126</v>
      </c>
      <c r="E209" t="s">
        <v>2070</v>
      </c>
      <c r="F209" t="s">
        <v>2071</v>
      </c>
      <c r="G209" t="s">
        <v>83</v>
      </c>
      <c r="H209" t="s">
        <v>17</v>
      </c>
      <c r="I209" t="s">
        <v>1772</v>
      </c>
      <c r="J209" t="s">
        <v>2072</v>
      </c>
      <c r="K209" t="s">
        <v>2072</v>
      </c>
      <c r="L209" t="s">
        <v>2073</v>
      </c>
      <c r="M209" t="s">
        <v>2074</v>
      </c>
      <c r="N209" s="191">
        <v>18743</v>
      </c>
      <c r="Q209" t="b">
        <v>0</v>
      </c>
      <c r="R209" s="1">
        <v>44713</v>
      </c>
      <c r="T209" t="b">
        <v>1</v>
      </c>
    </row>
    <row r="210" spans="1:20">
      <c r="A210" s="6">
        <v>1097</v>
      </c>
      <c r="B210" t="s">
        <v>2224</v>
      </c>
      <c r="C210" t="s">
        <v>45</v>
      </c>
      <c r="D210" t="s">
        <v>2238</v>
      </c>
      <c r="E210" t="s">
        <v>2239</v>
      </c>
      <c r="F210" t="s">
        <v>2240</v>
      </c>
      <c r="G210" t="s">
        <v>32</v>
      </c>
      <c r="H210" t="s">
        <v>17</v>
      </c>
      <c r="I210" t="s">
        <v>1756</v>
      </c>
      <c r="J210" t="s">
        <v>2241</v>
      </c>
      <c r="K210" t="s">
        <v>2242</v>
      </c>
      <c r="L210" t="s">
        <v>2243</v>
      </c>
      <c r="M210" t="s">
        <v>2244</v>
      </c>
      <c r="N210" s="191">
        <v>14753</v>
      </c>
      <c r="Q210" t="b">
        <v>0</v>
      </c>
      <c r="R210" s="1">
        <v>44981</v>
      </c>
      <c r="T210" t="b">
        <v>1</v>
      </c>
    </row>
    <row r="211" spans="1:20">
      <c r="A211" s="6">
        <v>1012</v>
      </c>
      <c r="B211" t="s">
        <v>1453</v>
      </c>
      <c r="C211" t="s">
        <v>1454</v>
      </c>
      <c r="D211" t="s">
        <v>1161</v>
      </c>
      <c r="E211" t="s">
        <v>231</v>
      </c>
      <c r="F211" t="s">
        <v>1455</v>
      </c>
      <c r="G211" t="s">
        <v>83</v>
      </c>
      <c r="H211" t="s">
        <v>17</v>
      </c>
      <c r="I211" t="s">
        <v>1772</v>
      </c>
      <c r="J211" t="s">
        <v>1456</v>
      </c>
      <c r="L211" t="s">
        <v>1457</v>
      </c>
      <c r="N211" s="191">
        <v>16760</v>
      </c>
      <c r="O211" t="s">
        <v>1083</v>
      </c>
      <c r="Q211" t="b">
        <v>0</v>
      </c>
      <c r="R211" s="1">
        <v>44374</v>
      </c>
      <c r="T211" t="b">
        <v>1</v>
      </c>
    </row>
    <row r="212" spans="1:20">
      <c r="A212" s="6">
        <v>256</v>
      </c>
      <c r="B212" t="s">
        <v>715</v>
      </c>
      <c r="C212" t="s">
        <v>529</v>
      </c>
      <c r="D212" t="s">
        <v>1101</v>
      </c>
      <c r="E212" t="s">
        <v>1237</v>
      </c>
      <c r="F212" t="s">
        <v>2317</v>
      </c>
      <c r="G212" t="s">
        <v>16</v>
      </c>
      <c r="H212" t="s">
        <v>17</v>
      </c>
      <c r="I212" t="s">
        <v>1752</v>
      </c>
      <c r="J212" t="s">
        <v>716</v>
      </c>
      <c r="L212" t="s">
        <v>717</v>
      </c>
      <c r="N212" s="191">
        <v>14022</v>
      </c>
      <c r="O212" t="s">
        <v>1238</v>
      </c>
      <c r="Q212" t="b">
        <v>0</v>
      </c>
      <c r="R212" s="1">
        <v>37316</v>
      </c>
      <c r="T212" t="b">
        <v>1</v>
      </c>
    </row>
    <row r="213" spans="1:20">
      <c r="A213" s="73">
        <v>1114</v>
      </c>
      <c r="B213" s="75" t="s">
        <v>2456</v>
      </c>
      <c r="C213" s="75" t="s">
        <v>202</v>
      </c>
      <c r="N213" s="191"/>
      <c r="R213" s="1"/>
    </row>
    <row r="214" spans="1:20">
      <c r="A214" s="6">
        <v>257</v>
      </c>
      <c r="B214" t="s">
        <v>718</v>
      </c>
      <c r="C214" t="s">
        <v>707</v>
      </c>
      <c r="D214" t="s">
        <v>1082</v>
      </c>
      <c r="E214" t="s">
        <v>719</v>
      </c>
      <c r="F214" t="s">
        <v>720</v>
      </c>
      <c r="G214" t="s">
        <v>25</v>
      </c>
      <c r="H214" t="s">
        <v>17</v>
      </c>
      <c r="I214" t="s">
        <v>1755</v>
      </c>
      <c r="J214" t="s">
        <v>721</v>
      </c>
      <c r="L214" t="s">
        <v>722</v>
      </c>
      <c r="N214" s="191">
        <v>13566</v>
      </c>
      <c r="P214" t="s">
        <v>1795</v>
      </c>
      <c r="Q214" t="b">
        <v>0</v>
      </c>
      <c r="R214" s="1">
        <v>35582</v>
      </c>
      <c r="T214" t="b">
        <v>1</v>
      </c>
    </row>
    <row r="215" spans="1:20">
      <c r="A215" s="6">
        <v>1101</v>
      </c>
      <c r="B215" t="s">
        <v>2289</v>
      </c>
      <c r="C215" t="s">
        <v>707</v>
      </c>
      <c r="D215" t="s">
        <v>2316</v>
      </c>
      <c r="E215" t="s">
        <v>2315</v>
      </c>
      <c r="F215" t="s">
        <v>2314</v>
      </c>
      <c r="G215" t="s">
        <v>16</v>
      </c>
      <c r="H215" t="s">
        <v>17</v>
      </c>
      <c r="I215" t="s">
        <v>1752</v>
      </c>
      <c r="J215" t="s">
        <v>2313</v>
      </c>
      <c r="L215" t="s">
        <v>2312</v>
      </c>
      <c r="M215" t="s">
        <v>2311</v>
      </c>
      <c r="N215" s="191">
        <v>21367</v>
      </c>
      <c r="O215" t="s">
        <v>1462</v>
      </c>
      <c r="Q215" t="b">
        <v>0</v>
      </c>
      <c r="R215" s="1">
        <v>45089</v>
      </c>
      <c r="T215" t="b">
        <v>1</v>
      </c>
    </row>
    <row r="216" spans="1:20">
      <c r="A216" s="99">
        <v>542</v>
      </c>
      <c r="B216" s="58" t="s">
        <v>725</v>
      </c>
      <c r="C216" s="58" t="s">
        <v>56</v>
      </c>
      <c r="D216" s="110" t="s">
        <v>1154</v>
      </c>
      <c r="E216" s="110" t="s">
        <v>640</v>
      </c>
      <c r="F216" s="110" t="s">
        <v>726</v>
      </c>
      <c r="G216" s="110" t="s">
        <v>25</v>
      </c>
      <c r="H216" s="110" t="s">
        <v>17</v>
      </c>
      <c r="I216" s="110" t="s">
        <v>1755</v>
      </c>
      <c r="J216" s="110" t="s">
        <v>727</v>
      </c>
      <c r="K216" s="110"/>
      <c r="L216" s="110" t="s">
        <v>728</v>
      </c>
      <c r="M216" s="110"/>
      <c r="N216" s="225">
        <v>12695</v>
      </c>
      <c r="O216" t="s">
        <v>1155</v>
      </c>
      <c r="Q216" t="b">
        <v>0</v>
      </c>
      <c r="R216" s="1">
        <v>41456</v>
      </c>
      <c r="T216" t="b">
        <v>1</v>
      </c>
    </row>
    <row r="217" spans="1:20">
      <c r="A217" s="99">
        <v>261</v>
      </c>
      <c r="B217" s="110" t="s">
        <v>729</v>
      </c>
      <c r="C217" s="110" t="s">
        <v>64</v>
      </c>
      <c r="D217" s="110" t="s">
        <v>1096</v>
      </c>
      <c r="E217" s="110" t="s">
        <v>51</v>
      </c>
      <c r="F217" s="110" t="s">
        <v>730</v>
      </c>
      <c r="G217" s="110" t="s">
        <v>238</v>
      </c>
      <c r="H217" s="110" t="s">
        <v>133</v>
      </c>
      <c r="I217" s="110" t="s">
        <v>1810</v>
      </c>
      <c r="J217" s="110" t="s">
        <v>731</v>
      </c>
      <c r="K217" s="110"/>
      <c r="L217" s="110" t="s">
        <v>732</v>
      </c>
      <c r="M217" s="110"/>
      <c r="N217" s="278">
        <v>10389</v>
      </c>
      <c r="O217" t="s">
        <v>1097</v>
      </c>
      <c r="Q217" t="b">
        <v>0</v>
      </c>
      <c r="R217" s="1">
        <v>33664</v>
      </c>
      <c r="T217" t="b">
        <v>1</v>
      </c>
    </row>
    <row r="218" spans="1:20">
      <c r="A218" s="99">
        <v>263</v>
      </c>
      <c r="B218" s="110" t="s">
        <v>733</v>
      </c>
      <c r="C218" s="110" t="s">
        <v>521</v>
      </c>
      <c r="D218" s="110" t="s">
        <v>1116</v>
      </c>
      <c r="E218" s="110" t="s">
        <v>20</v>
      </c>
      <c r="F218" s="110" t="s">
        <v>734</v>
      </c>
      <c r="G218" s="110" t="s">
        <v>25</v>
      </c>
      <c r="H218" s="110" t="s">
        <v>17</v>
      </c>
      <c r="I218" s="110" t="s">
        <v>1755</v>
      </c>
      <c r="J218" s="110" t="s">
        <v>735</v>
      </c>
      <c r="K218" s="110"/>
      <c r="L218" s="110"/>
      <c r="M218" s="110"/>
      <c r="N218" s="278">
        <v>11834</v>
      </c>
      <c r="P218" t="s">
        <v>2352</v>
      </c>
      <c r="Q218" t="b">
        <v>0</v>
      </c>
      <c r="R218" s="1">
        <v>34639</v>
      </c>
      <c r="T218" t="b">
        <v>1</v>
      </c>
    </row>
    <row r="219" spans="1:20">
      <c r="A219" s="6">
        <v>1060</v>
      </c>
      <c r="B219" t="s">
        <v>733</v>
      </c>
      <c r="C219" t="s">
        <v>2199</v>
      </c>
      <c r="D219" t="s">
        <v>1498</v>
      </c>
      <c r="E219" t="s">
        <v>124</v>
      </c>
      <c r="F219" t="s">
        <v>1921</v>
      </c>
      <c r="G219" t="s">
        <v>25</v>
      </c>
      <c r="H219" t="s">
        <v>17</v>
      </c>
      <c r="I219" t="s">
        <v>1755</v>
      </c>
      <c r="K219" t="s">
        <v>1922</v>
      </c>
      <c r="L219" t="s">
        <v>1923</v>
      </c>
      <c r="M219" t="s">
        <v>1924</v>
      </c>
      <c r="N219" s="191">
        <v>20609</v>
      </c>
      <c r="O219" t="s">
        <v>1803</v>
      </c>
      <c r="Q219" t="b">
        <v>0</v>
      </c>
      <c r="R219" s="1">
        <v>44628</v>
      </c>
      <c r="T219" t="b">
        <v>1</v>
      </c>
    </row>
    <row r="220" spans="1:20">
      <c r="A220" s="6">
        <v>1001</v>
      </c>
      <c r="B220" t="s">
        <v>1469</v>
      </c>
      <c r="C220" t="s">
        <v>1470</v>
      </c>
      <c r="D220" t="s">
        <v>1101</v>
      </c>
      <c r="E220" t="s">
        <v>14</v>
      </c>
      <c r="F220" t="s">
        <v>1471</v>
      </c>
      <c r="G220" t="s">
        <v>1472</v>
      </c>
      <c r="H220" t="s">
        <v>17</v>
      </c>
      <c r="I220" t="s">
        <v>1925</v>
      </c>
      <c r="K220" t="s">
        <v>1473</v>
      </c>
      <c r="L220" t="s">
        <v>1474</v>
      </c>
      <c r="N220" s="191">
        <v>17064</v>
      </c>
      <c r="O220" t="s">
        <v>1475</v>
      </c>
      <c r="Q220" t="b">
        <v>0</v>
      </c>
      <c r="R220" s="1">
        <v>44344</v>
      </c>
      <c r="T220" t="b">
        <v>1</v>
      </c>
    </row>
    <row r="221" spans="1:20">
      <c r="A221" s="6">
        <v>781</v>
      </c>
      <c r="B221" t="s">
        <v>736</v>
      </c>
      <c r="C221" t="s">
        <v>471</v>
      </c>
      <c r="D221" t="s">
        <v>1547</v>
      </c>
      <c r="E221" t="s">
        <v>129</v>
      </c>
      <c r="F221" t="s">
        <v>737</v>
      </c>
      <c r="G221" t="s">
        <v>213</v>
      </c>
      <c r="H221" t="s">
        <v>17</v>
      </c>
      <c r="I221" t="s">
        <v>1804</v>
      </c>
      <c r="J221" t="s">
        <v>738</v>
      </c>
      <c r="L221" t="s">
        <v>739</v>
      </c>
      <c r="N221" s="191">
        <v>18268</v>
      </c>
      <c r="O221" t="s">
        <v>1548</v>
      </c>
      <c r="P221" t="s">
        <v>1926</v>
      </c>
      <c r="Q221" t="b">
        <v>0</v>
      </c>
      <c r="R221" s="1">
        <v>42437</v>
      </c>
      <c r="T221" t="b">
        <v>1</v>
      </c>
    </row>
    <row r="222" spans="1:20">
      <c r="A222" s="73">
        <v>264</v>
      </c>
      <c r="B222" s="75" t="s">
        <v>740</v>
      </c>
      <c r="C222" s="75" t="s">
        <v>529</v>
      </c>
      <c r="D222" t="s">
        <v>1366</v>
      </c>
      <c r="E222" t="s">
        <v>153</v>
      </c>
      <c r="F222" t="s">
        <v>741</v>
      </c>
      <c r="G222" t="s">
        <v>583</v>
      </c>
      <c r="H222" t="s">
        <v>17</v>
      </c>
      <c r="I222" t="s">
        <v>1895</v>
      </c>
      <c r="J222" t="s">
        <v>742</v>
      </c>
      <c r="L222" t="s">
        <v>743</v>
      </c>
      <c r="N222" s="191">
        <v>15486</v>
      </c>
      <c r="Q222" t="b">
        <v>0</v>
      </c>
      <c r="R222" s="1">
        <v>37257</v>
      </c>
      <c r="T222" t="b">
        <v>1</v>
      </c>
    </row>
    <row r="223" spans="1:20">
      <c r="A223" s="6">
        <v>509</v>
      </c>
      <c r="B223" t="s">
        <v>744</v>
      </c>
      <c r="C223" t="s">
        <v>13</v>
      </c>
      <c r="D223" t="s">
        <v>1325</v>
      </c>
      <c r="E223" t="s">
        <v>153</v>
      </c>
      <c r="F223" t="s">
        <v>745</v>
      </c>
      <c r="G223" t="s">
        <v>96</v>
      </c>
      <c r="H223" t="s">
        <v>17</v>
      </c>
      <c r="I223" t="s">
        <v>1822</v>
      </c>
      <c r="J223" t="s">
        <v>746</v>
      </c>
      <c r="K223" t="s">
        <v>1326</v>
      </c>
      <c r="L223" t="s">
        <v>747</v>
      </c>
      <c r="M223" t="s">
        <v>1327</v>
      </c>
      <c r="N223" s="191">
        <v>15131</v>
      </c>
      <c r="O223" t="s">
        <v>1328</v>
      </c>
      <c r="Q223" t="b">
        <v>0</v>
      </c>
      <c r="R223" s="1">
        <v>41091</v>
      </c>
      <c r="T223" t="b">
        <v>1</v>
      </c>
    </row>
    <row r="224" spans="1:20">
      <c r="A224" s="73">
        <v>1113</v>
      </c>
      <c r="B224" s="75" t="s">
        <v>744</v>
      </c>
      <c r="C224" s="75" t="s">
        <v>179</v>
      </c>
      <c r="D224" s="75" t="s">
        <v>1239</v>
      </c>
      <c r="E224" s="75" t="s">
        <v>2435</v>
      </c>
      <c r="F224" s="75" t="s">
        <v>2436</v>
      </c>
      <c r="G224" s="75" t="s">
        <v>67</v>
      </c>
      <c r="H224" s="75" t="s">
        <v>17</v>
      </c>
      <c r="I224" s="75">
        <v>7446</v>
      </c>
      <c r="J224" s="75" t="s">
        <v>2437</v>
      </c>
      <c r="K224" s="75"/>
      <c r="L224" s="295" t="s">
        <v>2438</v>
      </c>
      <c r="M224" s="75"/>
      <c r="N224" s="289">
        <v>16686</v>
      </c>
      <c r="O224" s="75"/>
      <c r="P224" s="75"/>
      <c r="Q224" s="75"/>
      <c r="R224" s="288"/>
      <c r="S224" s="75"/>
      <c r="T224" s="75"/>
    </row>
    <row r="225" spans="1:20">
      <c r="A225" s="73">
        <v>1081</v>
      </c>
      <c r="B225" s="75" t="s">
        <v>2037</v>
      </c>
      <c r="C225" s="75" t="s">
        <v>1650</v>
      </c>
      <c r="D225" t="s">
        <v>1570</v>
      </c>
      <c r="E225" t="s">
        <v>1220</v>
      </c>
      <c r="F225" t="s">
        <v>2075</v>
      </c>
      <c r="G225" t="s">
        <v>2076</v>
      </c>
      <c r="H225" t="s">
        <v>17</v>
      </c>
      <c r="I225" t="s">
        <v>2077</v>
      </c>
      <c r="J225" t="s">
        <v>2078</v>
      </c>
      <c r="K225" t="s">
        <v>2079</v>
      </c>
      <c r="L225" t="s">
        <v>2080</v>
      </c>
      <c r="M225" t="s">
        <v>2080</v>
      </c>
      <c r="N225" s="191">
        <v>15564</v>
      </c>
      <c r="O225" t="s">
        <v>1852</v>
      </c>
      <c r="Q225" t="b">
        <v>0</v>
      </c>
      <c r="R225" s="1">
        <v>44827</v>
      </c>
      <c r="T225" t="b">
        <v>1</v>
      </c>
    </row>
    <row r="226" spans="1:20">
      <c r="A226" s="6">
        <v>958</v>
      </c>
      <c r="B226" t="s">
        <v>750</v>
      </c>
      <c r="C226" t="s">
        <v>13</v>
      </c>
      <c r="D226" t="s">
        <v>1511</v>
      </c>
      <c r="E226" t="s">
        <v>30</v>
      </c>
      <c r="F226" t="s">
        <v>1927</v>
      </c>
      <c r="G226" t="s">
        <v>25</v>
      </c>
      <c r="H226" t="s">
        <v>17</v>
      </c>
      <c r="I226" t="s">
        <v>1755</v>
      </c>
      <c r="J226" t="s">
        <v>751</v>
      </c>
      <c r="K226" t="s">
        <v>752</v>
      </c>
      <c r="L226" t="s">
        <v>753</v>
      </c>
      <c r="N226" s="191">
        <v>17496</v>
      </c>
      <c r="O226" t="s">
        <v>1512</v>
      </c>
      <c r="Q226" t="b">
        <v>0</v>
      </c>
      <c r="R226" s="1">
        <v>43599</v>
      </c>
      <c r="T226" t="b">
        <v>1</v>
      </c>
    </row>
    <row r="227" spans="1:20" ht="15" thickBot="1">
      <c r="A227" s="73">
        <v>269</v>
      </c>
      <c r="B227" s="75" t="s">
        <v>754</v>
      </c>
      <c r="C227" s="75" t="s">
        <v>2035</v>
      </c>
      <c r="E227" t="s">
        <v>168</v>
      </c>
      <c r="F227" t="s">
        <v>2310</v>
      </c>
      <c r="G227" t="s">
        <v>25</v>
      </c>
      <c r="H227" t="s">
        <v>17</v>
      </c>
      <c r="I227" t="s">
        <v>1755</v>
      </c>
      <c r="J227" t="s">
        <v>1928</v>
      </c>
      <c r="K227" t="s">
        <v>1928</v>
      </c>
      <c r="L227" t="s">
        <v>755</v>
      </c>
      <c r="N227" s="191">
        <v>14958</v>
      </c>
      <c r="P227" t="s">
        <v>1795</v>
      </c>
      <c r="Q227" t="b">
        <v>0</v>
      </c>
      <c r="R227" s="1">
        <v>37641</v>
      </c>
      <c r="T227" t="b">
        <v>1</v>
      </c>
    </row>
    <row r="228" spans="1:20" ht="15" thickBot="1">
      <c r="A228" s="6">
        <v>1109</v>
      </c>
      <c r="B228" t="s">
        <v>2353</v>
      </c>
      <c r="C228" t="s">
        <v>56</v>
      </c>
      <c r="D228" t="s">
        <v>1099</v>
      </c>
      <c r="E228" t="s">
        <v>1220</v>
      </c>
      <c r="F228" t="s">
        <v>2354</v>
      </c>
      <c r="G228" t="s">
        <v>25</v>
      </c>
      <c r="H228" t="s">
        <v>17</v>
      </c>
      <c r="I228" t="s">
        <v>1755</v>
      </c>
      <c r="J228" t="s">
        <v>2355</v>
      </c>
      <c r="L228" t="s">
        <v>2356</v>
      </c>
      <c r="N228" s="283">
        <v>12879</v>
      </c>
      <c r="O228" t="s">
        <v>2357</v>
      </c>
      <c r="Q228" t="b">
        <v>0</v>
      </c>
      <c r="R228" s="1">
        <v>45191</v>
      </c>
      <c r="T228" t="b">
        <v>1</v>
      </c>
    </row>
    <row r="229" spans="1:20">
      <c r="A229" s="6">
        <v>500</v>
      </c>
      <c r="B229" t="s">
        <v>761</v>
      </c>
      <c r="C229" t="s">
        <v>1649</v>
      </c>
      <c r="D229" t="s">
        <v>1254</v>
      </c>
      <c r="E229" t="s">
        <v>23</v>
      </c>
      <c r="F229" t="s">
        <v>762</v>
      </c>
      <c r="G229" t="s">
        <v>67</v>
      </c>
      <c r="H229" t="s">
        <v>17</v>
      </c>
      <c r="I229" t="s">
        <v>1776</v>
      </c>
      <c r="J229" t="s">
        <v>763</v>
      </c>
      <c r="K229" t="s">
        <v>764</v>
      </c>
      <c r="L229" t="s">
        <v>765</v>
      </c>
      <c r="N229" s="191">
        <v>14225</v>
      </c>
      <c r="O229" t="s">
        <v>1255</v>
      </c>
      <c r="Q229" t="b">
        <v>0</v>
      </c>
      <c r="R229" s="1">
        <v>41000</v>
      </c>
      <c r="T229" t="b">
        <v>1</v>
      </c>
    </row>
    <row r="230" spans="1:20">
      <c r="A230" s="6">
        <v>446</v>
      </c>
      <c r="B230" t="s">
        <v>1643</v>
      </c>
      <c r="C230" t="s">
        <v>756</v>
      </c>
      <c r="D230" t="s">
        <v>1424</v>
      </c>
      <c r="E230" t="s">
        <v>118</v>
      </c>
      <c r="F230" t="s">
        <v>757</v>
      </c>
      <c r="G230" t="s">
        <v>120</v>
      </c>
      <c r="H230" t="s">
        <v>17</v>
      </c>
      <c r="I230" t="s">
        <v>1782</v>
      </c>
      <c r="J230" t="s">
        <v>758</v>
      </c>
      <c r="L230" t="s">
        <v>759</v>
      </c>
      <c r="N230" s="191">
        <v>16361</v>
      </c>
      <c r="O230" t="s">
        <v>1425</v>
      </c>
      <c r="Q230" t="b">
        <v>0</v>
      </c>
      <c r="R230" s="1">
        <v>40391</v>
      </c>
      <c r="T230" t="b">
        <v>1</v>
      </c>
    </row>
    <row r="231" spans="1:20">
      <c r="A231" s="6">
        <v>985</v>
      </c>
      <c r="B231" t="s">
        <v>1562</v>
      </c>
      <c r="C231" t="s">
        <v>144</v>
      </c>
      <c r="D231" t="s">
        <v>1476</v>
      </c>
      <c r="E231" t="s">
        <v>1563</v>
      </c>
      <c r="F231" t="s">
        <v>1564</v>
      </c>
      <c r="G231" t="s">
        <v>130</v>
      </c>
      <c r="H231" t="s">
        <v>17</v>
      </c>
      <c r="I231" t="s">
        <v>1783</v>
      </c>
      <c r="K231" t="s">
        <v>1565</v>
      </c>
      <c r="L231" t="s">
        <v>1566</v>
      </c>
      <c r="N231" s="191">
        <v>18537</v>
      </c>
      <c r="O231" t="s">
        <v>1374</v>
      </c>
      <c r="Q231" t="b">
        <v>0</v>
      </c>
      <c r="R231" s="1">
        <v>43872</v>
      </c>
      <c r="T231" t="b">
        <v>1</v>
      </c>
    </row>
    <row r="232" spans="1:20">
      <c r="A232" s="73">
        <v>1089</v>
      </c>
      <c r="B232" s="75" t="s">
        <v>2218</v>
      </c>
      <c r="C232" s="75" t="s">
        <v>186</v>
      </c>
      <c r="D232" t="s">
        <v>1105</v>
      </c>
      <c r="E232" t="s">
        <v>2154</v>
      </c>
      <c r="F232" t="s">
        <v>2155</v>
      </c>
      <c r="G232" t="s">
        <v>777</v>
      </c>
      <c r="H232" t="s">
        <v>17</v>
      </c>
      <c r="I232" t="s">
        <v>1787</v>
      </c>
      <c r="J232" t="s">
        <v>2156</v>
      </c>
      <c r="K232" t="s">
        <v>2157</v>
      </c>
      <c r="L232" t="s">
        <v>2158</v>
      </c>
      <c r="M232" t="s">
        <v>2159</v>
      </c>
      <c r="N232" s="191">
        <v>17367</v>
      </c>
      <c r="O232" t="s">
        <v>2160</v>
      </c>
      <c r="Q232" t="b">
        <v>0</v>
      </c>
      <c r="R232" s="1">
        <v>44919</v>
      </c>
      <c r="T232" t="b">
        <v>1</v>
      </c>
    </row>
    <row r="233" spans="1:20">
      <c r="A233" s="6">
        <v>1037</v>
      </c>
      <c r="B233" t="s">
        <v>1629</v>
      </c>
      <c r="C233" t="s">
        <v>471</v>
      </c>
      <c r="E233" t="s">
        <v>1929</v>
      </c>
      <c r="F233" t="s">
        <v>1930</v>
      </c>
      <c r="G233" t="s">
        <v>213</v>
      </c>
      <c r="H233" t="s">
        <v>17</v>
      </c>
      <c r="I233" t="s">
        <v>1804</v>
      </c>
      <c r="J233" t="s">
        <v>1703</v>
      </c>
      <c r="K233" t="s">
        <v>1704</v>
      </c>
      <c r="L233" t="s">
        <v>1705</v>
      </c>
      <c r="N233" s="191">
        <v>14689</v>
      </c>
      <c r="O233" t="s">
        <v>1177</v>
      </c>
      <c r="Q233" t="b">
        <v>0</v>
      </c>
      <c r="R233" s="1">
        <v>44481</v>
      </c>
      <c r="T233" t="b">
        <v>1</v>
      </c>
    </row>
    <row r="234" spans="1:20">
      <c r="A234" s="6">
        <v>1031</v>
      </c>
      <c r="B234" t="s">
        <v>1294</v>
      </c>
      <c r="C234" t="s">
        <v>159</v>
      </c>
      <c r="D234" t="s">
        <v>1084</v>
      </c>
      <c r="E234" t="s">
        <v>77</v>
      </c>
      <c r="F234" t="s">
        <v>1295</v>
      </c>
      <c r="G234" t="s">
        <v>25</v>
      </c>
      <c r="H234" t="s">
        <v>17</v>
      </c>
      <c r="I234" t="s">
        <v>1755</v>
      </c>
      <c r="J234" t="s">
        <v>1296</v>
      </c>
      <c r="K234" t="s">
        <v>1297</v>
      </c>
      <c r="L234" t="s">
        <v>1298</v>
      </c>
      <c r="N234" s="191">
        <v>14795</v>
      </c>
      <c r="O234" t="s">
        <v>2309</v>
      </c>
      <c r="Q234" t="b">
        <v>0</v>
      </c>
      <c r="R234" s="1">
        <v>44438</v>
      </c>
      <c r="T234" t="b">
        <v>1</v>
      </c>
    </row>
    <row r="235" spans="1:20">
      <c r="A235" s="6">
        <v>969</v>
      </c>
      <c r="B235" t="s">
        <v>766</v>
      </c>
      <c r="C235" t="s">
        <v>13</v>
      </c>
      <c r="D235" t="s">
        <v>1283</v>
      </c>
      <c r="F235" t="s">
        <v>1422</v>
      </c>
      <c r="G235" t="s">
        <v>767</v>
      </c>
      <c r="H235" t="s">
        <v>133</v>
      </c>
      <c r="I235" t="s">
        <v>1931</v>
      </c>
      <c r="J235" t="s">
        <v>768</v>
      </c>
      <c r="L235" t="s">
        <v>769</v>
      </c>
      <c r="N235" s="191">
        <v>16299</v>
      </c>
      <c r="O235" t="s">
        <v>1423</v>
      </c>
      <c r="Q235" t="b">
        <v>0</v>
      </c>
      <c r="R235" s="1">
        <v>43718</v>
      </c>
      <c r="T235" t="b">
        <v>1</v>
      </c>
    </row>
    <row r="236" spans="1:20">
      <c r="A236" s="6">
        <v>952</v>
      </c>
      <c r="B236" t="s">
        <v>770</v>
      </c>
      <c r="C236" t="s">
        <v>771</v>
      </c>
      <c r="D236" t="s">
        <v>1335</v>
      </c>
      <c r="E236" t="s">
        <v>92</v>
      </c>
      <c r="F236" t="s">
        <v>772</v>
      </c>
      <c r="G236" t="s">
        <v>16</v>
      </c>
      <c r="H236" t="s">
        <v>17</v>
      </c>
      <c r="I236" t="s">
        <v>1752</v>
      </c>
      <c r="J236" t="s">
        <v>773</v>
      </c>
      <c r="K236" t="s">
        <v>774</v>
      </c>
      <c r="L236" t="s">
        <v>1337</v>
      </c>
      <c r="M236" t="s">
        <v>1336</v>
      </c>
      <c r="N236" s="191">
        <v>15177</v>
      </c>
      <c r="Q236" t="b">
        <v>0</v>
      </c>
      <c r="R236" s="1">
        <v>43540</v>
      </c>
      <c r="T236" t="b">
        <v>1</v>
      </c>
    </row>
    <row r="237" spans="1:20">
      <c r="A237" s="6">
        <v>1002</v>
      </c>
      <c r="B237" t="s">
        <v>1329</v>
      </c>
      <c r="C237" t="s">
        <v>900</v>
      </c>
      <c r="D237" t="s">
        <v>1330</v>
      </c>
      <c r="E237" t="s">
        <v>124</v>
      </c>
      <c r="F237" t="s">
        <v>1932</v>
      </c>
      <c r="G237" t="s">
        <v>608</v>
      </c>
      <c r="H237" t="s">
        <v>17</v>
      </c>
      <c r="I237" t="s">
        <v>1920</v>
      </c>
      <c r="J237" t="s">
        <v>1331</v>
      </c>
      <c r="K237" t="s">
        <v>1332</v>
      </c>
      <c r="L237" t="s">
        <v>1333</v>
      </c>
      <c r="N237" s="191">
        <v>15145</v>
      </c>
      <c r="O237" t="s">
        <v>1334</v>
      </c>
      <c r="Q237" t="b">
        <v>0</v>
      </c>
      <c r="R237" s="1">
        <v>44318</v>
      </c>
      <c r="T237" t="b">
        <v>1</v>
      </c>
    </row>
    <row r="238" spans="1:20">
      <c r="A238" s="99">
        <v>278</v>
      </c>
      <c r="B238" s="58" t="s">
        <v>775</v>
      </c>
      <c r="C238" s="58" t="s">
        <v>2109</v>
      </c>
      <c r="D238" s="110" t="s">
        <v>1101</v>
      </c>
      <c r="E238" s="110" t="s">
        <v>37</v>
      </c>
      <c r="F238" s="110" t="s">
        <v>776</v>
      </c>
      <c r="G238" s="110" t="s">
        <v>777</v>
      </c>
      <c r="H238" s="110" t="s">
        <v>17</v>
      </c>
      <c r="I238" s="110" t="s">
        <v>1787</v>
      </c>
      <c r="J238" s="110" t="s">
        <v>778</v>
      </c>
      <c r="K238" s="110"/>
      <c r="L238" s="110" t="s">
        <v>779</v>
      </c>
      <c r="M238" s="110"/>
      <c r="N238" s="225">
        <v>12663</v>
      </c>
      <c r="Q238" t="b">
        <v>0</v>
      </c>
      <c r="R238" s="1">
        <v>36982</v>
      </c>
      <c r="T238" t="b">
        <v>1</v>
      </c>
    </row>
    <row r="239" spans="1:20">
      <c r="A239" s="99">
        <v>280</v>
      </c>
      <c r="B239" s="110" t="s">
        <v>780</v>
      </c>
      <c r="C239" s="110" t="s">
        <v>571</v>
      </c>
      <c r="D239" s="110"/>
      <c r="E239" s="110" t="s">
        <v>30</v>
      </c>
      <c r="F239" s="110" t="s">
        <v>1086</v>
      </c>
      <c r="G239" s="110" t="s">
        <v>1087</v>
      </c>
      <c r="H239" s="110" t="s">
        <v>1088</v>
      </c>
      <c r="I239" s="110" t="s">
        <v>1933</v>
      </c>
      <c r="J239" s="110" t="s">
        <v>1089</v>
      </c>
      <c r="K239" s="110" t="s">
        <v>1089</v>
      </c>
      <c r="L239" s="110" t="s">
        <v>781</v>
      </c>
      <c r="M239" s="110"/>
      <c r="N239" s="278">
        <v>9339</v>
      </c>
      <c r="P239" t="s">
        <v>1934</v>
      </c>
      <c r="Q239" t="b">
        <v>0</v>
      </c>
      <c r="R239" s="1">
        <v>33025</v>
      </c>
      <c r="T239" t="b">
        <v>1</v>
      </c>
    </row>
    <row r="240" spans="1:20">
      <c r="A240" s="6">
        <v>673</v>
      </c>
      <c r="B240" t="s">
        <v>782</v>
      </c>
      <c r="C240" t="s">
        <v>13</v>
      </c>
      <c r="D240" t="s">
        <v>1304</v>
      </c>
      <c r="E240" t="s">
        <v>435</v>
      </c>
      <c r="F240" t="s">
        <v>783</v>
      </c>
      <c r="G240" t="s">
        <v>42</v>
      </c>
      <c r="H240" t="s">
        <v>17</v>
      </c>
      <c r="I240" t="s">
        <v>1758</v>
      </c>
      <c r="J240" t="s">
        <v>784</v>
      </c>
      <c r="K240" t="s">
        <v>785</v>
      </c>
      <c r="L240" t="s">
        <v>786</v>
      </c>
      <c r="M240" t="s">
        <v>1305</v>
      </c>
      <c r="N240" s="191">
        <v>14886</v>
      </c>
      <c r="O240" t="s">
        <v>1306</v>
      </c>
      <c r="Q240" t="b">
        <v>0</v>
      </c>
      <c r="R240" s="1">
        <v>42045</v>
      </c>
      <c r="T240" t="b">
        <v>1</v>
      </c>
    </row>
    <row r="241" spans="1:20">
      <c r="A241" s="6">
        <v>1086</v>
      </c>
      <c r="B241" t="s">
        <v>2110</v>
      </c>
      <c r="C241" t="s">
        <v>2111</v>
      </c>
      <c r="D241" t="s">
        <v>2161</v>
      </c>
      <c r="E241" t="s">
        <v>51</v>
      </c>
      <c r="F241" t="s">
        <v>2162</v>
      </c>
      <c r="G241" t="s">
        <v>2163</v>
      </c>
      <c r="H241" t="s">
        <v>17</v>
      </c>
      <c r="I241" t="s">
        <v>2164</v>
      </c>
      <c r="J241" t="s">
        <v>2165</v>
      </c>
      <c r="K241" t="s">
        <v>2166</v>
      </c>
      <c r="L241" t="s">
        <v>2167</v>
      </c>
      <c r="N241" s="191">
        <v>18906</v>
      </c>
      <c r="O241" t="s">
        <v>2168</v>
      </c>
      <c r="Q241" t="b">
        <v>0</v>
      </c>
      <c r="R241" s="1">
        <v>44908</v>
      </c>
      <c r="T241" t="b">
        <v>1</v>
      </c>
    </row>
    <row r="242" spans="1:20">
      <c r="A242" s="6">
        <v>758</v>
      </c>
      <c r="B242" t="s">
        <v>787</v>
      </c>
      <c r="C242" t="s">
        <v>2258</v>
      </c>
      <c r="D242" t="s">
        <v>1084</v>
      </c>
      <c r="E242" t="s">
        <v>124</v>
      </c>
      <c r="F242" t="s">
        <v>788</v>
      </c>
      <c r="G242" t="s">
        <v>789</v>
      </c>
      <c r="H242" t="s">
        <v>17</v>
      </c>
      <c r="I242" t="s">
        <v>1798</v>
      </c>
      <c r="J242" t="s">
        <v>790</v>
      </c>
      <c r="K242" t="s">
        <v>1189</v>
      </c>
      <c r="L242" t="s">
        <v>791</v>
      </c>
      <c r="N242" s="191">
        <v>13484</v>
      </c>
      <c r="O242" t="s">
        <v>1190</v>
      </c>
      <c r="Q242" t="b">
        <v>0</v>
      </c>
      <c r="R242" s="1">
        <v>42318</v>
      </c>
      <c r="T242" t="b">
        <v>1</v>
      </c>
    </row>
    <row r="243" spans="1:20">
      <c r="A243" s="6">
        <v>971</v>
      </c>
      <c r="B243" t="s">
        <v>1069</v>
      </c>
      <c r="C243" t="s">
        <v>723</v>
      </c>
      <c r="D243" t="s">
        <v>1077</v>
      </c>
      <c r="E243" t="s">
        <v>247</v>
      </c>
      <c r="F243" t="s">
        <v>1935</v>
      </c>
      <c r="G243" t="s">
        <v>291</v>
      </c>
      <c r="H243" t="s">
        <v>17</v>
      </c>
      <c r="I243" t="s">
        <v>1825</v>
      </c>
      <c r="K243" t="s">
        <v>1467</v>
      </c>
      <c r="L243" t="s">
        <v>1468</v>
      </c>
      <c r="N243" s="191">
        <v>17056</v>
      </c>
      <c r="Q243" t="b">
        <v>0</v>
      </c>
      <c r="R243" s="1">
        <v>43749</v>
      </c>
      <c r="T243" t="b">
        <v>1</v>
      </c>
    </row>
    <row r="244" spans="1:20">
      <c r="A244" s="6">
        <v>717</v>
      </c>
      <c r="B244" t="s">
        <v>792</v>
      </c>
      <c r="C244" t="s">
        <v>793</v>
      </c>
      <c r="D244" t="s">
        <v>1211</v>
      </c>
      <c r="E244" t="s">
        <v>129</v>
      </c>
      <c r="F244" t="s">
        <v>1497</v>
      </c>
      <c r="G244" t="s">
        <v>518</v>
      </c>
      <c r="H244" t="s">
        <v>17</v>
      </c>
      <c r="I244" t="s">
        <v>1882</v>
      </c>
      <c r="J244" t="s">
        <v>794</v>
      </c>
      <c r="K244" t="s">
        <v>795</v>
      </c>
      <c r="L244" t="s">
        <v>796</v>
      </c>
      <c r="N244" s="191">
        <v>17218</v>
      </c>
      <c r="O244" t="s">
        <v>1177</v>
      </c>
      <c r="Q244" t="b">
        <v>0</v>
      </c>
      <c r="R244" s="1">
        <v>42262</v>
      </c>
      <c r="T244" t="b">
        <v>1</v>
      </c>
    </row>
    <row r="245" spans="1:20">
      <c r="A245" s="6">
        <v>1026</v>
      </c>
      <c r="B245" t="s">
        <v>1611</v>
      </c>
      <c r="C245" t="s">
        <v>521</v>
      </c>
      <c r="E245" t="s">
        <v>129</v>
      </c>
      <c r="F245" t="s">
        <v>1612</v>
      </c>
      <c r="G245" t="s">
        <v>42</v>
      </c>
      <c r="H245" t="s">
        <v>17</v>
      </c>
      <c r="I245" t="s">
        <v>1758</v>
      </c>
      <c r="J245" t="s">
        <v>1613</v>
      </c>
      <c r="L245" t="s">
        <v>1614</v>
      </c>
      <c r="N245" s="191">
        <v>20979</v>
      </c>
      <c r="Q245" t="b">
        <v>0</v>
      </c>
      <c r="R245" s="1">
        <v>44400</v>
      </c>
      <c r="T245" t="b">
        <v>1</v>
      </c>
    </row>
    <row r="246" spans="1:20">
      <c r="A246" s="6">
        <v>999</v>
      </c>
      <c r="B246" t="s">
        <v>1584</v>
      </c>
      <c r="C246" t="s">
        <v>1065</v>
      </c>
      <c r="D246" t="s">
        <v>1585</v>
      </c>
      <c r="E246" t="s">
        <v>14</v>
      </c>
      <c r="F246" t="s">
        <v>1586</v>
      </c>
      <c r="G246" t="s">
        <v>83</v>
      </c>
      <c r="H246" t="s">
        <v>17</v>
      </c>
      <c r="I246" t="s">
        <v>1772</v>
      </c>
      <c r="K246" t="s">
        <v>1587</v>
      </c>
      <c r="L246" t="s">
        <v>1588</v>
      </c>
      <c r="N246" s="191">
        <v>19350</v>
      </c>
      <c r="O246" t="s">
        <v>1589</v>
      </c>
      <c r="Q246" t="b">
        <v>0</v>
      </c>
      <c r="R246" s="1">
        <v>44336</v>
      </c>
      <c r="T246" t="b">
        <v>1</v>
      </c>
    </row>
    <row r="247" spans="1:20">
      <c r="A247" s="6">
        <v>477</v>
      </c>
      <c r="B247" t="s">
        <v>797</v>
      </c>
      <c r="C247" t="s">
        <v>798</v>
      </c>
      <c r="D247" t="s">
        <v>1092</v>
      </c>
      <c r="E247" t="s">
        <v>799</v>
      </c>
      <c r="F247" t="s">
        <v>800</v>
      </c>
      <c r="G247" t="s">
        <v>25</v>
      </c>
      <c r="H247" t="s">
        <v>17</v>
      </c>
      <c r="I247" t="s">
        <v>1755</v>
      </c>
      <c r="J247" t="s">
        <v>801</v>
      </c>
      <c r="L247" t="s">
        <v>802</v>
      </c>
      <c r="N247" s="191">
        <v>14002</v>
      </c>
      <c r="O247" t="s">
        <v>1236</v>
      </c>
      <c r="Q247" t="b">
        <v>0</v>
      </c>
      <c r="R247" s="1">
        <v>40806</v>
      </c>
      <c r="T247" t="b">
        <v>1</v>
      </c>
    </row>
    <row r="248" spans="1:20">
      <c r="A248" s="6">
        <v>1106</v>
      </c>
      <c r="B248" t="s">
        <v>2296</v>
      </c>
      <c r="C248" t="s">
        <v>2308</v>
      </c>
      <c r="E248" t="s">
        <v>168</v>
      </c>
      <c r="F248" t="s">
        <v>2307</v>
      </c>
      <c r="G248" t="s">
        <v>83</v>
      </c>
      <c r="H248" t="s">
        <v>17</v>
      </c>
      <c r="I248" t="s">
        <v>1772</v>
      </c>
      <c r="J248" t="s">
        <v>2306</v>
      </c>
      <c r="K248" t="s">
        <v>2306</v>
      </c>
      <c r="L248" t="s">
        <v>2305</v>
      </c>
      <c r="N248" s="191">
        <v>16666</v>
      </c>
      <c r="O248" t="s">
        <v>1083</v>
      </c>
      <c r="Q248" t="b">
        <v>0</v>
      </c>
      <c r="R248" s="1">
        <v>45143</v>
      </c>
      <c r="T248" t="b">
        <v>1</v>
      </c>
    </row>
    <row r="249" spans="1:20">
      <c r="A249" s="6">
        <v>510</v>
      </c>
      <c r="B249" t="s">
        <v>803</v>
      </c>
      <c r="C249" t="s">
        <v>529</v>
      </c>
      <c r="D249" t="s">
        <v>1116</v>
      </c>
      <c r="E249" t="s">
        <v>1390</v>
      </c>
      <c r="F249" t="s">
        <v>804</v>
      </c>
      <c r="G249" t="s">
        <v>16</v>
      </c>
      <c r="H249" t="s">
        <v>17</v>
      </c>
      <c r="I249" t="s">
        <v>1752</v>
      </c>
      <c r="J249" t="s">
        <v>805</v>
      </c>
      <c r="K249" t="s">
        <v>1391</v>
      </c>
      <c r="L249" t="s">
        <v>806</v>
      </c>
      <c r="M249" t="s">
        <v>1392</v>
      </c>
      <c r="N249" s="191">
        <v>15818</v>
      </c>
      <c r="O249" t="s">
        <v>1393</v>
      </c>
      <c r="P249" t="s">
        <v>1795</v>
      </c>
      <c r="Q249" t="b">
        <v>0</v>
      </c>
      <c r="R249" s="1">
        <v>41091</v>
      </c>
      <c r="T249" t="b">
        <v>1</v>
      </c>
    </row>
    <row r="250" spans="1:20">
      <c r="A250" s="6">
        <v>784</v>
      </c>
      <c r="B250" t="s">
        <v>807</v>
      </c>
      <c r="C250" t="s">
        <v>808</v>
      </c>
      <c r="D250" t="s">
        <v>1077</v>
      </c>
      <c r="E250" t="s">
        <v>1279</v>
      </c>
      <c r="F250" t="s">
        <v>1936</v>
      </c>
      <c r="G250" t="s">
        <v>213</v>
      </c>
      <c r="H250" t="s">
        <v>17</v>
      </c>
      <c r="I250" t="s">
        <v>1804</v>
      </c>
      <c r="J250" t="s">
        <v>809</v>
      </c>
      <c r="K250" t="s">
        <v>810</v>
      </c>
      <c r="L250" t="s">
        <v>811</v>
      </c>
      <c r="N250" s="191">
        <v>14613</v>
      </c>
      <c r="O250" t="s">
        <v>1280</v>
      </c>
      <c r="Q250" t="b">
        <v>0</v>
      </c>
      <c r="R250" s="1">
        <v>42408</v>
      </c>
      <c r="T250" t="b">
        <v>1</v>
      </c>
    </row>
    <row r="251" spans="1:20">
      <c r="A251" s="6">
        <v>294</v>
      </c>
      <c r="B251" t="s">
        <v>812</v>
      </c>
      <c r="C251" t="s">
        <v>45</v>
      </c>
      <c r="E251" t="s">
        <v>51</v>
      </c>
      <c r="F251" t="s">
        <v>813</v>
      </c>
      <c r="G251" t="s">
        <v>16</v>
      </c>
      <c r="H251" t="s">
        <v>17</v>
      </c>
      <c r="I251" t="s">
        <v>1752</v>
      </c>
      <c r="J251" t="s">
        <v>814</v>
      </c>
      <c r="L251" t="s">
        <v>815</v>
      </c>
      <c r="N251" s="191">
        <v>13958</v>
      </c>
      <c r="P251" t="s">
        <v>1795</v>
      </c>
      <c r="Q251" t="b">
        <v>0</v>
      </c>
      <c r="R251" s="1">
        <v>36617</v>
      </c>
      <c r="T251" t="b">
        <v>1</v>
      </c>
    </row>
    <row r="252" spans="1:20">
      <c r="A252" s="6">
        <v>295</v>
      </c>
      <c r="B252" t="s">
        <v>816</v>
      </c>
      <c r="C252" t="s">
        <v>56</v>
      </c>
      <c r="D252" t="s">
        <v>1323</v>
      </c>
      <c r="F252" t="s">
        <v>1937</v>
      </c>
      <c r="G252" t="s">
        <v>25</v>
      </c>
      <c r="H252" t="s">
        <v>17</v>
      </c>
      <c r="I252" t="s">
        <v>1755</v>
      </c>
      <c r="J252" t="s">
        <v>817</v>
      </c>
      <c r="M252" t="s">
        <v>1324</v>
      </c>
      <c r="N252" s="191">
        <v>15088</v>
      </c>
      <c r="P252" t="s">
        <v>2304</v>
      </c>
      <c r="Q252" t="b">
        <v>0</v>
      </c>
      <c r="R252" s="1">
        <v>39083</v>
      </c>
      <c r="T252" t="b">
        <v>1</v>
      </c>
    </row>
    <row r="253" spans="1:20">
      <c r="A253" s="6">
        <v>598</v>
      </c>
      <c r="B253" t="s">
        <v>818</v>
      </c>
      <c r="C253" t="s">
        <v>2260</v>
      </c>
      <c r="D253" t="s">
        <v>1402</v>
      </c>
      <c r="E253" t="s">
        <v>23</v>
      </c>
      <c r="F253" t="s">
        <v>819</v>
      </c>
      <c r="G253" t="s">
        <v>96</v>
      </c>
      <c r="H253" t="s">
        <v>17</v>
      </c>
      <c r="I253" t="s">
        <v>1822</v>
      </c>
      <c r="J253" t="s">
        <v>820</v>
      </c>
      <c r="K253" t="s">
        <v>821</v>
      </c>
      <c r="L253" t="s">
        <v>822</v>
      </c>
      <c r="N253" s="191">
        <v>16043</v>
      </c>
      <c r="Q253" t="b">
        <v>0</v>
      </c>
      <c r="R253" s="1">
        <v>41772</v>
      </c>
      <c r="T253" t="b">
        <v>1</v>
      </c>
    </row>
    <row r="254" spans="1:20">
      <c r="A254" s="6">
        <v>929</v>
      </c>
      <c r="B254" t="s">
        <v>823</v>
      </c>
      <c r="C254" t="s">
        <v>58</v>
      </c>
      <c r="D254" t="s">
        <v>1445</v>
      </c>
      <c r="E254" t="s">
        <v>36</v>
      </c>
      <c r="F254" t="s">
        <v>824</v>
      </c>
      <c r="G254" t="s">
        <v>83</v>
      </c>
      <c r="H254" t="s">
        <v>17</v>
      </c>
      <c r="I254" t="s">
        <v>1772</v>
      </c>
      <c r="J254" t="s">
        <v>825</v>
      </c>
      <c r="L254" t="s">
        <v>2245</v>
      </c>
      <c r="N254" s="191">
        <v>16604</v>
      </c>
      <c r="P254" t="s">
        <v>2219</v>
      </c>
      <c r="Q254" t="b">
        <v>0</v>
      </c>
      <c r="R254" s="1">
        <v>43382</v>
      </c>
      <c r="T254" t="b">
        <v>1</v>
      </c>
    </row>
    <row r="255" spans="1:20">
      <c r="A255" s="73">
        <v>830</v>
      </c>
      <c r="B255" s="75" t="s">
        <v>826</v>
      </c>
      <c r="C255" s="75" t="s">
        <v>179</v>
      </c>
      <c r="D255" t="s">
        <v>1521</v>
      </c>
      <c r="E255" t="s">
        <v>23</v>
      </c>
      <c r="F255" t="s">
        <v>827</v>
      </c>
      <c r="G255" t="s">
        <v>25</v>
      </c>
      <c r="H255" t="s">
        <v>17</v>
      </c>
      <c r="I255" t="s">
        <v>1755</v>
      </c>
      <c r="J255" t="s">
        <v>828</v>
      </c>
      <c r="K255" t="s">
        <v>829</v>
      </c>
      <c r="L255" t="s">
        <v>830</v>
      </c>
      <c r="N255" s="191">
        <v>17671</v>
      </c>
      <c r="Q255" t="b">
        <v>0</v>
      </c>
      <c r="R255" s="1">
        <v>42682</v>
      </c>
      <c r="T255" t="b">
        <v>1</v>
      </c>
    </row>
    <row r="256" spans="1:20">
      <c r="A256" s="6">
        <v>975</v>
      </c>
      <c r="B256" t="s">
        <v>1513</v>
      </c>
      <c r="C256" t="s">
        <v>749</v>
      </c>
      <c r="D256" t="s">
        <v>1211</v>
      </c>
      <c r="E256" t="s">
        <v>295</v>
      </c>
      <c r="F256" t="s">
        <v>1514</v>
      </c>
      <c r="G256" t="s">
        <v>32</v>
      </c>
      <c r="H256" t="s">
        <v>17</v>
      </c>
      <c r="I256" t="s">
        <v>1756</v>
      </c>
      <c r="J256" t="s">
        <v>1515</v>
      </c>
      <c r="K256" t="s">
        <v>1515</v>
      </c>
      <c r="L256" t="s">
        <v>1516</v>
      </c>
      <c r="N256" s="191">
        <v>17567</v>
      </c>
      <c r="O256" t="s">
        <v>1095</v>
      </c>
      <c r="Q256" t="b">
        <v>0</v>
      </c>
      <c r="R256" s="1">
        <v>43781</v>
      </c>
      <c r="T256" t="b">
        <v>1</v>
      </c>
    </row>
    <row r="257" spans="1:20">
      <c r="A257" s="6">
        <v>892</v>
      </c>
      <c r="B257" t="s">
        <v>831</v>
      </c>
      <c r="C257" t="s">
        <v>91</v>
      </c>
      <c r="D257" t="s">
        <v>1239</v>
      </c>
      <c r="E257" t="s">
        <v>23</v>
      </c>
      <c r="F257" t="s">
        <v>1938</v>
      </c>
      <c r="G257" t="s">
        <v>1878</v>
      </c>
      <c r="H257" t="s">
        <v>17</v>
      </c>
      <c r="I257" t="s">
        <v>1854</v>
      </c>
      <c r="J257" t="s">
        <v>832</v>
      </c>
      <c r="K257" t="s">
        <v>833</v>
      </c>
      <c r="L257" t="s">
        <v>834</v>
      </c>
      <c r="N257" s="191">
        <v>14036</v>
      </c>
      <c r="P257" t="s">
        <v>1939</v>
      </c>
      <c r="Q257" t="b">
        <v>0</v>
      </c>
      <c r="R257" s="1">
        <v>42927</v>
      </c>
      <c r="T257" t="b">
        <v>1</v>
      </c>
    </row>
    <row r="258" spans="1:20">
      <c r="A258" s="6">
        <v>1092</v>
      </c>
      <c r="B258" t="s">
        <v>2187</v>
      </c>
      <c r="C258" t="s">
        <v>98</v>
      </c>
      <c r="D258" t="s">
        <v>1214</v>
      </c>
      <c r="E258" t="s">
        <v>1220</v>
      </c>
      <c r="F258" t="s">
        <v>2220</v>
      </c>
      <c r="G258" t="s">
        <v>25</v>
      </c>
      <c r="H258" t="s">
        <v>17</v>
      </c>
      <c r="I258" t="s">
        <v>1755</v>
      </c>
      <c r="J258" t="s">
        <v>2221</v>
      </c>
      <c r="L258" t="s">
        <v>2222</v>
      </c>
      <c r="N258" s="191">
        <v>17668</v>
      </c>
      <c r="Q258" t="b">
        <v>0</v>
      </c>
      <c r="R258" s="1">
        <v>44931</v>
      </c>
      <c r="T258" t="b">
        <v>1</v>
      </c>
    </row>
    <row r="259" spans="1:20">
      <c r="A259" s="6">
        <v>299</v>
      </c>
      <c r="B259" t="s">
        <v>835</v>
      </c>
      <c r="C259" t="s">
        <v>661</v>
      </c>
      <c r="D259" t="s">
        <v>1253</v>
      </c>
      <c r="F259" t="s">
        <v>836</v>
      </c>
      <c r="G259" t="s">
        <v>16</v>
      </c>
      <c r="H259" t="s">
        <v>17</v>
      </c>
      <c r="I259" t="s">
        <v>1752</v>
      </c>
      <c r="J259" t="s">
        <v>837</v>
      </c>
      <c r="L259" t="s">
        <v>838</v>
      </c>
      <c r="M259" t="s">
        <v>1401</v>
      </c>
      <c r="N259" s="191">
        <v>16027</v>
      </c>
      <c r="P259" t="s">
        <v>1940</v>
      </c>
      <c r="Q259" t="b">
        <v>0</v>
      </c>
      <c r="R259" s="1">
        <v>37288</v>
      </c>
      <c r="T259" t="b">
        <v>1</v>
      </c>
    </row>
    <row r="260" spans="1:20">
      <c r="A260" s="6">
        <v>970</v>
      </c>
      <c r="B260" t="s">
        <v>1070</v>
      </c>
      <c r="C260" t="s">
        <v>91</v>
      </c>
      <c r="D260" t="s">
        <v>1269</v>
      </c>
      <c r="E260" t="s">
        <v>65</v>
      </c>
      <c r="F260" t="s">
        <v>1442</v>
      </c>
      <c r="G260" t="s">
        <v>32</v>
      </c>
      <c r="H260" t="s">
        <v>17</v>
      </c>
      <c r="I260" t="s">
        <v>1756</v>
      </c>
      <c r="J260" t="s">
        <v>1443</v>
      </c>
      <c r="L260" t="s">
        <v>1444</v>
      </c>
      <c r="N260" s="191">
        <v>16493</v>
      </c>
      <c r="Q260" t="b">
        <v>0</v>
      </c>
      <c r="R260" s="1">
        <v>43749</v>
      </c>
      <c r="T260" t="b">
        <v>1</v>
      </c>
    </row>
    <row r="261" spans="1:20">
      <c r="A261" s="6">
        <v>1009</v>
      </c>
      <c r="B261" t="s">
        <v>1480</v>
      </c>
      <c r="C261" t="s">
        <v>56</v>
      </c>
      <c r="E261" t="s">
        <v>23</v>
      </c>
      <c r="F261" t="s">
        <v>1481</v>
      </c>
      <c r="G261" t="s">
        <v>87</v>
      </c>
      <c r="H261" t="s">
        <v>17</v>
      </c>
      <c r="I261" t="s">
        <v>1778</v>
      </c>
      <c r="J261" t="s">
        <v>1482</v>
      </c>
      <c r="K261" t="s">
        <v>1483</v>
      </c>
      <c r="L261" t="s">
        <v>1484</v>
      </c>
      <c r="N261" s="191">
        <v>17153</v>
      </c>
      <c r="O261" t="s">
        <v>1083</v>
      </c>
      <c r="Q261" t="b">
        <v>0</v>
      </c>
      <c r="R261" s="1">
        <v>44373</v>
      </c>
      <c r="T261" t="b">
        <v>1</v>
      </c>
    </row>
    <row r="262" spans="1:20">
      <c r="A262" s="6">
        <v>1108</v>
      </c>
      <c r="B262" t="s">
        <v>2300</v>
      </c>
      <c r="C262" t="s">
        <v>2038</v>
      </c>
      <c r="E262" t="s">
        <v>2358</v>
      </c>
      <c r="F262" t="s">
        <v>2359</v>
      </c>
      <c r="G262" t="s">
        <v>53</v>
      </c>
      <c r="H262" t="s">
        <v>17</v>
      </c>
      <c r="I262" t="s">
        <v>1761</v>
      </c>
      <c r="J262" t="s">
        <v>2360</v>
      </c>
      <c r="K262" t="s">
        <v>2361</v>
      </c>
      <c r="L262" t="s">
        <v>2362</v>
      </c>
      <c r="N262" s="191">
        <v>16750</v>
      </c>
      <c r="O262" t="s">
        <v>2363</v>
      </c>
      <c r="Q262" t="b">
        <v>0</v>
      </c>
      <c r="R262" s="1">
        <v>45175</v>
      </c>
      <c r="T262" t="b">
        <v>1</v>
      </c>
    </row>
    <row r="263" spans="1:20">
      <c r="A263" s="6">
        <v>693</v>
      </c>
      <c r="B263" t="s">
        <v>839</v>
      </c>
      <c r="C263" t="s">
        <v>748</v>
      </c>
      <c r="D263" t="s">
        <v>1084</v>
      </c>
      <c r="E263" t="s">
        <v>840</v>
      </c>
      <c r="F263" t="s">
        <v>841</v>
      </c>
      <c r="G263" t="s">
        <v>96</v>
      </c>
      <c r="H263" t="s">
        <v>17</v>
      </c>
      <c r="I263" t="s">
        <v>1822</v>
      </c>
      <c r="J263" t="s">
        <v>842</v>
      </c>
      <c r="L263" t="s">
        <v>843</v>
      </c>
      <c r="N263" s="191">
        <v>16742</v>
      </c>
      <c r="Q263" t="b">
        <v>0</v>
      </c>
      <c r="R263" s="1">
        <v>42206</v>
      </c>
      <c r="T263" t="b">
        <v>1</v>
      </c>
    </row>
    <row r="264" spans="1:20">
      <c r="A264" s="6">
        <v>769</v>
      </c>
      <c r="B264" t="s">
        <v>844</v>
      </c>
      <c r="C264" t="s">
        <v>19</v>
      </c>
      <c r="D264" t="s">
        <v>1161</v>
      </c>
      <c r="E264" t="s">
        <v>1162</v>
      </c>
      <c r="F264" t="s">
        <v>845</v>
      </c>
      <c r="G264" t="s">
        <v>213</v>
      </c>
      <c r="H264" t="s">
        <v>17</v>
      </c>
      <c r="I264" t="s">
        <v>1804</v>
      </c>
      <c r="J264" t="s">
        <v>846</v>
      </c>
      <c r="L264" t="s">
        <v>2081</v>
      </c>
      <c r="N264" s="191">
        <v>12963</v>
      </c>
      <c r="Q264" t="b">
        <v>0</v>
      </c>
      <c r="R264" s="1">
        <v>42381</v>
      </c>
      <c r="T264" t="b">
        <v>1</v>
      </c>
    </row>
    <row r="265" spans="1:20">
      <c r="A265" s="99">
        <v>309</v>
      </c>
      <c r="B265" s="110" t="s">
        <v>847</v>
      </c>
      <c r="C265" s="110" t="s">
        <v>771</v>
      </c>
      <c r="D265" s="110" t="s">
        <v>1098</v>
      </c>
      <c r="E265" s="110" t="s">
        <v>30</v>
      </c>
      <c r="F265" s="110" t="s">
        <v>848</v>
      </c>
      <c r="G265" s="110" t="s">
        <v>849</v>
      </c>
      <c r="H265" s="110" t="s">
        <v>422</v>
      </c>
      <c r="I265" s="110" t="s">
        <v>1941</v>
      </c>
      <c r="J265" s="110" t="s">
        <v>850</v>
      </c>
      <c r="K265" s="110"/>
      <c r="L265" s="110" t="s">
        <v>851</v>
      </c>
      <c r="M265" s="110"/>
      <c r="N265" s="278">
        <v>10654</v>
      </c>
      <c r="P265" t="s">
        <v>1795</v>
      </c>
      <c r="Q265" t="b">
        <v>0</v>
      </c>
      <c r="R265" s="1">
        <v>35431</v>
      </c>
      <c r="T265" t="b">
        <v>1</v>
      </c>
    </row>
    <row r="266" spans="1:20">
      <c r="A266" s="6">
        <v>1056</v>
      </c>
      <c r="B266" t="s">
        <v>1735</v>
      </c>
      <c r="C266" t="s">
        <v>2097</v>
      </c>
      <c r="D266" t="s">
        <v>1436</v>
      </c>
      <c r="E266" t="s">
        <v>118</v>
      </c>
      <c r="F266" t="s">
        <v>1942</v>
      </c>
      <c r="G266" t="s">
        <v>789</v>
      </c>
      <c r="H266" t="s">
        <v>17</v>
      </c>
      <c r="I266" t="s">
        <v>1798</v>
      </c>
      <c r="J266" t="s">
        <v>1943</v>
      </c>
      <c r="K266" t="s">
        <v>1943</v>
      </c>
      <c r="L266" t="s">
        <v>1944</v>
      </c>
      <c r="M266" t="s">
        <v>1945</v>
      </c>
      <c r="N266" s="191">
        <v>17728</v>
      </c>
      <c r="O266" t="s">
        <v>1387</v>
      </c>
      <c r="Q266" t="b">
        <v>0</v>
      </c>
      <c r="R266" s="1">
        <v>44588</v>
      </c>
      <c r="T266" t="b">
        <v>1</v>
      </c>
    </row>
    <row r="267" spans="1:20">
      <c r="A267" s="6">
        <v>1032</v>
      </c>
      <c r="B267" t="s">
        <v>1192</v>
      </c>
      <c r="C267" t="s">
        <v>56</v>
      </c>
      <c r="E267" t="s">
        <v>77</v>
      </c>
      <c r="F267" t="s">
        <v>1193</v>
      </c>
      <c r="G267" t="s">
        <v>1194</v>
      </c>
      <c r="H267" t="s">
        <v>133</v>
      </c>
      <c r="I267" t="s">
        <v>1946</v>
      </c>
      <c r="J267" t="s">
        <v>1195</v>
      </c>
      <c r="K267" t="s">
        <v>1195</v>
      </c>
      <c r="L267" t="s">
        <v>1196</v>
      </c>
      <c r="N267" s="191">
        <v>13490</v>
      </c>
      <c r="O267" t="s">
        <v>1197</v>
      </c>
      <c r="Q267" t="b">
        <v>0</v>
      </c>
      <c r="R267" s="1">
        <v>44412</v>
      </c>
      <c r="T267" t="b">
        <v>1</v>
      </c>
    </row>
    <row r="268" spans="1:20">
      <c r="A268" s="6">
        <v>526</v>
      </c>
      <c r="B268" t="s">
        <v>852</v>
      </c>
      <c r="C268" t="s">
        <v>64</v>
      </c>
      <c r="D268" t="s">
        <v>1104</v>
      </c>
      <c r="E268" t="s">
        <v>1231</v>
      </c>
      <c r="F268" t="s">
        <v>853</v>
      </c>
      <c r="G268" t="s">
        <v>25</v>
      </c>
      <c r="H268" t="s">
        <v>17</v>
      </c>
      <c r="I268" t="s">
        <v>1755</v>
      </c>
      <c r="J268" t="s">
        <v>854</v>
      </c>
      <c r="K268" t="s">
        <v>1232</v>
      </c>
      <c r="L268" t="s">
        <v>855</v>
      </c>
      <c r="M268" t="s">
        <v>1233</v>
      </c>
      <c r="N268" s="191">
        <v>13978</v>
      </c>
      <c r="O268" t="s">
        <v>1221</v>
      </c>
      <c r="Q268" t="b">
        <v>0</v>
      </c>
      <c r="R268" s="1">
        <v>41306</v>
      </c>
      <c r="T268" t="b">
        <v>1</v>
      </c>
    </row>
    <row r="269" spans="1:20">
      <c r="A269" s="6">
        <v>943</v>
      </c>
      <c r="B269" t="s">
        <v>856</v>
      </c>
      <c r="C269" t="s">
        <v>2042</v>
      </c>
      <c r="D269" t="s">
        <v>1568</v>
      </c>
      <c r="E269" t="s">
        <v>36</v>
      </c>
      <c r="F269" t="s">
        <v>857</v>
      </c>
      <c r="G269" t="s">
        <v>32</v>
      </c>
      <c r="H269" t="s">
        <v>17</v>
      </c>
      <c r="I269" t="s">
        <v>1756</v>
      </c>
      <c r="J269" t="s">
        <v>858</v>
      </c>
      <c r="K269" t="s">
        <v>859</v>
      </c>
      <c r="L269" t="s">
        <v>860</v>
      </c>
      <c r="M269" t="s">
        <v>1947</v>
      </c>
      <c r="N269" s="191">
        <v>19036</v>
      </c>
      <c r="Q269" t="b">
        <v>0</v>
      </c>
      <c r="R269" s="1">
        <v>43508</v>
      </c>
      <c r="T269" t="b">
        <v>1</v>
      </c>
    </row>
    <row r="270" spans="1:20">
      <c r="A270" s="6">
        <v>1088</v>
      </c>
      <c r="B270" t="s">
        <v>2113</v>
      </c>
      <c r="C270" t="s">
        <v>2114</v>
      </c>
      <c r="D270" t="s">
        <v>1084</v>
      </c>
      <c r="E270" t="s">
        <v>1220</v>
      </c>
      <c r="F270" t="s">
        <v>2169</v>
      </c>
      <c r="G270" t="s">
        <v>16</v>
      </c>
      <c r="H270" t="s">
        <v>17</v>
      </c>
      <c r="I270" t="s">
        <v>1752</v>
      </c>
      <c r="J270" t="s">
        <v>2170</v>
      </c>
      <c r="K270" t="s">
        <v>2170</v>
      </c>
      <c r="L270" t="s">
        <v>2171</v>
      </c>
      <c r="M270" t="s">
        <v>2172</v>
      </c>
      <c r="N270" s="191">
        <v>18057</v>
      </c>
      <c r="O270" t="s">
        <v>2173</v>
      </c>
      <c r="Q270" t="b">
        <v>0</v>
      </c>
      <c r="R270" s="1">
        <v>44912</v>
      </c>
      <c r="T270" t="b">
        <v>1</v>
      </c>
    </row>
    <row r="271" spans="1:20">
      <c r="A271" s="6">
        <v>552</v>
      </c>
      <c r="B271" t="s">
        <v>862</v>
      </c>
      <c r="C271" t="s">
        <v>202</v>
      </c>
      <c r="D271" t="s">
        <v>1099</v>
      </c>
      <c r="E271" t="s">
        <v>168</v>
      </c>
      <c r="F271" t="s">
        <v>863</v>
      </c>
      <c r="G271" t="s">
        <v>25</v>
      </c>
      <c r="H271" t="s">
        <v>17</v>
      </c>
      <c r="I271" t="s">
        <v>1755</v>
      </c>
      <c r="J271" t="s">
        <v>1413</v>
      </c>
      <c r="L271" t="s">
        <v>864</v>
      </c>
      <c r="N271" s="191">
        <v>16148</v>
      </c>
      <c r="O271" t="s">
        <v>1414</v>
      </c>
      <c r="P271" t="s">
        <v>1948</v>
      </c>
      <c r="Q271" t="b">
        <v>0</v>
      </c>
      <c r="R271" s="1">
        <v>41534</v>
      </c>
      <c r="T271" t="b">
        <v>1</v>
      </c>
    </row>
    <row r="272" spans="1:20">
      <c r="A272" s="6">
        <v>612</v>
      </c>
      <c r="B272" t="s">
        <v>865</v>
      </c>
      <c r="C272" t="s">
        <v>13</v>
      </c>
      <c r="D272" t="s">
        <v>1269</v>
      </c>
      <c r="E272" t="s">
        <v>866</v>
      </c>
      <c r="F272" t="s">
        <v>867</v>
      </c>
      <c r="G272" t="s">
        <v>87</v>
      </c>
      <c r="H272" t="s">
        <v>17</v>
      </c>
      <c r="I272" t="s">
        <v>1778</v>
      </c>
      <c r="J272" t="s">
        <v>868</v>
      </c>
      <c r="L272" t="s">
        <v>869</v>
      </c>
      <c r="N272" s="191">
        <v>15751</v>
      </c>
      <c r="O272" t="s">
        <v>1384</v>
      </c>
      <c r="P272" t="s">
        <v>2303</v>
      </c>
      <c r="Q272" t="b">
        <v>0</v>
      </c>
      <c r="R272" s="1">
        <v>41842</v>
      </c>
      <c r="T272" t="b">
        <v>1</v>
      </c>
    </row>
    <row r="273" spans="1:20">
      <c r="A273" s="6">
        <v>571</v>
      </c>
      <c r="B273" t="s">
        <v>870</v>
      </c>
      <c r="C273" t="s">
        <v>861</v>
      </c>
      <c r="D273" t="s">
        <v>1214</v>
      </c>
      <c r="E273" t="s">
        <v>36</v>
      </c>
      <c r="F273" t="s">
        <v>871</v>
      </c>
      <c r="G273" t="s">
        <v>67</v>
      </c>
      <c r="H273" t="s">
        <v>17</v>
      </c>
      <c r="I273" t="s">
        <v>1776</v>
      </c>
      <c r="J273" t="s">
        <v>872</v>
      </c>
      <c r="L273" t="s">
        <v>873</v>
      </c>
      <c r="M273" t="s">
        <v>1319</v>
      </c>
      <c r="N273" s="191">
        <v>15037</v>
      </c>
      <c r="O273" t="s">
        <v>1164</v>
      </c>
      <c r="Q273" t="b">
        <v>0</v>
      </c>
      <c r="R273" s="1">
        <v>41628</v>
      </c>
      <c r="T273" t="b">
        <v>1</v>
      </c>
    </row>
    <row r="274" spans="1:20">
      <c r="A274" s="73">
        <v>573</v>
      </c>
      <c r="B274" s="75" t="s">
        <v>874</v>
      </c>
      <c r="C274" s="75" t="s">
        <v>547</v>
      </c>
      <c r="D274" t="s">
        <v>1067</v>
      </c>
      <c r="E274" t="s">
        <v>51</v>
      </c>
      <c r="F274" t="s">
        <v>1949</v>
      </c>
      <c r="G274" t="s">
        <v>1950</v>
      </c>
      <c r="H274" s="75" t="s">
        <v>875</v>
      </c>
      <c r="I274" t="s">
        <v>1951</v>
      </c>
      <c r="J274" t="s">
        <v>1450</v>
      </c>
      <c r="K274" t="s">
        <v>876</v>
      </c>
      <c r="L274" t="s">
        <v>877</v>
      </c>
      <c r="N274" s="191">
        <v>16648</v>
      </c>
      <c r="O274" t="s">
        <v>1451</v>
      </c>
      <c r="P274" t="s">
        <v>1751</v>
      </c>
      <c r="Q274" t="b">
        <v>1</v>
      </c>
      <c r="R274" s="1">
        <v>41567</v>
      </c>
      <c r="T274" t="b">
        <v>1</v>
      </c>
    </row>
    <row r="275" spans="1:20">
      <c r="A275" s="6">
        <v>586</v>
      </c>
      <c r="B275" t="s">
        <v>878</v>
      </c>
      <c r="C275" t="s">
        <v>879</v>
      </c>
      <c r="D275" t="s">
        <v>1214</v>
      </c>
      <c r="E275" t="s">
        <v>1338</v>
      </c>
      <c r="F275" t="s">
        <v>880</v>
      </c>
      <c r="G275" t="s">
        <v>42</v>
      </c>
      <c r="H275" t="s">
        <v>17</v>
      </c>
      <c r="I275" t="s">
        <v>1758</v>
      </c>
      <c r="J275" t="s">
        <v>881</v>
      </c>
      <c r="L275" t="s">
        <v>882</v>
      </c>
      <c r="N275" s="191">
        <v>17554</v>
      </c>
      <c r="O275" t="s">
        <v>1306</v>
      </c>
      <c r="Q275" t="b">
        <v>0</v>
      </c>
      <c r="R275" s="1">
        <v>41681</v>
      </c>
      <c r="T275" t="b">
        <v>1</v>
      </c>
    </row>
    <row r="276" spans="1:20">
      <c r="A276" s="6">
        <v>906</v>
      </c>
      <c r="B276" t="s">
        <v>883</v>
      </c>
      <c r="C276" t="s">
        <v>13</v>
      </c>
      <c r="D276" t="s">
        <v>1214</v>
      </c>
      <c r="E276" t="s">
        <v>884</v>
      </c>
      <c r="F276" t="s">
        <v>885</v>
      </c>
      <c r="G276" t="s">
        <v>306</v>
      </c>
      <c r="H276" t="s">
        <v>17</v>
      </c>
      <c r="I276" t="s">
        <v>1827</v>
      </c>
      <c r="J276" t="s">
        <v>2174</v>
      </c>
      <c r="K276" t="s">
        <v>886</v>
      </c>
      <c r="L276" t="s">
        <v>1215</v>
      </c>
      <c r="N276" s="191">
        <v>13629</v>
      </c>
      <c r="Q276" t="b">
        <v>0</v>
      </c>
      <c r="R276" s="1">
        <v>43081</v>
      </c>
      <c r="T276" t="b">
        <v>1</v>
      </c>
    </row>
    <row r="277" spans="1:20">
      <c r="A277" s="99">
        <v>765</v>
      </c>
      <c r="B277" s="110" t="s">
        <v>887</v>
      </c>
      <c r="C277" s="110" t="s">
        <v>352</v>
      </c>
      <c r="D277" s="110" t="s">
        <v>1094</v>
      </c>
      <c r="E277" s="110" t="s">
        <v>888</v>
      </c>
      <c r="F277" s="110" t="s">
        <v>889</v>
      </c>
      <c r="G277" s="110" t="s">
        <v>25</v>
      </c>
      <c r="H277" s="110" t="s">
        <v>17</v>
      </c>
      <c r="I277" s="110" t="s">
        <v>1755</v>
      </c>
      <c r="J277" s="110" t="s">
        <v>890</v>
      </c>
      <c r="K277" s="110"/>
      <c r="L277" s="110"/>
      <c r="M277" s="110"/>
      <c r="N277" s="278">
        <v>10377</v>
      </c>
      <c r="O277" s="110" t="s">
        <v>1095</v>
      </c>
      <c r="P277" s="110" t="s">
        <v>1952</v>
      </c>
      <c r="Q277" s="110" t="b">
        <v>0</v>
      </c>
      <c r="R277" s="279">
        <v>42381</v>
      </c>
      <c r="T277" t="b">
        <v>1</v>
      </c>
    </row>
    <row r="278" spans="1:20">
      <c r="A278" s="99">
        <v>320</v>
      </c>
      <c r="B278" s="110" t="s">
        <v>891</v>
      </c>
      <c r="C278" s="110" t="s">
        <v>892</v>
      </c>
      <c r="D278" s="110" t="s">
        <v>1101</v>
      </c>
      <c r="E278" s="110" t="s">
        <v>51</v>
      </c>
      <c r="F278" s="110" t="s">
        <v>893</v>
      </c>
      <c r="G278" s="110" t="s">
        <v>16</v>
      </c>
      <c r="H278" s="110" t="s">
        <v>17</v>
      </c>
      <c r="I278" s="110" t="s">
        <v>1752</v>
      </c>
      <c r="J278" s="110"/>
      <c r="K278" s="110"/>
      <c r="L278" s="110" t="s">
        <v>894</v>
      </c>
      <c r="M278" s="110"/>
      <c r="N278" s="278">
        <v>10828</v>
      </c>
      <c r="P278" t="s">
        <v>1953</v>
      </c>
      <c r="Q278" t="b">
        <v>0</v>
      </c>
      <c r="R278" s="1">
        <v>35339</v>
      </c>
      <c r="T278" t="b">
        <v>1</v>
      </c>
    </row>
    <row r="279" spans="1:20">
      <c r="A279" s="6">
        <v>1059</v>
      </c>
      <c r="B279" t="s">
        <v>1654</v>
      </c>
      <c r="C279" t="s">
        <v>2095</v>
      </c>
      <c r="D279" t="s">
        <v>1954</v>
      </c>
      <c r="E279" t="s">
        <v>51</v>
      </c>
      <c r="F279" t="s">
        <v>1730</v>
      </c>
      <c r="G279" t="s">
        <v>1955</v>
      </c>
      <c r="H279" t="s">
        <v>133</v>
      </c>
      <c r="I279" t="s">
        <v>1956</v>
      </c>
      <c r="J279" t="s">
        <v>1957</v>
      </c>
      <c r="L279" t="s">
        <v>1958</v>
      </c>
      <c r="M279" t="s">
        <v>1958</v>
      </c>
      <c r="N279" s="191">
        <v>16284</v>
      </c>
      <c r="O279" t="s">
        <v>1478</v>
      </c>
      <c r="Q279" t="b">
        <v>0</v>
      </c>
      <c r="R279" s="1">
        <v>44197</v>
      </c>
      <c r="T279" t="b">
        <v>1</v>
      </c>
    </row>
    <row r="280" spans="1:20">
      <c r="A280" s="6">
        <v>1064</v>
      </c>
      <c r="B280" t="s">
        <v>1745</v>
      </c>
      <c r="C280" t="s">
        <v>104</v>
      </c>
      <c r="D280" t="s">
        <v>1084</v>
      </c>
      <c r="E280" t="s">
        <v>124</v>
      </c>
      <c r="F280" t="s">
        <v>1959</v>
      </c>
      <c r="G280" t="s">
        <v>42</v>
      </c>
      <c r="H280" t="s">
        <v>17</v>
      </c>
      <c r="I280" t="s">
        <v>1758</v>
      </c>
      <c r="J280" t="s">
        <v>1960</v>
      </c>
      <c r="K280" t="s">
        <v>1960</v>
      </c>
      <c r="L280" t="s">
        <v>1961</v>
      </c>
      <c r="M280" t="s">
        <v>1962</v>
      </c>
      <c r="N280" s="191">
        <v>20226</v>
      </c>
      <c r="O280" t="s">
        <v>1963</v>
      </c>
      <c r="Q280" t="b">
        <v>0</v>
      </c>
      <c r="R280" s="1">
        <v>44665</v>
      </c>
      <c r="T280" t="b">
        <v>1</v>
      </c>
    </row>
    <row r="281" spans="1:20">
      <c r="A281" s="6">
        <v>475</v>
      </c>
      <c r="B281" t="s">
        <v>895</v>
      </c>
      <c r="C281" t="s">
        <v>1630</v>
      </c>
      <c r="D281" t="s">
        <v>1125</v>
      </c>
      <c r="E281" t="s">
        <v>40</v>
      </c>
      <c r="F281" t="s">
        <v>896</v>
      </c>
      <c r="G281" t="s">
        <v>25</v>
      </c>
      <c r="H281" t="s">
        <v>17</v>
      </c>
      <c r="I281" t="s">
        <v>1755</v>
      </c>
      <c r="J281" t="s">
        <v>897</v>
      </c>
      <c r="L281" t="s">
        <v>898</v>
      </c>
      <c r="M281" t="s">
        <v>1251</v>
      </c>
      <c r="N281" s="191">
        <v>14190</v>
      </c>
      <c r="O281" t="s">
        <v>1252</v>
      </c>
      <c r="Q281" t="b">
        <v>0</v>
      </c>
      <c r="R281" s="1">
        <v>40787</v>
      </c>
      <c r="T281" t="b">
        <v>1</v>
      </c>
    </row>
    <row r="282" spans="1:20">
      <c r="A282" s="73">
        <v>531</v>
      </c>
      <c r="B282" s="75" t="s">
        <v>899</v>
      </c>
      <c r="C282" s="75" t="s">
        <v>900</v>
      </c>
      <c r="D282" t="s">
        <v>1323</v>
      </c>
      <c r="E282" t="s">
        <v>1501</v>
      </c>
      <c r="F282" t="s">
        <v>901</v>
      </c>
      <c r="G282" t="s">
        <v>306</v>
      </c>
      <c r="H282" t="s">
        <v>17</v>
      </c>
      <c r="I282" t="s">
        <v>1827</v>
      </c>
      <c r="J282" t="s">
        <v>902</v>
      </c>
      <c r="K282" t="s">
        <v>1502</v>
      </c>
      <c r="L282" t="s">
        <v>903</v>
      </c>
      <c r="N282" s="191">
        <v>17416</v>
      </c>
      <c r="O282" t="s">
        <v>1503</v>
      </c>
      <c r="Q282" t="b">
        <v>0</v>
      </c>
      <c r="R282" s="1">
        <v>41345</v>
      </c>
      <c r="T282" t="b">
        <v>1</v>
      </c>
    </row>
    <row r="283" spans="1:20">
      <c r="A283" s="6">
        <v>1039</v>
      </c>
      <c r="B283" t="s">
        <v>1634</v>
      </c>
      <c r="C283" t="s">
        <v>56</v>
      </c>
      <c r="E283" t="s">
        <v>1964</v>
      </c>
      <c r="F283" t="s">
        <v>1965</v>
      </c>
      <c r="G283" t="s">
        <v>357</v>
      </c>
      <c r="H283" t="s">
        <v>17</v>
      </c>
      <c r="I283" t="s">
        <v>1834</v>
      </c>
      <c r="J283" t="s">
        <v>1706</v>
      </c>
      <c r="K283" t="s">
        <v>1706</v>
      </c>
      <c r="L283" t="s">
        <v>1707</v>
      </c>
      <c r="N283" s="191">
        <v>16037</v>
      </c>
      <c r="O283" t="s">
        <v>1966</v>
      </c>
      <c r="Q283" t="b">
        <v>0</v>
      </c>
      <c r="R283" s="1">
        <v>44509</v>
      </c>
      <c r="T283" t="b">
        <v>1</v>
      </c>
    </row>
    <row r="284" spans="1:20">
      <c r="A284" s="6">
        <v>950</v>
      </c>
      <c r="B284" t="s">
        <v>904</v>
      </c>
      <c r="C284" t="s">
        <v>707</v>
      </c>
      <c r="D284" t="s">
        <v>1170</v>
      </c>
      <c r="F284" t="s">
        <v>905</v>
      </c>
      <c r="G284" t="s">
        <v>16</v>
      </c>
      <c r="H284" t="s">
        <v>17</v>
      </c>
      <c r="I284" t="s">
        <v>1752</v>
      </c>
      <c r="J284" t="s">
        <v>906</v>
      </c>
      <c r="K284" t="s">
        <v>907</v>
      </c>
      <c r="L284" t="s">
        <v>908</v>
      </c>
      <c r="N284" s="191">
        <v>16877</v>
      </c>
      <c r="O284" t="s">
        <v>1464</v>
      </c>
      <c r="Q284" t="b">
        <v>0</v>
      </c>
      <c r="R284" s="1">
        <v>43536</v>
      </c>
      <c r="T284" t="b">
        <v>1</v>
      </c>
    </row>
    <row r="285" spans="1:20">
      <c r="A285" s="6">
        <v>1083</v>
      </c>
      <c r="B285" t="s">
        <v>2101</v>
      </c>
      <c r="C285" t="s">
        <v>1641</v>
      </c>
      <c r="D285" t="s">
        <v>1211</v>
      </c>
      <c r="E285" t="s">
        <v>2175</v>
      </c>
      <c r="F285" t="s">
        <v>2176</v>
      </c>
      <c r="G285" t="s">
        <v>25</v>
      </c>
      <c r="H285" t="s">
        <v>17</v>
      </c>
      <c r="I285" t="s">
        <v>1755</v>
      </c>
      <c r="J285" t="s">
        <v>2177</v>
      </c>
      <c r="K285" t="s">
        <v>2177</v>
      </c>
      <c r="L285" t="s">
        <v>2178</v>
      </c>
      <c r="N285" s="191">
        <v>17119</v>
      </c>
      <c r="O285" t="s">
        <v>2179</v>
      </c>
      <c r="P285" t="s">
        <v>2180</v>
      </c>
      <c r="Q285" t="b">
        <v>0</v>
      </c>
      <c r="R285" s="1">
        <v>44877</v>
      </c>
      <c r="T285" t="b">
        <v>1</v>
      </c>
    </row>
    <row r="286" spans="1:20">
      <c r="A286" s="6">
        <v>527</v>
      </c>
      <c r="B286" t="s">
        <v>909</v>
      </c>
      <c r="C286" t="s">
        <v>13</v>
      </c>
      <c r="D286" t="s">
        <v>1228</v>
      </c>
      <c r="E286" t="s">
        <v>51</v>
      </c>
      <c r="F286" t="s">
        <v>1967</v>
      </c>
      <c r="G286" t="s">
        <v>16</v>
      </c>
      <c r="H286" t="s">
        <v>17</v>
      </c>
      <c r="I286" t="s">
        <v>1752</v>
      </c>
      <c r="J286" t="s">
        <v>910</v>
      </c>
      <c r="L286" t="s">
        <v>1229</v>
      </c>
      <c r="N286" s="191">
        <v>13925</v>
      </c>
      <c r="O286" t="s">
        <v>1228</v>
      </c>
      <c r="Q286" t="b">
        <v>0</v>
      </c>
      <c r="R286" s="1">
        <v>41306</v>
      </c>
      <c r="T286" t="b">
        <v>1</v>
      </c>
    </row>
    <row r="287" spans="1:20">
      <c r="A287" s="99">
        <v>331</v>
      </c>
      <c r="B287" s="110" t="s">
        <v>911</v>
      </c>
      <c r="C287" s="110" t="s">
        <v>411</v>
      </c>
      <c r="D287" s="110" t="s">
        <v>1118</v>
      </c>
      <c r="E287" s="110"/>
      <c r="F287" s="110" t="s">
        <v>2181</v>
      </c>
      <c r="G287" s="110" t="s">
        <v>25</v>
      </c>
      <c r="H287" s="110" t="s">
        <v>17</v>
      </c>
      <c r="I287" s="110" t="s">
        <v>1755</v>
      </c>
      <c r="J287" s="110"/>
      <c r="K287" s="110"/>
      <c r="L287" s="110" t="s">
        <v>912</v>
      </c>
      <c r="M287" s="110" t="s">
        <v>1119</v>
      </c>
      <c r="N287" s="278">
        <v>11903</v>
      </c>
      <c r="P287" t="s">
        <v>1968</v>
      </c>
      <c r="Q287" t="b">
        <v>0</v>
      </c>
      <c r="R287" s="1">
        <v>33970</v>
      </c>
      <c r="T287" t="b">
        <v>1</v>
      </c>
    </row>
    <row r="288" spans="1:20">
      <c r="A288" s="6">
        <v>948</v>
      </c>
      <c r="B288" t="s">
        <v>913</v>
      </c>
      <c r="C288" t="s">
        <v>1646</v>
      </c>
      <c r="D288" t="s">
        <v>1125</v>
      </c>
      <c r="E288" t="s">
        <v>72</v>
      </c>
      <c r="F288" t="s">
        <v>1969</v>
      </c>
      <c r="G288" t="s">
        <v>25</v>
      </c>
      <c r="H288" t="s">
        <v>17</v>
      </c>
      <c r="I288" t="s">
        <v>1755</v>
      </c>
      <c r="J288" t="s">
        <v>914</v>
      </c>
      <c r="K288" t="s">
        <v>915</v>
      </c>
      <c r="L288" t="s">
        <v>916</v>
      </c>
      <c r="N288" s="191">
        <v>12026</v>
      </c>
      <c r="Q288" t="b">
        <v>0</v>
      </c>
      <c r="R288" s="1">
        <v>43536</v>
      </c>
      <c r="T288" t="b">
        <v>1</v>
      </c>
    </row>
    <row r="289" spans="1:21">
      <c r="A289" s="6">
        <v>1051</v>
      </c>
      <c r="B289" t="s">
        <v>1655</v>
      </c>
      <c r="C289" t="s">
        <v>2225</v>
      </c>
      <c r="D289" t="s">
        <v>1110</v>
      </c>
      <c r="E289" t="s">
        <v>2302</v>
      </c>
      <c r="F289" t="s">
        <v>1970</v>
      </c>
      <c r="G289" t="s">
        <v>518</v>
      </c>
      <c r="H289" t="s">
        <v>17</v>
      </c>
      <c r="I289" t="s">
        <v>1882</v>
      </c>
      <c r="J289" t="s">
        <v>1708</v>
      </c>
      <c r="K289" t="s">
        <v>1709</v>
      </c>
      <c r="L289" t="s">
        <v>1710</v>
      </c>
      <c r="M289" t="s">
        <v>1971</v>
      </c>
      <c r="N289" s="191">
        <v>18072</v>
      </c>
      <c r="O289" t="s">
        <v>1267</v>
      </c>
      <c r="Q289" t="b">
        <v>0</v>
      </c>
      <c r="R289" s="1">
        <v>44531</v>
      </c>
      <c r="T289" t="b">
        <v>1</v>
      </c>
    </row>
    <row r="290" spans="1:21">
      <c r="A290" s="6">
        <v>993</v>
      </c>
      <c r="B290" t="s">
        <v>1257</v>
      </c>
      <c r="C290" t="s">
        <v>598</v>
      </c>
      <c r="D290" t="s">
        <v>1258</v>
      </c>
      <c r="E290" t="s">
        <v>168</v>
      </c>
      <c r="F290" t="s">
        <v>1259</v>
      </c>
      <c r="G290" t="s">
        <v>32</v>
      </c>
      <c r="H290" t="s">
        <v>17</v>
      </c>
      <c r="I290" t="s">
        <v>1756</v>
      </c>
      <c r="J290" t="s">
        <v>1260</v>
      </c>
      <c r="K290" t="s">
        <v>1261</v>
      </c>
      <c r="L290" t="s">
        <v>1262</v>
      </c>
      <c r="N290" s="191">
        <v>14355</v>
      </c>
      <c r="P290" t="s">
        <v>1972</v>
      </c>
      <c r="Q290" t="b">
        <v>0</v>
      </c>
      <c r="R290" s="1">
        <v>44209</v>
      </c>
      <c r="T290" t="b">
        <v>1</v>
      </c>
    </row>
    <row r="291" spans="1:21">
      <c r="A291" s="6">
        <v>1066</v>
      </c>
      <c r="B291" t="s">
        <v>1257</v>
      </c>
      <c r="C291" t="s">
        <v>1741</v>
      </c>
      <c r="D291" t="s">
        <v>1268</v>
      </c>
      <c r="E291" t="s">
        <v>129</v>
      </c>
      <c r="F291" t="s">
        <v>1973</v>
      </c>
      <c r="G291" t="s">
        <v>149</v>
      </c>
      <c r="H291" t="s">
        <v>17</v>
      </c>
      <c r="I291" t="s">
        <v>1759</v>
      </c>
      <c r="J291" t="s">
        <v>1974</v>
      </c>
      <c r="K291" t="s">
        <v>1975</v>
      </c>
      <c r="L291" t="s">
        <v>1976</v>
      </c>
      <c r="M291" t="s">
        <v>1977</v>
      </c>
      <c r="N291" s="191">
        <v>16720</v>
      </c>
      <c r="O291" t="s">
        <v>1978</v>
      </c>
      <c r="P291" t="s">
        <v>2082</v>
      </c>
      <c r="Q291" t="b">
        <v>0</v>
      </c>
      <c r="R291" s="1">
        <v>44676</v>
      </c>
      <c r="T291" t="b">
        <v>1</v>
      </c>
    </row>
    <row r="292" spans="1:21">
      <c r="A292" s="73">
        <v>666</v>
      </c>
      <c r="B292" s="75" t="s">
        <v>917</v>
      </c>
      <c r="C292" s="75" t="s">
        <v>723</v>
      </c>
      <c r="D292" t="s">
        <v>1432</v>
      </c>
      <c r="E292" t="s">
        <v>36</v>
      </c>
      <c r="F292" t="s">
        <v>918</v>
      </c>
      <c r="G292" t="s">
        <v>42</v>
      </c>
      <c r="H292" t="s">
        <v>17</v>
      </c>
      <c r="I292" t="s">
        <v>1758</v>
      </c>
      <c r="J292" t="s">
        <v>919</v>
      </c>
      <c r="K292" t="s">
        <v>920</v>
      </c>
      <c r="L292" t="s">
        <v>921</v>
      </c>
      <c r="M292" t="s">
        <v>1433</v>
      </c>
      <c r="N292" s="191">
        <v>16425</v>
      </c>
      <c r="O292" t="s">
        <v>1306</v>
      </c>
      <c r="Q292" t="b">
        <v>0</v>
      </c>
      <c r="R292" s="1">
        <v>42044</v>
      </c>
      <c r="T292" t="b">
        <v>1</v>
      </c>
    </row>
    <row r="293" spans="1:21">
      <c r="A293" s="6">
        <v>638</v>
      </c>
      <c r="B293" t="s">
        <v>1636</v>
      </c>
      <c r="C293" t="s">
        <v>144</v>
      </c>
      <c r="E293" t="s">
        <v>30</v>
      </c>
      <c r="F293" t="s">
        <v>1979</v>
      </c>
      <c r="G293" t="s">
        <v>32</v>
      </c>
      <c r="H293" t="s">
        <v>17</v>
      </c>
      <c r="I293" t="s">
        <v>1756</v>
      </c>
      <c r="J293" t="s">
        <v>1711</v>
      </c>
      <c r="K293" t="s">
        <v>1712</v>
      </c>
      <c r="L293" t="s">
        <v>1713</v>
      </c>
      <c r="N293" s="191">
        <v>12356</v>
      </c>
      <c r="O293" t="s">
        <v>1512</v>
      </c>
      <c r="Q293" t="b">
        <v>0</v>
      </c>
      <c r="R293" s="1">
        <v>42017</v>
      </c>
      <c r="T293" t="b">
        <v>1</v>
      </c>
    </row>
    <row r="294" spans="1:21">
      <c r="A294" s="73">
        <v>335</v>
      </c>
      <c r="B294" s="75" t="s">
        <v>922</v>
      </c>
      <c r="C294" s="75" t="s">
        <v>1656</v>
      </c>
      <c r="D294" t="s">
        <v>1101</v>
      </c>
      <c r="E294" t="s">
        <v>1980</v>
      </c>
      <c r="F294" t="s">
        <v>1981</v>
      </c>
      <c r="G294" t="s">
        <v>83</v>
      </c>
      <c r="H294" t="s">
        <v>17</v>
      </c>
      <c r="I294" t="s">
        <v>1772</v>
      </c>
      <c r="J294" t="s">
        <v>923</v>
      </c>
      <c r="L294" t="s">
        <v>924</v>
      </c>
      <c r="N294" s="191">
        <v>15243</v>
      </c>
      <c r="P294" t="s">
        <v>1982</v>
      </c>
      <c r="Q294" t="b">
        <v>0</v>
      </c>
      <c r="R294" s="1">
        <v>36699</v>
      </c>
      <c r="T294" t="b">
        <v>1</v>
      </c>
    </row>
    <row r="295" spans="1:21">
      <c r="A295" s="6">
        <v>700</v>
      </c>
      <c r="B295" t="s">
        <v>925</v>
      </c>
      <c r="C295" t="s">
        <v>861</v>
      </c>
      <c r="D295" t="s">
        <v>1163</v>
      </c>
      <c r="E295" t="s">
        <v>92</v>
      </c>
      <c r="F295" t="s">
        <v>926</v>
      </c>
      <c r="G295" t="s">
        <v>16</v>
      </c>
      <c r="H295" t="s">
        <v>17</v>
      </c>
      <c r="I295" t="s">
        <v>1752</v>
      </c>
      <c r="J295" t="s">
        <v>1394</v>
      </c>
      <c r="K295" t="s">
        <v>927</v>
      </c>
      <c r="L295" t="s">
        <v>928</v>
      </c>
      <c r="M295" t="s">
        <v>1395</v>
      </c>
      <c r="N295" s="191">
        <v>15863</v>
      </c>
      <c r="O295" t="s">
        <v>1396</v>
      </c>
      <c r="Q295" t="b">
        <v>0</v>
      </c>
      <c r="R295" s="1">
        <v>42206</v>
      </c>
      <c r="T295" t="b">
        <v>1</v>
      </c>
    </row>
    <row r="296" spans="1:21">
      <c r="A296" s="6">
        <v>925</v>
      </c>
      <c r="B296" t="s">
        <v>929</v>
      </c>
      <c r="C296" t="s">
        <v>2096</v>
      </c>
      <c r="D296" t="s">
        <v>1430</v>
      </c>
      <c r="E296" t="s">
        <v>14</v>
      </c>
      <c r="F296" t="s">
        <v>930</v>
      </c>
      <c r="G296" t="s">
        <v>25</v>
      </c>
      <c r="H296" t="s">
        <v>17</v>
      </c>
      <c r="I296" t="s">
        <v>1755</v>
      </c>
      <c r="J296" t="s">
        <v>931</v>
      </c>
      <c r="K296" t="s">
        <v>932</v>
      </c>
      <c r="L296" t="s">
        <v>933</v>
      </c>
      <c r="N296" s="191">
        <v>16372</v>
      </c>
      <c r="Q296" t="b">
        <v>0</v>
      </c>
      <c r="R296" s="1">
        <v>43298</v>
      </c>
      <c r="T296" t="b">
        <v>1</v>
      </c>
    </row>
    <row r="297" spans="1:21">
      <c r="A297" s="73">
        <v>494</v>
      </c>
      <c r="B297" s="75" t="s">
        <v>934</v>
      </c>
      <c r="C297" s="75" t="s">
        <v>724</v>
      </c>
      <c r="D297" t="s">
        <v>1558</v>
      </c>
      <c r="E297" t="s">
        <v>601</v>
      </c>
      <c r="F297" t="s">
        <v>935</v>
      </c>
      <c r="G297" t="s">
        <v>67</v>
      </c>
      <c r="H297" t="s">
        <v>17</v>
      </c>
      <c r="I297" t="s">
        <v>1776</v>
      </c>
      <c r="J297" t="s">
        <v>936</v>
      </c>
      <c r="K297" t="s">
        <v>1559</v>
      </c>
      <c r="L297" t="s">
        <v>1983</v>
      </c>
      <c r="M297" t="s">
        <v>1560</v>
      </c>
      <c r="N297" s="191">
        <v>18455</v>
      </c>
      <c r="O297" t="s">
        <v>1561</v>
      </c>
      <c r="Q297" t="b">
        <v>0</v>
      </c>
      <c r="R297" s="1">
        <v>40940</v>
      </c>
      <c r="T297" t="b">
        <v>1</v>
      </c>
    </row>
    <row r="298" spans="1:21">
      <c r="A298" s="73">
        <v>425</v>
      </c>
      <c r="B298" s="75" t="s">
        <v>937</v>
      </c>
      <c r="C298" s="75" t="s">
        <v>692</v>
      </c>
      <c r="E298" t="s">
        <v>168</v>
      </c>
      <c r="F298" t="s">
        <v>1302</v>
      </c>
      <c r="G298" t="s">
        <v>16</v>
      </c>
      <c r="H298" t="s">
        <v>17</v>
      </c>
      <c r="I298" t="s">
        <v>1752</v>
      </c>
      <c r="J298" t="s">
        <v>938</v>
      </c>
      <c r="L298" t="s">
        <v>939</v>
      </c>
      <c r="N298" s="191">
        <v>14864</v>
      </c>
      <c r="O298" t="s">
        <v>1303</v>
      </c>
      <c r="Q298" t="b">
        <v>0</v>
      </c>
      <c r="R298" s="1">
        <v>40190</v>
      </c>
      <c r="T298" t="b">
        <v>1</v>
      </c>
      <c r="U298" t="s">
        <v>2444</v>
      </c>
    </row>
    <row r="299" spans="1:21" ht="15.5">
      <c r="A299" s="6">
        <v>537</v>
      </c>
      <c r="B299" t="s">
        <v>940</v>
      </c>
      <c r="C299" t="s">
        <v>471</v>
      </c>
      <c r="E299" t="s">
        <v>941</v>
      </c>
      <c r="F299" t="s">
        <v>942</v>
      </c>
      <c r="G299" t="s">
        <v>25</v>
      </c>
      <c r="H299" t="s">
        <v>17</v>
      </c>
      <c r="I299" t="s">
        <v>1755</v>
      </c>
      <c r="J299" t="s">
        <v>943</v>
      </c>
      <c r="K299" t="s">
        <v>1152</v>
      </c>
      <c r="L299" t="s">
        <v>944</v>
      </c>
      <c r="N299" s="309">
        <v>14383</v>
      </c>
      <c r="O299" t="s">
        <v>1078</v>
      </c>
      <c r="Q299" t="b">
        <v>0</v>
      </c>
      <c r="R299" s="1">
        <v>41395</v>
      </c>
      <c r="T299" t="b">
        <v>1</v>
      </c>
      <c r="U299" s="305">
        <v>12557</v>
      </c>
    </row>
    <row r="300" spans="1:21">
      <c r="A300" s="6">
        <v>994</v>
      </c>
      <c r="B300" t="s">
        <v>1579</v>
      </c>
      <c r="C300" t="s">
        <v>13</v>
      </c>
      <c r="E300" t="s">
        <v>85</v>
      </c>
      <c r="F300" t="s">
        <v>1580</v>
      </c>
      <c r="G300" t="s">
        <v>306</v>
      </c>
      <c r="H300" t="s">
        <v>17</v>
      </c>
      <c r="I300" t="s">
        <v>1827</v>
      </c>
      <c r="J300" t="s">
        <v>1581</v>
      </c>
      <c r="L300" t="s">
        <v>1582</v>
      </c>
      <c r="N300" s="191">
        <v>19274</v>
      </c>
      <c r="O300" t="s">
        <v>1583</v>
      </c>
      <c r="Q300" t="b">
        <v>0</v>
      </c>
      <c r="R300" s="1">
        <v>44267</v>
      </c>
      <c r="T300" t="b">
        <v>1</v>
      </c>
    </row>
    <row r="301" spans="1:21">
      <c r="A301" s="6">
        <v>617</v>
      </c>
      <c r="B301" t="s">
        <v>945</v>
      </c>
      <c r="C301" t="s">
        <v>1647</v>
      </c>
      <c r="D301" t="s">
        <v>1283</v>
      </c>
      <c r="E301" t="s">
        <v>30</v>
      </c>
      <c r="F301" t="s">
        <v>946</v>
      </c>
      <c r="G301" t="s">
        <v>25</v>
      </c>
      <c r="H301" t="s">
        <v>17</v>
      </c>
      <c r="I301" t="s">
        <v>1755</v>
      </c>
      <c r="J301" t="s">
        <v>947</v>
      </c>
      <c r="K301" t="s">
        <v>1411</v>
      </c>
      <c r="L301" t="s">
        <v>948</v>
      </c>
      <c r="N301" s="191">
        <v>16119</v>
      </c>
      <c r="Q301" t="b">
        <v>0</v>
      </c>
      <c r="R301" s="1">
        <v>41898</v>
      </c>
      <c r="T301" t="b">
        <v>1</v>
      </c>
    </row>
    <row r="302" spans="1:21">
      <c r="A302" s="6">
        <v>823</v>
      </c>
      <c r="B302" t="s">
        <v>949</v>
      </c>
      <c r="C302" t="s">
        <v>56</v>
      </c>
      <c r="D302" t="s">
        <v>1576</v>
      </c>
      <c r="E302" t="s">
        <v>124</v>
      </c>
      <c r="F302" t="s">
        <v>1984</v>
      </c>
      <c r="G302" t="s">
        <v>25</v>
      </c>
      <c r="H302" t="s">
        <v>17</v>
      </c>
      <c r="I302" t="s">
        <v>1755</v>
      </c>
      <c r="J302" t="s">
        <v>950</v>
      </c>
      <c r="K302" t="s">
        <v>951</v>
      </c>
      <c r="L302" t="s">
        <v>952</v>
      </c>
      <c r="N302" s="191">
        <v>19177</v>
      </c>
      <c r="Q302" t="b">
        <v>0</v>
      </c>
      <c r="R302" s="1">
        <v>42626</v>
      </c>
      <c r="T302" t="b">
        <v>1</v>
      </c>
    </row>
    <row r="303" spans="1:21">
      <c r="A303" s="6">
        <v>616</v>
      </c>
      <c r="B303" t="s">
        <v>953</v>
      </c>
      <c r="C303" t="s">
        <v>1067</v>
      </c>
      <c r="D303" t="s">
        <v>1281</v>
      </c>
      <c r="E303" t="s">
        <v>36</v>
      </c>
      <c r="F303" t="s">
        <v>954</v>
      </c>
      <c r="G303" t="s">
        <v>32</v>
      </c>
      <c r="H303" t="s">
        <v>17</v>
      </c>
      <c r="I303" t="s">
        <v>1756</v>
      </c>
      <c r="J303" t="s">
        <v>955</v>
      </c>
      <c r="K303" t="s">
        <v>956</v>
      </c>
      <c r="L303" t="s">
        <v>957</v>
      </c>
      <c r="N303" s="191">
        <v>14622</v>
      </c>
      <c r="O303" t="s">
        <v>1255</v>
      </c>
      <c r="Q303" t="b">
        <v>0</v>
      </c>
      <c r="R303" s="1">
        <v>41897</v>
      </c>
      <c r="T303" t="b">
        <v>1</v>
      </c>
    </row>
    <row r="304" spans="1:21">
      <c r="A304" s="6">
        <v>346</v>
      </c>
      <c r="B304" t="s">
        <v>958</v>
      </c>
      <c r="C304" t="s">
        <v>98</v>
      </c>
      <c r="D304" t="s">
        <v>1169</v>
      </c>
      <c r="E304" t="s">
        <v>51</v>
      </c>
      <c r="F304" t="s">
        <v>959</v>
      </c>
      <c r="G304" t="s">
        <v>96</v>
      </c>
      <c r="H304" t="s">
        <v>17</v>
      </c>
      <c r="I304" t="s">
        <v>1822</v>
      </c>
      <c r="J304" t="s">
        <v>960</v>
      </c>
      <c r="L304" t="s">
        <v>961</v>
      </c>
      <c r="N304" s="191">
        <v>13280</v>
      </c>
      <c r="Q304" t="b">
        <v>0</v>
      </c>
      <c r="R304" s="1">
        <v>34973</v>
      </c>
      <c r="T304" t="b">
        <v>1</v>
      </c>
    </row>
    <row r="305" spans="1:20">
      <c r="A305" s="73">
        <v>1079</v>
      </c>
      <c r="B305" s="75" t="s">
        <v>2034</v>
      </c>
      <c r="C305" s="75" t="s">
        <v>56</v>
      </c>
      <c r="D305" t="s">
        <v>2083</v>
      </c>
      <c r="E305" t="s">
        <v>2084</v>
      </c>
      <c r="F305" t="s">
        <v>2085</v>
      </c>
      <c r="G305" t="s">
        <v>2086</v>
      </c>
      <c r="H305" t="s">
        <v>133</v>
      </c>
      <c r="I305" t="s">
        <v>1810</v>
      </c>
      <c r="J305" t="s">
        <v>2087</v>
      </c>
      <c r="K305" t="s">
        <v>2088</v>
      </c>
      <c r="L305" t="s">
        <v>2089</v>
      </c>
      <c r="M305" t="s">
        <v>2090</v>
      </c>
      <c r="N305" s="191">
        <v>16964</v>
      </c>
      <c r="Q305" t="b">
        <v>0</v>
      </c>
      <c r="R305" s="1">
        <v>44817</v>
      </c>
      <c r="T305" t="b">
        <v>1</v>
      </c>
    </row>
    <row r="306" spans="1:20">
      <c r="A306" s="6">
        <v>913</v>
      </c>
      <c r="B306" t="s">
        <v>962</v>
      </c>
      <c r="C306" t="s">
        <v>710</v>
      </c>
      <c r="D306" t="s">
        <v>1463</v>
      </c>
      <c r="E306" t="s">
        <v>246</v>
      </c>
      <c r="F306" t="s">
        <v>963</v>
      </c>
      <c r="G306" t="s">
        <v>964</v>
      </c>
      <c r="H306" t="s">
        <v>17</v>
      </c>
      <c r="I306" t="s">
        <v>1985</v>
      </c>
      <c r="J306" t="s">
        <v>965</v>
      </c>
      <c r="K306" t="s">
        <v>966</v>
      </c>
      <c r="L306" t="s">
        <v>967</v>
      </c>
      <c r="M306" t="s">
        <v>1986</v>
      </c>
      <c r="N306" s="191">
        <v>16836</v>
      </c>
      <c r="Q306" t="b">
        <v>0</v>
      </c>
      <c r="R306" s="1">
        <v>43169</v>
      </c>
      <c r="T306" t="b">
        <v>1</v>
      </c>
    </row>
    <row r="307" spans="1:20">
      <c r="A307" s="6">
        <v>1000</v>
      </c>
      <c r="B307" t="s">
        <v>1599</v>
      </c>
      <c r="C307" t="s">
        <v>1600</v>
      </c>
      <c r="D307" t="s">
        <v>1601</v>
      </c>
      <c r="E307" t="s">
        <v>311</v>
      </c>
      <c r="F307" t="s">
        <v>1602</v>
      </c>
      <c r="G307" t="s">
        <v>1878</v>
      </c>
      <c r="H307" t="s">
        <v>17</v>
      </c>
      <c r="I307" t="s">
        <v>1854</v>
      </c>
      <c r="K307" t="s">
        <v>1603</v>
      </c>
      <c r="L307" t="s">
        <v>1604</v>
      </c>
      <c r="N307" s="191">
        <v>19519</v>
      </c>
      <c r="O307" t="s">
        <v>1605</v>
      </c>
      <c r="Q307" t="b">
        <v>0</v>
      </c>
      <c r="R307" s="1">
        <v>44342</v>
      </c>
      <c r="T307" t="b">
        <v>1</v>
      </c>
    </row>
    <row r="308" spans="1:20">
      <c r="A308" s="6">
        <v>1015</v>
      </c>
      <c r="B308" t="s">
        <v>1180</v>
      </c>
      <c r="C308" t="s">
        <v>50</v>
      </c>
      <c r="D308" t="s">
        <v>1181</v>
      </c>
      <c r="F308" t="s">
        <v>1182</v>
      </c>
      <c r="G308" t="s">
        <v>67</v>
      </c>
      <c r="H308" t="s">
        <v>17</v>
      </c>
      <c r="I308" t="s">
        <v>1776</v>
      </c>
      <c r="J308" t="s">
        <v>1183</v>
      </c>
      <c r="L308" t="s">
        <v>1184</v>
      </c>
      <c r="N308" s="191">
        <v>13435</v>
      </c>
      <c r="O308" t="s">
        <v>1185</v>
      </c>
      <c r="Q308" t="b">
        <v>0</v>
      </c>
      <c r="R308" s="1">
        <v>44376</v>
      </c>
      <c r="T308" t="b">
        <v>1</v>
      </c>
    </row>
    <row r="309" spans="1:20">
      <c r="A309" s="6">
        <v>978</v>
      </c>
      <c r="B309" t="s">
        <v>1590</v>
      </c>
      <c r="C309" t="s">
        <v>707</v>
      </c>
      <c r="D309" t="s">
        <v>1161</v>
      </c>
      <c r="E309" t="s">
        <v>14</v>
      </c>
      <c r="F309" t="s">
        <v>1591</v>
      </c>
      <c r="G309" t="s">
        <v>32</v>
      </c>
      <c r="H309" t="s">
        <v>17</v>
      </c>
      <c r="I309" t="s">
        <v>1756</v>
      </c>
      <c r="J309" t="s">
        <v>1592</v>
      </c>
      <c r="L309" t="s">
        <v>1593</v>
      </c>
      <c r="N309" s="191">
        <v>19373</v>
      </c>
      <c r="Q309" t="b">
        <v>0</v>
      </c>
      <c r="R309" s="1">
        <v>43809</v>
      </c>
      <c r="T309" t="b">
        <v>1</v>
      </c>
    </row>
    <row r="310" spans="1:20">
      <c r="A310" s="6">
        <v>495</v>
      </c>
      <c r="B310" t="s">
        <v>968</v>
      </c>
      <c r="C310" t="s">
        <v>529</v>
      </c>
      <c r="D310" t="s">
        <v>1115</v>
      </c>
      <c r="E310" t="s">
        <v>30</v>
      </c>
      <c r="F310" t="s">
        <v>969</v>
      </c>
      <c r="G310" t="s">
        <v>67</v>
      </c>
      <c r="H310" t="s">
        <v>17</v>
      </c>
      <c r="I310" t="s">
        <v>1776</v>
      </c>
      <c r="J310" t="s">
        <v>970</v>
      </c>
      <c r="L310" t="s">
        <v>1714</v>
      </c>
      <c r="N310" s="191">
        <v>14849</v>
      </c>
      <c r="O310" t="s">
        <v>1301</v>
      </c>
      <c r="Q310" t="b">
        <v>0</v>
      </c>
      <c r="R310" s="1">
        <v>40940</v>
      </c>
      <c r="T310" t="b">
        <v>1</v>
      </c>
    </row>
    <row r="311" spans="1:20">
      <c r="A311" s="6">
        <v>1055</v>
      </c>
      <c r="B311" t="s">
        <v>1676</v>
      </c>
      <c r="C311" t="s">
        <v>19</v>
      </c>
      <c r="D311" t="s">
        <v>1282</v>
      </c>
      <c r="E311" t="s">
        <v>72</v>
      </c>
      <c r="F311" t="s">
        <v>1987</v>
      </c>
      <c r="G311" t="s">
        <v>16</v>
      </c>
      <c r="H311" t="s">
        <v>17</v>
      </c>
      <c r="I311" t="s">
        <v>1752</v>
      </c>
      <c r="J311" t="s">
        <v>1715</v>
      </c>
      <c r="K311" t="s">
        <v>1715</v>
      </c>
      <c r="L311" t="s">
        <v>1716</v>
      </c>
      <c r="M311" t="s">
        <v>1988</v>
      </c>
      <c r="N311" s="191">
        <v>14437</v>
      </c>
      <c r="O311" t="s">
        <v>1989</v>
      </c>
      <c r="Q311" t="b">
        <v>0</v>
      </c>
      <c r="R311" s="1">
        <v>44564</v>
      </c>
      <c r="T311" t="b">
        <v>1</v>
      </c>
    </row>
    <row r="312" spans="1:20">
      <c r="A312" s="73">
        <v>779</v>
      </c>
      <c r="B312" s="75" t="s">
        <v>971</v>
      </c>
      <c r="C312" s="75" t="s">
        <v>58</v>
      </c>
      <c r="D312" t="s">
        <v>1101</v>
      </c>
      <c r="E312" t="s">
        <v>153</v>
      </c>
      <c r="F312" t="s">
        <v>1990</v>
      </c>
      <c r="G312" t="s">
        <v>1991</v>
      </c>
      <c r="H312" t="s">
        <v>17</v>
      </c>
      <c r="I312" t="s">
        <v>1992</v>
      </c>
      <c r="J312" t="s">
        <v>972</v>
      </c>
      <c r="K312" t="s">
        <v>973</v>
      </c>
      <c r="L312" t="s">
        <v>974</v>
      </c>
      <c r="M312" t="s">
        <v>1287</v>
      </c>
      <c r="N312" s="191">
        <v>14721</v>
      </c>
      <c r="O312" t="s">
        <v>1288</v>
      </c>
      <c r="Q312" t="b">
        <v>0</v>
      </c>
      <c r="R312" s="1">
        <v>42409</v>
      </c>
      <c r="T312" t="b">
        <v>1</v>
      </c>
    </row>
    <row r="313" spans="1:20">
      <c r="A313" s="6">
        <v>357</v>
      </c>
      <c r="B313" t="s">
        <v>975</v>
      </c>
      <c r="C313" t="s">
        <v>313</v>
      </c>
      <c r="D313" t="s">
        <v>1357</v>
      </c>
      <c r="E313" t="s">
        <v>85</v>
      </c>
      <c r="F313" t="s">
        <v>976</v>
      </c>
      <c r="G313" t="s">
        <v>213</v>
      </c>
      <c r="H313" t="s">
        <v>17</v>
      </c>
      <c r="I313" t="s">
        <v>1804</v>
      </c>
      <c r="J313" t="s">
        <v>977</v>
      </c>
      <c r="L313" t="s">
        <v>978</v>
      </c>
      <c r="M313" t="s">
        <v>1358</v>
      </c>
      <c r="N313" s="191">
        <v>15370</v>
      </c>
      <c r="Q313" t="b">
        <v>0</v>
      </c>
      <c r="R313" s="1">
        <v>38261</v>
      </c>
      <c r="T313" t="b">
        <v>1</v>
      </c>
    </row>
    <row r="314" spans="1:20">
      <c r="A314" s="73">
        <v>678</v>
      </c>
      <c r="B314" s="75" t="s">
        <v>979</v>
      </c>
      <c r="C314" s="75" t="s">
        <v>980</v>
      </c>
      <c r="D314" t="s">
        <v>1283</v>
      </c>
      <c r="F314" t="s">
        <v>981</v>
      </c>
      <c r="G314" t="s">
        <v>964</v>
      </c>
      <c r="H314" t="s">
        <v>17</v>
      </c>
      <c r="I314" t="s">
        <v>1985</v>
      </c>
      <c r="J314" t="s">
        <v>982</v>
      </c>
      <c r="L314" t="s">
        <v>983</v>
      </c>
      <c r="M314" t="s">
        <v>1993</v>
      </c>
      <c r="N314" s="191">
        <v>17133</v>
      </c>
      <c r="O314" t="s">
        <v>1478</v>
      </c>
      <c r="Q314" t="b">
        <v>0</v>
      </c>
      <c r="R314" s="1">
        <v>42106</v>
      </c>
      <c r="T314" t="b">
        <v>1</v>
      </c>
    </row>
    <row r="315" spans="1:20">
      <c r="A315" s="6">
        <v>1070</v>
      </c>
      <c r="B315" t="s">
        <v>984</v>
      </c>
      <c r="C315" t="s">
        <v>13</v>
      </c>
      <c r="D315" t="s">
        <v>1161</v>
      </c>
      <c r="E315" t="s">
        <v>1994</v>
      </c>
      <c r="F315" t="s">
        <v>1995</v>
      </c>
      <c r="G315" t="s">
        <v>332</v>
      </c>
      <c r="H315" t="s">
        <v>17</v>
      </c>
      <c r="I315" t="s">
        <v>1832</v>
      </c>
      <c r="J315" t="s">
        <v>1996</v>
      </c>
      <c r="K315" t="s">
        <v>1997</v>
      </c>
      <c r="L315" t="s">
        <v>1998</v>
      </c>
      <c r="N315" s="191">
        <v>13235</v>
      </c>
      <c r="O315" t="s">
        <v>1999</v>
      </c>
      <c r="Q315" t="b">
        <v>0</v>
      </c>
      <c r="R315" s="1">
        <v>44694</v>
      </c>
      <c r="T315" t="b">
        <v>1</v>
      </c>
    </row>
    <row r="316" spans="1:20">
      <c r="A316" s="6">
        <v>360</v>
      </c>
      <c r="B316" t="s">
        <v>984</v>
      </c>
      <c r="C316" t="s">
        <v>451</v>
      </c>
      <c r="D316" t="s">
        <v>1240</v>
      </c>
      <c r="E316" t="s">
        <v>30</v>
      </c>
      <c r="F316" t="s">
        <v>985</v>
      </c>
      <c r="G316" t="s">
        <v>32</v>
      </c>
      <c r="H316" t="s">
        <v>17</v>
      </c>
      <c r="I316" t="s">
        <v>1756</v>
      </c>
      <c r="J316" t="s">
        <v>986</v>
      </c>
      <c r="L316" t="s">
        <v>987</v>
      </c>
      <c r="N316" s="191">
        <v>14072</v>
      </c>
      <c r="Q316" t="b">
        <v>0</v>
      </c>
      <c r="R316" s="1">
        <v>38231</v>
      </c>
      <c r="T316" t="b">
        <v>1</v>
      </c>
    </row>
    <row r="317" spans="1:20">
      <c r="A317" s="99">
        <v>915</v>
      </c>
      <c r="B317" s="110" t="s">
        <v>988</v>
      </c>
      <c r="C317" s="110" t="s">
        <v>2286</v>
      </c>
      <c r="D317" s="110"/>
      <c r="E317" s="110" t="s">
        <v>990</v>
      </c>
      <c r="F317" s="110" t="s">
        <v>991</v>
      </c>
      <c r="G317" s="110" t="s">
        <v>306</v>
      </c>
      <c r="H317" s="110" t="s">
        <v>17</v>
      </c>
      <c r="I317" s="110" t="s">
        <v>1827</v>
      </c>
      <c r="J317" s="110" t="s">
        <v>992</v>
      </c>
      <c r="K317" s="110" t="s">
        <v>2182</v>
      </c>
      <c r="L317" s="110" t="s">
        <v>993</v>
      </c>
      <c r="M317" s="110"/>
      <c r="N317" s="278">
        <v>12045</v>
      </c>
      <c r="P317" t="s">
        <v>2183</v>
      </c>
      <c r="Q317" t="b">
        <v>0</v>
      </c>
      <c r="R317" s="1">
        <v>43172</v>
      </c>
      <c r="T317" t="b">
        <v>1</v>
      </c>
    </row>
    <row r="318" spans="1:20">
      <c r="A318" s="6">
        <v>687</v>
      </c>
      <c r="B318" t="s">
        <v>994</v>
      </c>
      <c r="C318" t="s">
        <v>2100</v>
      </c>
      <c r="D318" t="s">
        <v>1214</v>
      </c>
      <c r="E318" t="s">
        <v>77</v>
      </c>
      <c r="F318" t="s">
        <v>995</v>
      </c>
      <c r="G318" t="s">
        <v>16</v>
      </c>
      <c r="H318" t="s">
        <v>17</v>
      </c>
      <c r="I318" t="s">
        <v>1752</v>
      </c>
      <c r="J318" t="s">
        <v>996</v>
      </c>
      <c r="K318" t="s">
        <v>997</v>
      </c>
      <c r="L318" t="s">
        <v>2287</v>
      </c>
      <c r="M318" t="s">
        <v>1285</v>
      </c>
      <c r="N318" s="191">
        <v>14715</v>
      </c>
      <c r="O318" t="s">
        <v>1286</v>
      </c>
      <c r="Q318" t="b">
        <v>0</v>
      </c>
      <c r="R318" s="1">
        <v>42136</v>
      </c>
      <c r="T318" t="b">
        <v>1</v>
      </c>
    </row>
    <row r="319" spans="1:20">
      <c r="A319" s="6">
        <v>361</v>
      </c>
      <c r="B319" t="s">
        <v>998</v>
      </c>
      <c r="C319" t="s">
        <v>91</v>
      </c>
      <c r="D319" t="s">
        <v>1178</v>
      </c>
      <c r="E319" t="s">
        <v>51</v>
      </c>
      <c r="F319" t="s">
        <v>999</v>
      </c>
      <c r="G319" t="s">
        <v>32</v>
      </c>
      <c r="H319" t="s">
        <v>17</v>
      </c>
      <c r="I319" t="s">
        <v>1756</v>
      </c>
      <c r="J319" t="s">
        <v>1000</v>
      </c>
      <c r="K319" t="s">
        <v>1179</v>
      </c>
      <c r="L319" t="s">
        <v>1001</v>
      </c>
      <c r="M319" t="s">
        <v>2000</v>
      </c>
      <c r="N319" s="191">
        <v>13344</v>
      </c>
      <c r="Q319" t="b">
        <v>0</v>
      </c>
      <c r="R319" s="1">
        <v>39052</v>
      </c>
      <c r="T319" t="b">
        <v>1</v>
      </c>
    </row>
    <row r="320" spans="1:20">
      <c r="A320" s="73">
        <v>1045</v>
      </c>
      <c r="B320" s="75" t="s">
        <v>1635</v>
      </c>
      <c r="C320" s="75" t="s">
        <v>2042</v>
      </c>
      <c r="D320" t="s">
        <v>2001</v>
      </c>
      <c r="E320" t="s">
        <v>65</v>
      </c>
      <c r="F320" t="s">
        <v>2002</v>
      </c>
      <c r="G320" t="s">
        <v>83</v>
      </c>
      <c r="H320" t="s">
        <v>17</v>
      </c>
      <c r="I320" t="s">
        <v>1772</v>
      </c>
      <c r="J320" t="s">
        <v>1717</v>
      </c>
      <c r="K320" t="s">
        <v>1718</v>
      </c>
      <c r="L320" t="s">
        <v>1719</v>
      </c>
      <c r="M320" t="s">
        <v>2003</v>
      </c>
      <c r="N320" s="191">
        <v>17146</v>
      </c>
      <c r="O320" t="s">
        <v>1083</v>
      </c>
      <c r="Q320" t="b">
        <v>0</v>
      </c>
      <c r="R320" s="1">
        <v>44509</v>
      </c>
      <c r="T320" t="b">
        <v>1</v>
      </c>
    </row>
    <row r="321" spans="1:20">
      <c r="A321" s="73">
        <v>429</v>
      </c>
      <c r="B321" s="75" t="s">
        <v>1002</v>
      </c>
      <c r="C321" s="75" t="s">
        <v>45</v>
      </c>
      <c r="D321" t="s">
        <v>1368</v>
      </c>
      <c r="E321" t="s">
        <v>685</v>
      </c>
      <c r="F321" t="s">
        <v>1003</v>
      </c>
      <c r="G321" t="s">
        <v>16</v>
      </c>
      <c r="H321" t="s">
        <v>17</v>
      </c>
      <c r="I321" t="s">
        <v>1752</v>
      </c>
      <c r="J321" t="s">
        <v>1004</v>
      </c>
      <c r="K321" t="s">
        <v>1005</v>
      </c>
      <c r="L321" t="s">
        <v>1369</v>
      </c>
      <c r="M321" t="s">
        <v>1370</v>
      </c>
      <c r="N321" s="191">
        <v>15585</v>
      </c>
      <c r="O321" t="s">
        <v>1363</v>
      </c>
      <c r="P321" t="s">
        <v>1795</v>
      </c>
      <c r="Q321" t="b">
        <v>0</v>
      </c>
      <c r="R321" s="1">
        <v>40238</v>
      </c>
      <c r="T321" t="b">
        <v>1</v>
      </c>
    </row>
    <row r="322" spans="1:20">
      <c r="A322" s="6">
        <v>990</v>
      </c>
      <c r="B322" t="s">
        <v>1522</v>
      </c>
      <c r="C322" t="s">
        <v>1523</v>
      </c>
      <c r="D322" t="s">
        <v>1149</v>
      </c>
      <c r="E322" t="s">
        <v>1524</v>
      </c>
      <c r="F322" t="s">
        <v>1525</v>
      </c>
      <c r="G322" t="s">
        <v>16</v>
      </c>
      <c r="H322" t="s">
        <v>17</v>
      </c>
      <c r="I322" t="s">
        <v>1752</v>
      </c>
      <c r="J322" t="s">
        <v>1526</v>
      </c>
      <c r="K322" t="s">
        <v>1527</v>
      </c>
      <c r="L322" t="s">
        <v>1528</v>
      </c>
      <c r="N322" s="191">
        <v>17681</v>
      </c>
      <c r="O322" t="s">
        <v>1529</v>
      </c>
      <c r="Q322" t="b">
        <v>0</v>
      </c>
      <c r="R322" s="1">
        <v>43935</v>
      </c>
      <c r="T322" t="b">
        <v>1</v>
      </c>
    </row>
    <row r="323" spans="1:20">
      <c r="A323" s="6">
        <v>1005</v>
      </c>
      <c r="B323" t="s">
        <v>1594</v>
      </c>
      <c r="C323" t="s">
        <v>13</v>
      </c>
      <c r="D323" t="s">
        <v>1595</v>
      </c>
      <c r="E323" t="s">
        <v>77</v>
      </c>
      <c r="F323" t="s">
        <v>1596</v>
      </c>
      <c r="G323" t="s">
        <v>83</v>
      </c>
      <c r="H323" t="s">
        <v>17</v>
      </c>
      <c r="I323" t="s">
        <v>1772</v>
      </c>
      <c r="K323" t="s">
        <v>1597</v>
      </c>
      <c r="L323" t="s">
        <v>1598</v>
      </c>
      <c r="N323" s="191">
        <v>19399</v>
      </c>
      <c r="O323" t="s">
        <v>1083</v>
      </c>
      <c r="Q323" t="b">
        <v>0</v>
      </c>
      <c r="R323" s="1">
        <v>44364</v>
      </c>
      <c r="T323" t="b">
        <v>1</v>
      </c>
    </row>
    <row r="324" spans="1:20">
      <c r="A324" s="99">
        <v>370</v>
      </c>
      <c r="B324" s="110" t="s">
        <v>1006</v>
      </c>
      <c r="C324" s="110" t="s">
        <v>411</v>
      </c>
      <c r="D324" s="110" t="s">
        <v>1124</v>
      </c>
      <c r="E324" s="110" t="s">
        <v>85</v>
      </c>
      <c r="F324" s="110" t="s">
        <v>1008</v>
      </c>
      <c r="G324" s="110" t="s">
        <v>120</v>
      </c>
      <c r="H324" s="110" t="s">
        <v>17</v>
      </c>
      <c r="I324" s="110" t="s">
        <v>1782</v>
      </c>
      <c r="J324" s="110" t="s">
        <v>1009</v>
      </c>
      <c r="K324" s="110"/>
      <c r="L324" s="110" t="s">
        <v>2004</v>
      </c>
      <c r="M324" s="110"/>
      <c r="N324" s="278">
        <v>12337</v>
      </c>
      <c r="O324" t="s">
        <v>1146</v>
      </c>
      <c r="Q324" t="b">
        <v>0</v>
      </c>
      <c r="R324" s="1">
        <v>35947</v>
      </c>
      <c r="T324" t="b">
        <v>1</v>
      </c>
    </row>
    <row r="325" spans="1:20">
      <c r="A325" s="99">
        <v>372</v>
      </c>
      <c r="B325" s="58" t="s">
        <v>1010</v>
      </c>
      <c r="C325" s="58" t="s">
        <v>2288</v>
      </c>
      <c r="D325" s="110" t="s">
        <v>1084</v>
      </c>
      <c r="E325" s="110" t="s">
        <v>153</v>
      </c>
      <c r="F325" s="110" t="s">
        <v>1011</v>
      </c>
      <c r="G325" s="110" t="s">
        <v>32</v>
      </c>
      <c r="H325" s="110" t="s">
        <v>17</v>
      </c>
      <c r="I325" s="110" t="s">
        <v>1756</v>
      </c>
      <c r="J325" s="110" t="s">
        <v>1012</v>
      </c>
      <c r="K325" s="110"/>
      <c r="L325" s="110" t="s">
        <v>1013</v>
      </c>
      <c r="M325" s="110"/>
      <c r="N325" s="225">
        <v>12445</v>
      </c>
      <c r="Q325" t="b">
        <v>0</v>
      </c>
      <c r="R325" s="1">
        <v>37956</v>
      </c>
      <c r="T325" t="b">
        <v>1</v>
      </c>
    </row>
    <row r="326" spans="1:20">
      <c r="A326" s="6">
        <v>376</v>
      </c>
      <c r="B326" t="s">
        <v>1014</v>
      </c>
      <c r="C326" t="s">
        <v>179</v>
      </c>
      <c r="D326" t="s">
        <v>1170</v>
      </c>
      <c r="E326" t="s">
        <v>51</v>
      </c>
      <c r="F326" t="s">
        <v>1015</v>
      </c>
      <c r="G326" t="s">
        <v>25</v>
      </c>
      <c r="H326" t="s">
        <v>17</v>
      </c>
      <c r="I326" t="s">
        <v>1755</v>
      </c>
      <c r="J326" t="s">
        <v>1016</v>
      </c>
      <c r="L326" t="s">
        <v>1017</v>
      </c>
      <c r="N326" s="191">
        <v>13303</v>
      </c>
      <c r="Q326" t="b">
        <v>0</v>
      </c>
      <c r="R326" s="1">
        <v>37316</v>
      </c>
      <c r="T326" t="b">
        <v>1</v>
      </c>
    </row>
    <row r="327" spans="1:20">
      <c r="A327" s="6">
        <v>377</v>
      </c>
      <c r="B327" t="s">
        <v>1014</v>
      </c>
      <c r="C327" t="s">
        <v>1653</v>
      </c>
      <c r="D327" t="s">
        <v>1491</v>
      </c>
      <c r="E327" t="s">
        <v>1492</v>
      </c>
      <c r="F327" t="s">
        <v>1018</v>
      </c>
      <c r="G327" t="s">
        <v>96</v>
      </c>
      <c r="H327" t="s">
        <v>17</v>
      </c>
      <c r="I327" t="s">
        <v>1822</v>
      </c>
      <c r="J327" t="s">
        <v>1019</v>
      </c>
      <c r="L327" t="s">
        <v>1020</v>
      </c>
      <c r="M327" t="s">
        <v>1493</v>
      </c>
      <c r="N327" s="191">
        <v>17197</v>
      </c>
      <c r="O327" t="s">
        <v>1494</v>
      </c>
      <c r="Q327" t="b">
        <v>0</v>
      </c>
      <c r="R327" s="1">
        <v>38749</v>
      </c>
      <c r="T327" t="b">
        <v>1</v>
      </c>
    </row>
    <row r="328" spans="1:20">
      <c r="A328" s="6">
        <v>668</v>
      </c>
      <c r="B328" t="s">
        <v>1021</v>
      </c>
      <c r="C328" t="s">
        <v>56</v>
      </c>
      <c r="D328" t="s">
        <v>1167</v>
      </c>
      <c r="E328" t="s">
        <v>124</v>
      </c>
      <c r="F328" t="s">
        <v>1022</v>
      </c>
      <c r="G328" t="s">
        <v>83</v>
      </c>
      <c r="H328" t="s">
        <v>17</v>
      </c>
      <c r="I328" t="s">
        <v>1772</v>
      </c>
      <c r="J328" t="s">
        <v>1023</v>
      </c>
      <c r="L328" t="s">
        <v>1024</v>
      </c>
      <c r="N328" s="191">
        <v>13266</v>
      </c>
      <c r="O328" t="s">
        <v>1168</v>
      </c>
      <c r="P328" t="s">
        <v>1853</v>
      </c>
      <c r="Q328" t="b">
        <v>0</v>
      </c>
      <c r="R328" s="1">
        <v>42072</v>
      </c>
      <c r="T328" t="b">
        <v>1</v>
      </c>
    </row>
    <row r="329" spans="1:20">
      <c r="A329" s="6">
        <v>465</v>
      </c>
      <c r="B329" t="s">
        <v>1025</v>
      </c>
      <c r="C329" t="s">
        <v>1026</v>
      </c>
      <c r="D329" t="s">
        <v>1092</v>
      </c>
      <c r="E329" t="s">
        <v>693</v>
      </c>
      <c r="F329" t="s">
        <v>2005</v>
      </c>
      <c r="G329" t="s">
        <v>42</v>
      </c>
      <c r="H329" t="s">
        <v>17</v>
      </c>
      <c r="I329" t="s">
        <v>1758</v>
      </c>
      <c r="J329" t="s">
        <v>1027</v>
      </c>
      <c r="N329" s="191">
        <v>10173</v>
      </c>
      <c r="O329" t="s">
        <v>1093</v>
      </c>
      <c r="P329" t="s">
        <v>1780</v>
      </c>
      <c r="Q329" t="b">
        <v>0</v>
      </c>
      <c r="R329" s="1">
        <v>40645</v>
      </c>
      <c r="T329" t="b">
        <v>1</v>
      </c>
    </row>
    <row r="330" spans="1:20">
      <c r="A330" s="6">
        <v>973</v>
      </c>
      <c r="B330" t="s">
        <v>1407</v>
      </c>
      <c r="C330" t="s">
        <v>13</v>
      </c>
      <c r="D330" t="s">
        <v>1272</v>
      </c>
      <c r="E330" t="s">
        <v>51</v>
      </c>
      <c r="F330" t="s">
        <v>1408</v>
      </c>
      <c r="G330" t="s">
        <v>213</v>
      </c>
      <c r="H330" t="s">
        <v>17</v>
      </c>
      <c r="I330" t="s">
        <v>1804</v>
      </c>
      <c r="K330" t="s">
        <v>1409</v>
      </c>
      <c r="L330" t="s">
        <v>1410</v>
      </c>
      <c r="N330" s="191">
        <v>16089</v>
      </c>
      <c r="Q330" t="b">
        <v>0</v>
      </c>
      <c r="R330" s="1">
        <v>43746</v>
      </c>
      <c r="T330" t="b">
        <v>1</v>
      </c>
    </row>
    <row r="331" spans="1:20">
      <c r="A331" s="6">
        <v>554</v>
      </c>
      <c r="B331" t="s">
        <v>1028</v>
      </c>
      <c r="C331" t="s">
        <v>45</v>
      </c>
      <c r="D331" t="s">
        <v>1495</v>
      </c>
      <c r="E331" t="s">
        <v>23</v>
      </c>
      <c r="F331" t="s">
        <v>1496</v>
      </c>
      <c r="G331" t="s">
        <v>1029</v>
      </c>
      <c r="H331" t="s">
        <v>17</v>
      </c>
      <c r="I331" t="s">
        <v>2006</v>
      </c>
      <c r="J331" t="s">
        <v>1030</v>
      </c>
      <c r="L331" t="s">
        <v>1031</v>
      </c>
      <c r="N331" s="191">
        <v>17205</v>
      </c>
      <c r="O331" t="s">
        <v>1350</v>
      </c>
      <c r="Q331" t="b">
        <v>0</v>
      </c>
      <c r="R331" s="1">
        <v>41493</v>
      </c>
      <c r="T331" t="b">
        <v>1</v>
      </c>
    </row>
    <row r="332" spans="1:20">
      <c r="A332" s="99">
        <v>378</v>
      </c>
      <c r="B332" s="110" t="s">
        <v>1032</v>
      </c>
      <c r="C332" s="110" t="s">
        <v>19</v>
      </c>
      <c r="D332" s="110" t="s">
        <v>1144</v>
      </c>
      <c r="E332" s="110" t="s">
        <v>1033</v>
      </c>
      <c r="F332" s="110" t="s">
        <v>1034</v>
      </c>
      <c r="G332" s="110" t="s">
        <v>42</v>
      </c>
      <c r="H332" s="110" t="s">
        <v>17</v>
      </c>
      <c r="I332" s="110" t="s">
        <v>1758</v>
      </c>
      <c r="J332" s="110" t="s">
        <v>1035</v>
      </c>
      <c r="K332" s="110" t="s">
        <v>1036</v>
      </c>
      <c r="L332" s="110" t="s">
        <v>1037</v>
      </c>
      <c r="M332" s="110"/>
      <c r="N332" s="278">
        <v>12316</v>
      </c>
      <c r="O332" t="s">
        <v>1145</v>
      </c>
      <c r="P332" t="s">
        <v>2007</v>
      </c>
      <c r="Q332" t="b">
        <v>0</v>
      </c>
      <c r="R332" s="1">
        <v>37347</v>
      </c>
      <c r="T332" t="b">
        <v>1</v>
      </c>
    </row>
    <row r="333" spans="1:20">
      <c r="A333" s="6">
        <v>1052</v>
      </c>
      <c r="B333" t="s">
        <v>1665</v>
      </c>
      <c r="C333" t="s">
        <v>202</v>
      </c>
      <c r="E333" t="s">
        <v>2008</v>
      </c>
      <c r="F333" t="s">
        <v>2009</v>
      </c>
      <c r="G333" t="s">
        <v>96</v>
      </c>
      <c r="H333" t="s">
        <v>17</v>
      </c>
      <c r="I333" t="s">
        <v>1822</v>
      </c>
      <c r="J333" t="s">
        <v>1720</v>
      </c>
      <c r="K333" t="s">
        <v>1721</v>
      </c>
      <c r="L333" t="s">
        <v>2010</v>
      </c>
      <c r="N333" s="191">
        <v>13909</v>
      </c>
      <c r="O333" t="s">
        <v>1494</v>
      </c>
      <c r="Q333" t="b">
        <v>0</v>
      </c>
      <c r="R333" s="1">
        <v>44544</v>
      </c>
      <c r="T333" t="b">
        <v>1</v>
      </c>
    </row>
    <row r="334" spans="1:20">
      <c r="A334" s="6">
        <v>639</v>
      </c>
      <c r="B334" t="s">
        <v>1038</v>
      </c>
      <c r="C334" t="s">
        <v>1039</v>
      </c>
      <c r="D334" t="s">
        <v>1186</v>
      </c>
      <c r="E334" t="s">
        <v>36</v>
      </c>
      <c r="F334" t="s">
        <v>1040</v>
      </c>
      <c r="G334" t="s">
        <v>130</v>
      </c>
      <c r="H334" t="s">
        <v>17</v>
      </c>
      <c r="I334" t="s">
        <v>1783</v>
      </c>
      <c r="J334" t="s">
        <v>1041</v>
      </c>
      <c r="K334" t="s">
        <v>1042</v>
      </c>
      <c r="L334" t="s">
        <v>1043</v>
      </c>
      <c r="M334" t="s">
        <v>1187</v>
      </c>
      <c r="N334" s="191">
        <v>13457</v>
      </c>
      <c r="O334" t="s">
        <v>1188</v>
      </c>
      <c r="P334" t="s">
        <v>1853</v>
      </c>
      <c r="Q334" t="b">
        <v>0</v>
      </c>
      <c r="R334" s="1">
        <v>42017</v>
      </c>
      <c r="T334" t="b">
        <v>1</v>
      </c>
    </row>
    <row r="335" spans="1:20">
      <c r="A335" s="73">
        <v>1043</v>
      </c>
      <c r="B335" s="75" t="s">
        <v>1637</v>
      </c>
      <c r="C335" s="75" t="s">
        <v>2103</v>
      </c>
      <c r="D335" t="s">
        <v>1170</v>
      </c>
      <c r="E335" t="s">
        <v>2011</v>
      </c>
      <c r="F335" t="s">
        <v>2012</v>
      </c>
      <c r="G335" t="s">
        <v>16</v>
      </c>
      <c r="H335" t="s">
        <v>17</v>
      </c>
      <c r="I335" t="s">
        <v>1752</v>
      </c>
      <c r="K335" t="s">
        <v>1722</v>
      </c>
      <c r="L335" t="s">
        <v>1723</v>
      </c>
      <c r="M335" t="s">
        <v>2013</v>
      </c>
      <c r="N335" s="191">
        <v>19668</v>
      </c>
      <c r="O335" t="s">
        <v>1217</v>
      </c>
      <c r="Q335" t="b">
        <v>0</v>
      </c>
      <c r="R335" s="1">
        <v>44509</v>
      </c>
      <c r="T335" t="b">
        <v>1</v>
      </c>
    </row>
    <row r="336" spans="1:20">
      <c r="A336" s="6">
        <v>1091</v>
      </c>
      <c r="B336" t="s">
        <v>2117</v>
      </c>
      <c r="C336" t="s">
        <v>144</v>
      </c>
      <c r="E336" t="s">
        <v>92</v>
      </c>
      <c r="F336" t="s">
        <v>2184</v>
      </c>
      <c r="G336" t="s">
        <v>155</v>
      </c>
      <c r="H336" t="s">
        <v>17</v>
      </c>
      <c r="I336" t="s">
        <v>1788</v>
      </c>
      <c r="K336" t="s">
        <v>2185</v>
      </c>
      <c r="L336" t="s">
        <v>2364</v>
      </c>
      <c r="N336" s="191">
        <v>15468</v>
      </c>
      <c r="Q336" t="b">
        <v>0</v>
      </c>
      <c r="R336" s="1">
        <v>44923</v>
      </c>
      <c r="T336" t="b">
        <v>1</v>
      </c>
    </row>
    <row r="337" spans="1:20">
      <c r="A337" s="99">
        <v>380</v>
      </c>
      <c r="B337" s="110" t="s">
        <v>1044</v>
      </c>
      <c r="C337" s="110" t="s">
        <v>56</v>
      </c>
      <c r="D337" s="110" t="s">
        <v>1090</v>
      </c>
      <c r="E337" s="110" t="s">
        <v>153</v>
      </c>
      <c r="F337" s="110" t="s">
        <v>1091</v>
      </c>
      <c r="G337" s="110" t="s">
        <v>21</v>
      </c>
      <c r="H337" s="110" t="s">
        <v>17</v>
      </c>
      <c r="I337" s="110" t="s">
        <v>1754</v>
      </c>
      <c r="J337" s="110" t="s">
        <v>1045</v>
      </c>
      <c r="K337" s="110"/>
      <c r="L337" s="110" t="s">
        <v>1046</v>
      </c>
      <c r="M337" s="110"/>
      <c r="N337" s="278">
        <v>9776</v>
      </c>
      <c r="Q337" t="b">
        <v>0</v>
      </c>
      <c r="R337" s="1">
        <v>35674</v>
      </c>
      <c r="T337" t="b">
        <v>1</v>
      </c>
    </row>
    <row r="338" spans="1:20" ht="15" thickBot="1">
      <c r="A338" s="6">
        <v>839</v>
      </c>
      <c r="B338" t="s">
        <v>2014</v>
      </c>
      <c r="C338" t="s">
        <v>1047</v>
      </c>
      <c r="D338" t="s">
        <v>1248</v>
      </c>
      <c r="E338" t="s">
        <v>246</v>
      </c>
      <c r="F338" t="s">
        <v>1048</v>
      </c>
      <c r="G338" t="s">
        <v>32</v>
      </c>
      <c r="H338" t="s">
        <v>17</v>
      </c>
      <c r="I338" t="s">
        <v>1756</v>
      </c>
      <c r="J338" t="s">
        <v>1049</v>
      </c>
      <c r="K338" t="s">
        <v>1050</v>
      </c>
      <c r="L338" t="s">
        <v>1051</v>
      </c>
      <c r="M338" t="s">
        <v>2015</v>
      </c>
      <c r="N338" s="191">
        <v>15525</v>
      </c>
      <c r="O338" t="s">
        <v>1083</v>
      </c>
      <c r="Q338" t="b">
        <v>0</v>
      </c>
      <c r="R338" s="1">
        <v>42717</v>
      </c>
      <c r="T338" t="b">
        <v>1</v>
      </c>
    </row>
    <row r="339" spans="1:20" ht="15" thickBot="1">
      <c r="A339" s="259">
        <f>COUNTA(A3:A338)</f>
        <v>336</v>
      </c>
      <c r="N339" s="191"/>
      <c r="Q339" t="b">
        <v>0</v>
      </c>
      <c r="R339" s="1"/>
      <c r="T339" t="s">
        <v>1660</v>
      </c>
    </row>
  </sheetData>
  <sortState xmlns:xlrd2="http://schemas.microsoft.com/office/spreadsheetml/2017/richdata2" ref="A3:T338">
    <sortCondition ref="B3:B338"/>
  </sortState>
  <phoneticPr fontId="30" type="noConversion"/>
  <hyperlinks>
    <hyperlink ref="L55" r:id="rId1" xr:uid="{080BC9C8-B517-4CEF-90C9-0E3A94321E2C}"/>
    <hyperlink ref="L54" r:id="rId2" xr:uid="{7E2FFF2B-F025-4236-BB08-F44C932D4BDD}"/>
    <hyperlink ref="L224" r:id="rId3" xr:uid="{7770CA40-7879-460A-AA5B-8036F3152EAC}"/>
  </hyperlinks>
  <pageMargins left="0.25" right="0.25" top="0.25" bottom="0.25" header="0.25" footer="0.25"/>
  <pageSetup orientation="landscape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56F4-F714-4FEE-BF44-AEE9034FE23E}">
  <dimension ref="A1:N4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7" sqref="A7:C7"/>
    </sheetView>
  </sheetViews>
  <sheetFormatPr defaultRowHeight="14.5"/>
  <cols>
    <col min="1" max="1" width="6.54296875" customWidth="1"/>
    <col min="2" max="2" width="14.54296875" customWidth="1"/>
    <col min="3" max="3" width="11" customWidth="1"/>
    <col min="4" max="4" width="14.08984375" customWidth="1"/>
    <col min="5" max="5" width="13.08984375" customWidth="1"/>
    <col min="6" max="6" width="11.08984375" customWidth="1"/>
    <col min="7" max="7" width="10.6328125" customWidth="1"/>
    <col min="8" max="8" width="4.90625" customWidth="1"/>
    <col min="9" max="9" width="5.453125" customWidth="1"/>
    <col min="10" max="10" width="10.6328125" customWidth="1"/>
    <col min="11" max="11" width="12.36328125" customWidth="1"/>
    <col min="12" max="12" width="6.08984375" customWidth="1"/>
    <col min="13" max="13" width="13.90625" customWidth="1"/>
    <col min="14" max="14" width="13.453125" customWidth="1"/>
  </cols>
  <sheetData>
    <row r="1" spans="1:14" ht="15.5">
      <c r="A1" s="6"/>
      <c r="C1" s="197">
        <v>45545</v>
      </c>
      <c r="D1" s="108" t="s">
        <v>2368</v>
      </c>
      <c r="E1" s="109"/>
      <c r="F1" s="90" t="s">
        <v>2020</v>
      </c>
      <c r="G1" s="90"/>
      <c r="H1" s="631"/>
      <c r="I1" s="90"/>
    </row>
    <row r="2" spans="1:14" ht="19" thickBot="1">
      <c r="A2" s="86"/>
      <c r="B2" s="222" t="s">
        <v>3455</v>
      </c>
      <c r="C2" s="198" t="s">
        <v>1660</v>
      </c>
      <c r="D2" s="497" t="s">
        <v>1631</v>
      </c>
      <c r="E2" s="197">
        <v>45545</v>
      </c>
      <c r="F2" s="638" t="s">
        <v>3457</v>
      </c>
      <c r="G2" s="639"/>
      <c r="H2" s="49"/>
      <c r="I2" s="114"/>
    </row>
    <row r="3" spans="1:14" ht="16" thickBot="1">
      <c r="A3" s="248"/>
      <c r="B3" s="249">
        <f>B23</f>
        <v>2</v>
      </c>
      <c r="C3" s="250"/>
      <c r="D3" s="498" t="s">
        <v>2200</v>
      </c>
      <c r="E3" s="252">
        <f>E23</f>
        <v>120</v>
      </c>
      <c r="F3" s="253"/>
      <c r="G3" s="247" t="s">
        <v>1738</v>
      </c>
      <c r="H3" s="237" t="s">
        <v>1737</v>
      </c>
      <c r="I3" s="2"/>
    </row>
    <row r="4" spans="1:14" ht="15" thickBot="1">
      <c r="A4" s="254" t="s">
        <v>1677</v>
      </c>
      <c r="B4" s="113" t="s">
        <v>1052</v>
      </c>
      <c r="C4" s="113" t="s">
        <v>1053</v>
      </c>
      <c r="D4" s="499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</row>
    <row r="5" spans="1:14" ht="6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 s="6"/>
    </row>
    <row r="6" spans="1:14">
      <c r="A6" s="738">
        <v>1138</v>
      </c>
      <c r="B6" s="739" t="s">
        <v>3456</v>
      </c>
      <c r="C6" s="739" t="s">
        <v>529</v>
      </c>
      <c r="D6" s="740">
        <v>45545</v>
      </c>
      <c r="E6" s="741">
        <v>60</v>
      </c>
      <c r="F6" s="742">
        <v>3510</v>
      </c>
      <c r="G6" s="743">
        <v>45530</v>
      </c>
      <c r="H6" s="744"/>
      <c r="I6" s="745">
        <v>1</v>
      </c>
      <c r="J6" s="737" t="s">
        <v>3429</v>
      </c>
      <c r="K6" s="517"/>
    </row>
    <row r="7" spans="1:14">
      <c r="A7" s="746">
        <v>1139</v>
      </c>
      <c r="B7" s="747" t="s">
        <v>3498</v>
      </c>
      <c r="C7" s="747" t="s">
        <v>56</v>
      </c>
      <c r="D7" s="743">
        <v>45545</v>
      </c>
      <c r="E7" s="748">
        <v>60</v>
      </c>
      <c r="F7" s="745">
        <v>2382</v>
      </c>
      <c r="G7" s="743">
        <v>45544</v>
      </c>
      <c r="H7" s="744" t="s">
        <v>1737</v>
      </c>
      <c r="I7" s="745">
        <v>2</v>
      </c>
      <c r="J7" s="519" t="s">
        <v>1738</v>
      </c>
      <c r="K7" s="517"/>
    </row>
    <row r="8" spans="1:14">
      <c r="A8" s="62"/>
      <c r="B8" s="516"/>
      <c r="C8" s="516"/>
      <c r="D8" s="502"/>
      <c r="E8" s="503"/>
      <c r="F8" s="62"/>
      <c r="G8" s="502"/>
      <c r="H8" s="504"/>
      <c r="I8" s="62">
        <f t="shared" ref="I8:I21" si="0">I7+1</f>
        <v>3</v>
      </c>
      <c r="J8" s="519"/>
      <c r="K8" s="517"/>
    </row>
    <row r="9" spans="1:14">
      <c r="A9" s="62"/>
      <c r="B9" s="516"/>
      <c r="C9" s="516"/>
      <c r="D9" s="502"/>
      <c r="E9" s="503"/>
      <c r="F9" s="62"/>
      <c r="G9" s="502"/>
      <c r="H9" s="504"/>
      <c r="I9" s="62">
        <f t="shared" si="0"/>
        <v>4</v>
      </c>
      <c r="J9" s="519"/>
      <c r="K9" s="517"/>
    </row>
    <row r="10" spans="1:14">
      <c r="A10" s="62"/>
      <c r="B10" s="516"/>
      <c r="C10" s="516"/>
      <c r="D10" s="502"/>
      <c r="E10" s="503"/>
      <c r="F10" s="62"/>
      <c r="G10" s="502"/>
      <c r="H10" s="504"/>
      <c r="I10" s="62">
        <f t="shared" si="0"/>
        <v>5</v>
      </c>
      <c r="J10" s="519"/>
      <c r="K10" s="517"/>
      <c r="L10" s="6"/>
    </row>
    <row r="11" spans="1:14">
      <c r="A11" s="62"/>
      <c r="B11" s="516"/>
      <c r="C11" s="516"/>
      <c r="D11" s="502"/>
      <c r="E11" s="503"/>
      <c r="F11" s="62"/>
      <c r="G11" s="502"/>
      <c r="H11" s="62"/>
      <c r="I11" s="62">
        <f t="shared" si="0"/>
        <v>6</v>
      </c>
      <c r="J11" s="520"/>
      <c r="K11" s="517"/>
      <c r="L11" s="6"/>
    </row>
    <row r="12" spans="1:14">
      <c r="A12" s="62"/>
      <c r="B12" s="516"/>
      <c r="C12" s="516"/>
      <c r="D12" s="502"/>
      <c r="E12" s="503"/>
      <c r="F12" s="62"/>
      <c r="G12" s="502"/>
      <c r="H12" s="504"/>
      <c r="I12" s="62">
        <f t="shared" si="0"/>
        <v>7</v>
      </c>
      <c r="J12" s="520"/>
      <c r="K12" s="517"/>
      <c r="L12" s="6"/>
    </row>
    <row r="13" spans="1:14">
      <c r="A13" s="62"/>
      <c r="B13" s="516"/>
      <c r="C13" s="516"/>
      <c r="D13" s="502"/>
      <c r="E13" s="503"/>
      <c r="F13" s="62"/>
      <c r="G13" s="502"/>
      <c r="H13" s="504"/>
      <c r="I13" s="62">
        <f t="shared" si="0"/>
        <v>8</v>
      </c>
      <c r="J13" s="520"/>
      <c r="K13" s="517"/>
      <c r="L13" s="6"/>
    </row>
    <row r="14" spans="1:14">
      <c r="A14" s="62"/>
      <c r="B14" s="516"/>
      <c r="C14" s="516"/>
      <c r="D14" s="502"/>
      <c r="E14" s="503"/>
      <c r="F14" s="62"/>
      <c r="G14" s="502"/>
      <c r="H14" s="504"/>
      <c r="I14" s="62">
        <f t="shared" si="0"/>
        <v>9</v>
      </c>
      <c r="J14" s="520"/>
      <c r="K14" s="517"/>
      <c r="L14" s="6"/>
    </row>
    <row r="15" spans="1:14">
      <c r="A15" s="62"/>
      <c r="B15" s="516"/>
      <c r="C15" s="516"/>
      <c r="D15" s="502"/>
      <c r="E15" s="503"/>
      <c r="F15" s="62"/>
      <c r="G15" s="502"/>
      <c r="H15" s="504"/>
      <c r="I15" s="62">
        <f t="shared" si="0"/>
        <v>10</v>
      </c>
      <c r="J15" s="520"/>
      <c r="K15" s="517"/>
      <c r="L15" s="6"/>
    </row>
    <row r="16" spans="1:14">
      <c r="A16" s="62"/>
      <c r="B16" s="516"/>
      <c r="C16" s="516"/>
      <c r="D16" s="502"/>
      <c r="E16" s="503"/>
      <c r="F16" s="62"/>
      <c r="G16" s="502"/>
      <c r="H16" s="504"/>
      <c r="I16" s="62">
        <f t="shared" si="0"/>
        <v>11</v>
      </c>
      <c r="J16" s="520"/>
      <c r="K16" s="517"/>
      <c r="L16" s="6"/>
      <c r="N16" t="s">
        <v>1660</v>
      </c>
    </row>
    <row r="17" spans="1:12">
      <c r="A17" s="62"/>
      <c r="B17" s="516"/>
      <c r="C17" s="516"/>
      <c r="D17" s="502"/>
      <c r="E17" s="503"/>
      <c r="F17" s="62"/>
      <c r="G17" s="502"/>
      <c r="H17" s="504"/>
      <c r="I17" s="62">
        <f t="shared" si="0"/>
        <v>12</v>
      </c>
      <c r="J17" s="520"/>
      <c r="K17" s="517"/>
      <c r="L17" s="6"/>
    </row>
    <row r="18" spans="1:12">
      <c r="A18" s="62"/>
      <c r="B18" s="516"/>
      <c r="C18" s="516"/>
      <c r="D18" s="502"/>
      <c r="E18" s="503"/>
      <c r="F18" s="62"/>
      <c r="G18" s="502"/>
      <c r="H18" s="504"/>
      <c r="I18" s="62">
        <f t="shared" si="0"/>
        <v>13</v>
      </c>
      <c r="J18" s="520"/>
      <c r="K18" s="517"/>
      <c r="L18" s="6"/>
    </row>
    <row r="19" spans="1:12">
      <c r="A19" s="62"/>
      <c r="B19" s="516"/>
      <c r="C19" s="516"/>
      <c r="D19" s="502"/>
      <c r="E19" s="503"/>
      <c r="F19" s="62"/>
      <c r="G19" s="502"/>
      <c r="H19" s="504"/>
      <c r="I19" s="62">
        <f t="shared" si="0"/>
        <v>14</v>
      </c>
      <c r="J19" s="520"/>
      <c r="K19" s="517"/>
      <c r="L19" s="6"/>
    </row>
    <row r="20" spans="1:12">
      <c r="A20" s="62"/>
      <c r="B20" s="516"/>
      <c r="C20" s="516"/>
      <c r="D20" s="502"/>
      <c r="E20" s="503"/>
      <c r="F20" s="62"/>
      <c r="G20" s="502"/>
      <c r="H20" s="504"/>
      <c r="I20" s="62">
        <f t="shared" si="0"/>
        <v>15</v>
      </c>
      <c r="J20" s="509"/>
      <c r="K20" s="62"/>
    </row>
    <row r="21" spans="1:12">
      <c r="A21" s="62"/>
      <c r="B21" s="521"/>
      <c r="C21" s="516"/>
      <c r="D21" s="502"/>
      <c r="E21" s="503"/>
      <c r="F21" s="62"/>
      <c r="G21" s="502"/>
      <c r="H21" s="504"/>
      <c r="I21" s="62">
        <f t="shared" si="0"/>
        <v>16</v>
      </c>
      <c r="J21" s="522"/>
      <c r="K21" s="516"/>
    </row>
    <row r="22" spans="1:12" ht="12" customHeight="1">
      <c r="A22" s="370"/>
      <c r="B22" s="370"/>
      <c r="C22" s="370"/>
      <c r="D22" s="370"/>
      <c r="E22" s="370"/>
      <c r="F22" s="370"/>
      <c r="G22" s="370"/>
      <c r="H22" s="70"/>
      <c r="I22" s="70"/>
    </row>
    <row r="23" spans="1:12" ht="15" thickBot="1">
      <c r="A23" s="6"/>
      <c r="B23" s="5">
        <f>COUNTA(B5:B22)</f>
        <v>2</v>
      </c>
      <c r="C23" s="5" t="s">
        <v>1058</v>
      </c>
      <c r="D23" s="2"/>
      <c r="E23" s="45">
        <f>SUM(E5:E22)</f>
        <v>120</v>
      </c>
      <c r="F23" s="5"/>
      <c r="G23" s="2"/>
      <c r="H23" s="496">
        <f>SUM(H5:H22)</f>
        <v>0</v>
      </c>
      <c r="I23" s="69">
        <v>0</v>
      </c>
    </row>
    <row r="24" spans="1:12">
      <c r="A24" s="6"/>
      <c r="E24" t="s">
        <v>1661</v>
      </c>
      <c r="F24" t="s">
        <v>1661</v>
      </c>
      <c r="G24" t="s">
        <v>1661</v>
      </c>
    </row>
    <row r="25" spans="1:12">
      <c r="A25" s="6"/>
      <c r="B25" s="180" t="s">
        <v>2186</v>
      </c>
      <c r="C25" s="120"/>
      <c r="D25" s="226">
        <v>2024</v>
      </c>
      <c r="E25" s="120"/>
      <c r="F25" s="121"/>
      <c r="G25" s="120"/>
      <c r="H25" s="120"/>
      <c r="I25" s="120"/>
    </row>
    <row r="26" spans="1:12">
      <c r="A26" s="6"/>
      <c r="B26" s="62" t="s">
        <v>1666</v>
      </c>
      <c r="C26" s="296" t="s">
        <v>1667</v>
      </c>
      <c r="D26" s="62" t="s">
        <v>1668</v>
      </c>
      <c r="F26" s="6"/>
    </row>
    <row r="27" spans="1:12" ht="9" customHeight="1">
      <c r="A27" s="6"/>
      <c r="B27" s="63"/>
      <c r="C27" s="63"/>
      <c r="D27" s="63"/>
      <c r="F27" s="6"/>
    </row>
    <row r="28" spans="1:12">
      <c r="A28" s="6"/>
      <c r="B28" s="72">
        <v>10</v>
      </c>
      <c r="C28" s="65">
        <v>0</v>
      </c>
      <c r="D28" s="318">
        <f>B28*C28</f>
        <v>0</v>
      </c>
      <c r="F28" s="6"/>
    </row>
    <row r="29" spans="1:12">
      <c r="A29" s="6"/>
      <c r="B29" s="72">
        <v>30</v>
      </c>
      <c r="C29" s="67">
        <v>0</v>
      </c>
      <c r="D29" s="319">
        <f>B29*C29</f>
        <v>0</v>
      </c>
      <c r="E29" s="84" t="s">
        <v>1751</v>
      </c>
      <c r="F29" s="6"/>
    </row>
    <row r="30" spans="1:12">
      <c r="A30" s="6"/>
      <c r="B30" s="72">
        <v>50</v>
      </c>
      <c r="C30" s="63">
        <v>0</v>
      </c>
      <c r="D30" s="318">
        <f>B30*C30</f>
        <v>0</v>
      </c>
      <c r="F30" s="6"/>
    </row>
    <row r="31" spans="1:12">
      <c r="A31" s="6"/>
      <c r="B31" s="72">
        <v>60</v>
      </c>
      <c r="C31" s="63">
        <v>2</v>
      </c>
      <c r="D31" s="318">
        <f>B31*C31</f>
        <v>120</v>
      </c>
      <c r="F31" s="6"/>
    </row>
    <row r="32" spans="1:12" ht="9.75" customHeight="1">
      <c r="A32" s="6"/>
      <c r="B32" s="63"/>
      <c r="C32" s="63"/>
      <c r="D32" s="63"/>
      <c r="F32" s="6"/>
    </row>
    <row r="33" spans="1:7" ht="15" thickBot="1">
      <c r="A33" s="6"/>
      <c r="B33" s="72" t="s">
        <v>2228</v>
      </c>
      <c r="C33" s="270">
        <f>SUM(C27:C32)</f>
        <v>2</v>
      </c>
      <c r="D33" s="64">
        <f>SUM(D27:D32)</f>
        <v>120</v>
      </c>
      <c r="E33" s="241" t="str">
        <f>IF(B23-C33=0," OK","* error*")</f>
        <v xml:space="preserve"> OK</v>
      </c>
      <c r="F33" s="6"/>
    </row>
    <row r="34" spans="1:7">
      <c r="A34" s="6"/>
      <c r="B34" s="53"/>
      <c r="C34" s="53"/>
      <c r="D34" s="53"/>
      <c r="F34" s="6"/>
    </row>
    <row r="35" spans="1:7">
      <c r="B35" s="2" t="s">
        <v>1660</v>
      </c>
      <c r="C35" s="2" t="s">
        <v>1660</v>
      </c>
      <c r="D35" s="2" t="s">
        <v>1660</v>
      </c>
      <c r="E35" s="1" t="s">
        <v>1660</v>
      </c>
    </row>
    <row r="36" spans="1:7" ht="18" customHeight="1">
      <c r="B36" t="s">
        <v>1660</v>
      </c>
    </row>
    <row r="37" spans="1:7">
      <c r="A37" s="625">
        <v>1121</v>
      </c>
      <c r="B37" s="350" t="s">
        <v>2838</v>
      </c>
      <c r="C37" s="350" t="s">
        <v>2100</v>
      </c>
      <c r="E37" s="626" t="s">
        <v>2999</v>
      </c>
      <c r="G37" s="288">
        <v>45308</v>
      </c>
    </row>
    <row r="41" spans="1:7" ht="18.75" customHeight="1"/>
    <row r="42" spans="1:7" ht="9.75" customHeight="1"/>
    <row r="45" spans="1:7">
      <c r="D45">
        <v>850</v>
      </c>
      <c r="F45">
        <v>625</v>
      </c>
    </row>
    <row r="46" spans="1:7">
      <c r="D46">
        <v>800</v>
      </c>
      <c r="F46">
        <v>1300</v>
      </c>
    </row>
    <row r="47" spans="1:7" ht="14.25" customHeight="1">
      <c r="D47">
        <v>725</v>
      </c>
      <c r="F47">
        <v>600</v>
      </c>
    </row>
    <row r="48" spans="1:7">
      <c r="D48">
        <v>3000</v>
      </c>
      <c r="F48">
        <v>3000</v>
      </c>
    </row>
    <row r="49" spans="4:7">
      <c r="D49">
        <f>SUM(D45:D48)</f>
        <v>5375</v>
      </c>
      <c r="F49">
        <f>SUM(F45:F48)</f>
        <v>5525</v>
      </c>
      <c r="G49">
        <f>D49-F49</f>
        <v>-150</v>
      </c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1EF3-1E6A-44C2-B881-6B8D2245B5C2}">
  <dimension ref="A1:N325"/>
  <sheetViews>
    <sheetView workbookViewId="0">
      <pane xSplit="3" ySplit="2" topLeftCell="D317" activePane="bottomRight" state="frozen"/>
      <selection pane="topRight" activeCell="D1" sqref="D1"/>
      <selection pane="bottomLeft" activeCell="A3" sqref="A3"/>
      <selection pane="bottomRight" activeCell="N324" sqref="N324"/>
    </sheetView>
  </sheetViews>
  <sheetFormatPr defaultRowHeight="14.5"/>
  <cols>
    <col min="2" max="2" width="15.6328125" customWidth="1"/>
    <col min="6" max="6" width="20.08984375" customWidth="1"/>
    <col min="7" max="7" width="13" customWidth="1"/>
  </cols>
  <sheetData>
    <row r="1" spans="1:12" ht="15.5">
      <c r="B1" s="344">
        <f>COUNTA(B3:B325)</f>
        <v>323</v>
      </c>
    </row>
    <row r="2" spans="1:12">
      <c r="A2" t="s">
        <v>2471</v>
      </c>
      <c r="B2" t="s">
        <v>0</v>
      </c>
      <c r="C2" t="s">
        <v>1</v>
      </c>
      <c r="D2" t="s">
        <v>1079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</row>
    <row r="3" spans="1:12">
      <c r="A3">
        <v>570</v>
      </c>
      <c r="B3" t="s">
        <v>12</v>
      </c>
      <c r="C3" t="s">
        <v>13</v>
      </c>
      <c r="D3" t="s">
        <v>1077</v>
      </c>
      <c r="E3" t="s">
        <v>14</v>
      </c>
      <c r="F3" t="s">
        <v>15</v>
      </c>
      <c r="G3" t="s">
        <v>16</v>
      </c>
      <c r="H3" t="s">
        <v>17</v>
      </c>
      <c r="I3" t="s">
        <v>1752</v>
      </c>
      <c r="J3" t="s">
        <v>18</v>
      </c>
      <c r="K3" t="s">
        <v>18</v>
      </c>
      <c r="L3" t="s">
        <v>3020</v>
      </c>
    </row>
    <row r="4" spans="1:12">
      <c r="A4" s="6">
        <v>803</v>
      </c>
      <c r="B4" t="s">
        <v>22</v>
      </c>
      <c r="C4" t="s">
        <v>202</v>
      </c>
      <c r="D4" t="s">
        <v>1218</v>
      </c>
      <c r="E4" t="s">
        <v>23</v>
      </c>
      <c r="F4" t="s">
        <v>24</v>
      </c>
      <c r="G4" t="s">
        <v>25</v>
      </c>
      <c r="H4" t="s">
        <v>17</v>
      </c>
      <c r="I4" t="s">
        <v>1755</v>
      </c>
      <c r="J4" t="s">
        <v>26</v>
      </c>
      <c r="K4" t="s">
        <v>27</v>
      </c>
      <c r="L4" t="s">
        <v>28</v>
      </c>
    </row>
    <row r="5" spans="1:12">
      <c r="A5">
        <v>679</v>
      </c>
      <c r="B5" t="s">
        <v>29</v>
      </c>
      <c r="C5" t="s">
        <v>202</v>
      </c>
      <c r="D5" t="s">
        <v>1540</v>
      </c>
      <c r="E5" t="s">
        <v>30</v>
      </c>
      <c r="F5" t="s">
        <v>31</v>
      </c>
      <c r="G5" t="s">
        <v>32</v>
      </c>
      <c r="H5" t="s">
        <v>17</v>
      </c>
      <c r="I5" t="s">
        <v>1756</v>
      </c>
      <c r="J5" t="s">
        <v>33</v>
      </c>
      <c r="K5" t="s">
        <v>34</v>
      </c>
      <c r="L5" t="s">
        <v>35</v>
      </c>
    </row>
    <row r="6" spans="1:12">
      <c r="A6">
        <v>688</v>
      </c>
      <c r="B6" t="s">
        <v>44</v>
      </c>
      <c r="C6" t="s">
        <v>45</v>
      </c>
      <c r="D6" t="s">
        <v>1367</v>
      </c>
      <c r="E6" t="s">
        <v>14</v>
      </c>
      <c r="F6" t="s">
        <v>46</v>
      </c>
      <c r="G6" t="s">
        <v>42</v>
      </c>
      <c r="H6" t="s">
        <v>17</v>
      </c>
      <c r="I6" t="s">
        <v>1758</v>
      </c>
      <c r="J6" t="s">
        <v>47</v>
      </c>
      <c r="L6" t="s">
        <v>48</v>
      </c>
    </row>
    <row r="7" spans="1:12">
      <c r="A7">
        <v>672</v>
      </c>
      <c r="B7" t="s">
        <v>49</v>
      </c>
      <c r="C7" t="s">
        <v>50</v>
      </c>
      <c r="D7" t="s">
        <v>1760</v>
      </c>
      <c r="E7" t="s">
        <v>51</v>
      </c>
      <c r="F7" t="s">
        <v>52</v>
      </c>
      <c r="G7" t="s">
        <v>53</v>
      </c>
      <c r="H7" t="s">
        <v>17</v>
      </c>
      <c r="I7" t="s">
        <v>1761</v>
      </c>
      <c r="J7" t="s">
        <v>54</v>
      </c>
      <c r="L7" t="s">
        <v>55</v>
      </c>
    </row>
    <row r="8" spans="1:12">
      <c r="A8">
        <v>1063</v>
      </c>
      <c r="B8" t="s">
        <v>1763</v>
      </c>
      <c r="C8" t="s">
        <v>50</v>
      </c>
      <c r="D8" t="s">
        <v>1764</v>
      </c>
      <c r="E8" t="s">
        <v>457</v>
      </c>
      <c r="F8" t="s">
        <v>1765</v>
      </c>
      <c r="G8" t="s">
        <v>16</v>
      </c>
      <c r="H8" t="s">
        <v>17</v>
      </c>
      <c r="I8" t="s">
        <v>1752</v>
      </c>
      <c r="J8" t="s">
        <v>1766</v>
      </c>
      <c r="K8" t="s">
        <v>1767</v>
      </c>
      <c r="L8" t="s">
        <v>1768</v>
      </c>
    </row>
    <row r="9" spans="1:12">
      <c r="A9">
        <v>41</v>
      </c>
      <c r="B9" t="s">
        <v>57</v>
      </c>
      <c r="C9" t="s">
        <v>58</v>
      </c>
      <c r="D9" t="s">
        <v>1356</v>
      </c>
      <c r="E9" t="s">
        <v>59</v>
      </c>
      <c r="F9" t="s">
        <v>60</v>
      </c>
      <c r="G9" t="s">
        <v>25</v>
      </c>
      <c r="H9" t="s">
        <v>17</v>
      </c>
      <c r="I9" t="s">
        <v>1755</v>
      </c>
      <c r="J9" t="s">
        <v>61</v>
      </c>
      <c r="L9" t="s">
        <v>62</v>
      </c>
    </row>
    <row r="10" spans="1:12">
      <c r="A10">
        <v>1057</v>
      </c>
      <c r="B10" t="s">
        <v>1736</v>
      </c>
      <c r="C10" t="s">
        <v>798</v>
      </c>
      <c r="D10" t="s">
        <v>1214</v>
      </c>
      <c r="E10" t="s">
        <v>1385</v>
      </c>
      <c r="F10" t="s">
        <v>1771</v>
      </c>
      <c r="G10" t="s">
        <v>83</v>
      </c>
      <c r="H10" t="s">
        <v>17</v>
      </c>
      <c r="I10" t="s">
        <v>1772</v>
      </c>
      <c r="J10" t="s">
        <v>1773</v>
      </c>
      <c r="K10" t="s">
        <v>1774</v>
      </c>
      <c r="L10" t="s">
        <v>1775</v>
      </c>
    </row>
    <row r="11" spans="1:12">
      <c r="A11">
        <v>583</v>
      </c>
      <c r="B11" t="s">
        <v>63</v>
      </c>
      <c r="C11" t="s">
        <v>64</v>
      </c>
      <c r="D11" t="s">
        <v>1239</v>
      </c>
      <c r="E11" t="s">
        <v>77</v>
      </c>
      <c r="F11" t="s">
        <v>66</v>
      </c>
      <c r="G11" t="s">
        <v>67</v>
      </c>
      <c r="H11" t="s">
        <v>17</v>
      </c>
      <c r="I11" t="s">
        <v>1776</v>
      </c>
      <c r="J11" t="s">
        <v>68</v>
      </c>
      <c r="L11" t="s">
        <v>69</v>
      </c>
    </row>
    <row r="12" spans="1:12">
      <c r="A12">
        <v>939</v>
      </c>
      <c r="B12" t="s">
        <v>76</v>
      </c>
      <c r="C12" t="s">
        <v>1644</v>
      </c>
      <c r="D12" t="s">
        <v>1082</v>
      </c>
      <c r="E12" t="s">
        <v>77</v>
      </c>
      <c r="F12" t="s">
        <v>78</v>
      </c>
      <c r="G12" t="s">
        <v>16</v>
      </c>
      <c r="H12" t="s">
        <v>17</v>
      </c>
      <c r="I12" t="s">
        <v>1752</v>
      </c>
      <c r="J12" t="s">
        <v>79</v>
      </c>
      <c r="L12" t="s">
        <v>80</v>
      </c>
    </row>
    <row r="13" spans="1:12">
      <c r="A13">
        <v>489</v>
      </c>
      <c r="B13" t="s">
        <v>84</v>
      </c>
      <c r="C13" t="s">
        <v>756</v>
      </c>
      <c r="D13" t="s">
        <v>1353</v>
      </c>
      <c r="E13" t="s">
        <v>85</v>
      </c>
      <c r="F13" t="s">
        <v>86</v>
      </c>
      <c r="G13" t="s">
        <v>87</v>
      </c>
      <c r="H13" t="s">
        <v>17</v>
      </c>
      <c r="I13" t="s">
        <v>1778</v>
      </c>
      <c r="J13" t="s">
        <v>88</v>
      </c>
      <c r="K13" t="s">
        <v>3032</v>
      </c>
      <c r="L13" t="s">
        <v>89</v>
      </c>
    </row>
    <row r="14" spans="1:12">
      <c r="A14">
        <v>902</v>
      </c>
      <c r="B14" t="s">
        <v>90</v>
      </c>
      <c r="C14" t="s">
        <v>91</v>
      </c>
      <c r="D14" t="s">
        <v>1268</v>
      </c>
      <c r="E14" t="s">
        <v>92</v>
      </c>
      <c r="F14" t="s">
        <v>93</v>
      </c>
      <c r="G14" t="s">
        <v>81</v>
      </c>
      <c r="H14" t="s">
        <v>17</v>
      </c>
      <c r="I14" t="s">
        <v>1779</v>
      </c>
      <c r="J14" t="s">
        <v>94</v>
      </c>
      <c r="K14" t="s">
        <v>95</v>
      </c>
      <c r="L14" t="s">
        <v>1412</v>
      </c>
    </row>
    <row r="15" spans="1:12">
      <c r="A15">
        <v>415</v>
      </c>
      <c r="B15" t="s">
        <v>97</v>
      </c>
      <c r="C15" t="s">
        <v>98</v>
      </c>
      <c r="D15" t="s">
        <v>1104</v>
      </c>
      <c r="E15" t="s">
        <v>99</v>
      </c>
      <c r="F15" t="s">
        <v>100</v>
      </c>
      <c r="G15" t="s">
        <v>25</v>
      </c>
      <c r="H15" t="s">
        <v>17</v>
      </c>
      <c r="I15" t="s">
        <v>1755</v>
      </c>
      <c r="J15" t="s">
        <v>101</v>
      </c>
      <c r="L15" t="s">
        <v>102</v>
      </c>
    </row>
    <row r="16" spans="1:12">
      <c r="A16">
        <v>523</v>
      </c>
      <c r="B16" t="s">
        <v>103</v>
      </c>
      <c r="C16" t="s">
        <v>1632</v>
      </c>
      <c r="D16" t="s">
        <v>1434</v>
      </c>
      <c r="E16" t="s">
        <v>23</v>
      </c>
      <c r="F16" t="s">
        <v>105</v>
      </c>
      <c r="G16" t="s">
        <v>25</v>
      </c>
      <c r="H16" t="s">
        <v>17</v>
      </c>
      <c r="I16" t="s">
        <v>1755</v>
      </c>
      <c r="J16" t="s">
        <v>106</v>
      </c>
      <c r="K16" t="s">
        <v>1435</v>
      </c>
      <c r="L16" t="s">
        <v>2122</v>
      </c>
    </row>
    <row r="17" spans="1:12">
      <c r="A17">
        <v>957</v>
      </c>
      <c r="B17" t="s">
        <v>107</v>
      </c>
      <c r="C17" t="s">
        <v>144</v>
      </c>
      <c r="D17" t="s">
        <v>1542</v>
      </c>
      <c r="E17" t="s">
        <v>77</v>
      </c>
      <c r="F17" t="s">
        <v>1781</v>
      </c>
      <c r="G17" t="s">
        <v>25</v>
      </c>
      <c r="H17" t="s">
        <v>17</v>
      </c>
      <c r="I17" t="s">
        <v>1755</v>
      </c>
      <c r="J17" t="s">
        <v>108</v>
      </c>
      <c r="K17" t="s">
        <v>109</v>
      </c>
      <c r="L17" t="s">
        <v>110</v>
      </c>
    </row>
    <row r="18" spans="1:12">
      <c r="A18">
        <v>501</v>
      </c>
      <c r="B18" t="s">
        <v>117</v>
      </c>
      <c r="C18" t="s">
        <v>2038</v>
      </c>
      <c r="D18" t="s">
        <v>1214</v>
      </c>
      <c r="E18" t="s">
        <v>118</v>
      </c>
      <c r="F18" t="s">
        <v>119</v>
      </c>
      <c r="G18" t="s">
        <v>120</v>
      </c>
      <c r="H18" t="s">
        <v>17</v>
      </c>
      <c r="I18" t="s">
        <v>1782</v>
      </c>
      <c r="J18" t="s">
        <v>121</v>
      </c>
      <c r="L18" t="s">
        <v>122</v>
      </c>
    </row>
    <row r="19" spans="1:12">
      <c r="A19">
        <v>775</v>
      </c>
      <c r="B19" t="s">
        <v>123</v>
      </c>
      <c r="C19" t="s">
        <v>144</v>
      </c>
      <c r="D19" t="s">
        <v>1250</v>
      </c>
      <c r="E19" t="s">
        <v>124</v>
      </c>
      <c r="F19" t="s">
        <v>2207</v>
      </c>
      <c r="G19" t="s">
        <v>42</v>
      </c>
      <c r="H19" t="s">
        <v>17</v>
      </c>
      <c r="I19" t="s">
        <v>1758</v>
      </c>
      <c r="J19" t="s">
        <v>125</v>
      </c>
      <c r="K19" t="s">
        <v>126</v>
      </c>
      <c r="L19" t="s">
        <v>127</v>
      </c>
    </row>
    <row r="20" spans="1:12">
      <c r="A20">
        <v>960</v>
      </c>
      <c r="B20" t="s">
        <v>128</v>
      </c>
      <c r="C20" t="s">
        <v>2098</v>
      </c>
      <c r="D20" t="s">
        <v>1434</v>
      </c>
      <c r="E20" t="s">
        <v>129</v>
      </c>
      <c r="F20" t="s">
        <v>1616</v>
      </c>
      <c r="G20" t="s">
        <v>136</v>
      </c>
      <c r="H20" t="s">
        <v>17</v>
      </c>
      <c r="I20" t="s">
        <v>1783</v>
      </c>
      <c r="J20" t="s">
        <v>131</v>
      </c>
      <c r="L20" t="s">
        <v>132</v>
      </c>
    </row>
    <row r="21" spans="1:12">
      <c r="A21">
        <v>1120</v>
      </c>
      <c r="B21" t="s">
        <v>2735</v>
      </c>
      <c r="C21" t="s">
        <v>861</v>
      </c>
      <c r="D21" t="s">
        <v>1403</v>
      </c>
      <c r="E21" t="s">
        <v>124</v>
      </c>
      <c r="F21" t="s">
        <v>2740</v>
      </c>
      <c r="G21" t="s">
        <v>213</v>
      </c>
      <c r="H21" t="s">
        <v>17</v>
      </c>
      <c r="I21" t="s">
        <v>1804</v>
      </c>
      <c r="J21" t="s">
        <v>2741</v>
      </c>
      <c r="K21" t="s">
        <v>2741</v>
      </c>
      <c r="L21" t="s">
        <v>2742</v>
      </c>
    </row>
    <row r="22" spans="1:12">
      <c r="A22">
        <v>50</v>
      </c>
      <c r="B22" t="s">
        <v>134</v>
      </c>
      <c r="C22" t="s">
        <v>13</v>
      </c>
      <c r="D22" t="s">
        <v>1104</v>
      </c>
      <c r="E22" t="s">
        <v>51</v>
      </c>
      <c r="F22" t="s">
        <v>135</v>
      </c>
      <c r="G22" t="s">
        <v>136</v>
      </c>
      <c r="H22" t="s">
        <v>17</v>
      </c>
      <c r="I22" t="s">
        <v>1783</v>
      </c>
      <c r="J22" t="s">
        <v>137</v>
      </c>
      <c r="L22" t="s">
        <v>138</v>
      </c>
    </row>
    <row r="23" spans="1:12">
      <c r="A23">
        <v>51</v>
      </c>
      <c r="B23" t="s">
        <v>139</v>
      </c>
      <c r="C23" t="s">
        <v>140</v>
      </c>
      <c r="D23" t="s">
        <v>1084</v>
      </c>
      <c r="E23" t="s">
        <v>141</v>
      </c>
      <c r="F23" t="s">
        <v>142</v>
      </c>
      <c r="G23" t="s">
        <v>25</v>
      </c>
      <c r="H23" t="s">
        <v>17</v>
      </c>
      <c r="I23" t="s">
        <v>1755</v>
      </c>
      <c r="J23" t="s">
        <v>143</v>
      </c>
      <c r="L23" t="s">
        <v>1784</v>
      </c>
    </row>
    <row r="24" spans="1:12">
      <c r="A24">
        <v>1046</v>
      </c>
      <c r="B24" t="s">
        <v>1678</v>
      </c>
      <c r="C24" t="s">
        <v>144</v>
      </c>
      <c r="D24" t="s">
        <v>1240</v>
      </c>
      <c r="E24" t="s">
        <v>640</v>
      </c>
      <c r="F24" t="s">
        <v>1786</v>
      </c>
      <c r="G24" t="s">
        <v>777</v>
      </c>
      <c r="H24" t="s">
        <v>17</v>
      </c>
      <c r="I24" t="s">
        <v>1787</v>
      </c>
      <c r="J24" t="s">
        <v>1679</v>
      </c>
      <c r="K24" t="s">
        <v>1679</v>
      </c>
      <c r="L24" t="s">
        <v>1680</v>
      </c>
    </row>
    <row r="25" spans="1:12">
      <c r="A25">
        <v>62</v>
      </c>
      <c r="B25" t="s">
        <v>145</v>
      </c>
      <c r="C25" t="s">
        <v>146</v>
      </c>
      <c r="D25" t="s">
        <v>1137</v>
      </c>
      <c r="E25" t="s">
        <v>147</v>
      </c>
      <c r="F25" t="s">
        <v>148</v>
      </c>
      <c r="G25" t="s">
        <v>149</v>
      </c>
      <c r="H25" t="s">
        <v>17</v>
      </c>
      <c r="I25" t="s">
        <v>1759</v>
      </c>
      <c r="J25" t="s">
        <v>150</v>
      </c>
      <c r="K25" t="s">
        <v>1138</v>
      </c>
      <c r="L25" t="s">
        <v>151</v>
      </c>
    </row>
    <row r="26" spans="1:12">
      <c r="A26">
        <v>956</v>
      </c>
      <c r="B26" t="s">
        <v>152</v>
      </c>
      <c r="C26" t="s">
        <v>56</v>
      </c>
      <c r="D26" t="s">
        <v>1144</v>
      </c>
      <c r="E26" t="s">
        <v>153</v>
      </c>
      <c r="F26" t="s">
        <v>154</v>
      </c>
      <c r="G26" t="s">
        <v>155</v>
      </c>
      <c r="H26" t="s">
        <v>17</v>
      </c>
      <c r="I26" t="s">
        <v>1788</v>
      </c>
      <c r="J26" t="s">
        <v>156</v>
      </c>
      <c r="K26" t="s">
        <v>157</v>
      </c>
      <c r="L26" t="s">
        <v>158</v>
      </c>
    </row>
    <row r="27" spans="1:12">
      <c r="A27">
        <v>1126</v>
      </c>
      <c r="B27" t="s">
        <v>2998</v>
      </c>
      <c r="C27" t="s">
        <v>533</v>
      </c>
      <c r="D27" t="s">
        <v>1601</v>
      </c>
      <c r="E27" t="s">
        <v>231</v>
      </c>
      <c r="F27" t="s">
        <v>3047</v>
      </c>
      <c r="G27" t="s">
        <v>2723</v>
      </c>
      <c r="H27" t="s">
        <v>17</v>
      </c>
      <c r="I27" t="s">
        <v>2724</v>
      </c>
      <c r="K27" t="s">
        <v>3048</v>
      </c>
      <c r="L27" t="s">
        <v>3049</v>
      </c>
    </row>
    <row r="28" spans="1:12">
      <c r="A28">
        <v>66</v>
      </c>
      <c r="B28" t="s">
        <v>160</v>
      </c>
      <c r="C28" t="s">
        <v>56</v>
      </c>
      <c r="D28" t="s">
        <v>1107</v>
      </c>
      <c r="E28" t="s">
        <v>51</v>
      </c>
      <c r="F28" t="s">
        <v>162</v>
      </c>
      <c r="G28" t="s">
        <v>25</v>
      </c>
      <c r="H28" t="s">
        <v>17</v>
      </c>
      <c r="I28" t="s">
        <v>1755</v>
      </c>
    </row>
    <row r="29" spans="1:12">
      <c r="A29">
        <v>1110</v>
      </c>
      <c r="B29" t="s">
        <v>2410</v>
      </c>
      <c r="C29" t="s">
        <v>202</v>
      </c>
      <c r="D29" t="s">
        <v>1211</v>
      </c>
      <c r="E29" t="s">
        <v>153</v>
      </c>
      <c r="F29" t="s">
        <v>2536</v>
      </c>
      <c r="G29" t="s">
        <v>583</v>
      </c>
      <c r="H29" t="s">
        <v>17</v>
      </c>
      <c r="I29" t="s">
        <v>1895</v>
      </c>
      <c r="J29" t="s">
        <v>2413</v>
      </c>
      <c r="K29" t="s">
        <v>2413</v>
      </c>
      <c r="L29" t="s">
        <v>2537</v>
      </c>
    </row>
    <row r="30" spans="1:12">
      <c r="A30">
        <v>562</v>
      </c>
      <c r="B30" t="s">
        <v>167</v>
      </c>
      <c r="C30" t="s">
        <v>2108</v>
      </c>
      <c r="D30" t="s">
        <v>1105</v>
      </c>
      <c r="E30" t="s">
        <v>168</v>
      </c>
      <c r="F30" t="s">
        <v>169</v>
      </c>
      <c r="G30" t="s">
        <v>32</v>
      </c>
      <c r="H30" t="s">
        <v>17</v>
      </c>
      <c r="I30" t="s">
        <v>1756</v>
      </c>
      <c r="J30" t="s">
        <v>170</v>
      </c>
      <c r="K30" t="s">
        <v>1349</v>
      </c>
      <c r="L30" t="s">
        <v>171</v>
      </c>
    </row>
    <row r="31" spans="1:12">
      <c r="A31">
        <v>68</v>
      </c>
      <c r="B31" t="s">
        <v>167</v>
      </c>
      <c r="C31" t="s">
        <v>172</v>
      </c>
      <c r="D31" t="s">
        <v>1153</v>
      </c>
      <c r="E31" t="s">
        <v>153</v>
      </c>
      <c r="F31" t="s">
        <v>173</v>
      </c>
      <c r="G31" t="s">
        <v>120</v>
      </c>
      <c r="H31" t="s">
        <v>17</v>
      </c>
      <c r="I31" t="s">
        <v>1782</v>
      </c>
      <c r="J31" t="s">
        <v>174</v>
      </c>
      <c r="L31" t="s">
        <v>175</v>
      </c>
    </row>
    <row r="32" spans="1:12">
      <c r="A32">
        <v>69</v>
      </c>
      <c r="B32" t="s">
        <v>176</v>
      </c>
      <c r="C32" t="s">
        <v>2099</v>
      </c>
      <c r="D32" t="s">
        <v>1361</v>
      </c>
      <c r="E32" t="s">
        <v>20</v>
      </c>
      <c r="F32" t="s">
        <v>177</v>
      </c>
      <c r="G32" t="s">
        <v>120</v>
      </c>
      <c r="H32" t="s">
        <v>17</v>
      </c>
      <c r="I32" t="s">
        <v>1782</v>
      </c>
      <c r="J32" t="s">
        <v>178</v>
      </c>
      <c r="L32" t="s">
        <v>1681</v>
      </c>
    </row>
    <row r="33" spans="1:12">
      <c r="A33">
        <v>73</v>
      </c>
      <c r="B33" t="s">
        <v>180</v>
      </c>
      <c r="C33" t="s">
        <v>58</v>
      </c>
      <c r="D33" t="s">
        <v>1364</v>
      </c>
      <c r="E33" t="s">
        <v>181</v>
      </c>
      <c r="F33" t="s">
        <v>182</v>
      </c>
      <c r="G33" t="s">
        <v>16</v>
      </c>
      <c r="H33" t="s">
        <v>17</v>
      </c>
      <c r="I33" t="s">
        <v>1752</v>
      </c>
      <c r="J33" t="s">
        <v>183</v>
      </c>
      <c r="L33" t="s">
        <v>184</v>
      </c>
    </row>
    <row r="34" spans="1:12">
      <c r="A34">
        <v>1054</v>
      </c>
      <c r="B34" t="s">
        <v>1664</v>
      </c>
      <c r="C34" t="s">
        <v>144</v>
      </c>
      <c r="D34" t="s">
        <v>1792</v>
      </c>
      <c r="E34" t="s">
        <v>77</v>
      </c>
      <c r="F34" t="s">
        <v>1793</v>
      </c>
      <c r="G34" t="s">
        <v>32</v>
      </c>
      <c r="H34" t="s">
        <v>17</v>
      </c>
      <c r="I34" t="s">
        <v>1756</v>
      </c>
      <c r="J34" t="s">
        <v>1682</v>
      </c>
      <c r="K34" t="s">
        <v>1683</v>
      </c>
      <c r="L34" t="s">
        <v>1684</v>
      </c>
    </row>
    <row r="35" spans="1:12">
      <c r="A35">
        <v>518</v>
      </c>
      <c r="B35" t="s">
        <v>185</v>
      </c>
      <c r="C35" t="s">
        <v>186</v>
      </c>
      <c r="D35" t="s">
        <v>1476</v>
      </c>
      <c r="E35" t="s">
        <v>187</v>
      </c>
      <c r="F35" t="s">
        <v>188</v>
      </c>
      <c r="G35" t="s">
        <v>120</v>
      </c>
      <c r="H35" t="s">
        <v>17</v>
      </c>
      <c r="I35" t="s">
        <v>1782</v>
      </c>
      <c r="J35" t="s">
        <v>189</v>
      </c>
      <c r="K35" t="s">
        <v>190</v>
      </c>
      <c r="L35" t="s">
        <v>191</v>
      </c>
    </row>
    <row r="36" spans="1:12">
      <c r="A36">
        <v>75</v>
      </c>
      <c r="B36" t="s">
        <v>2094</v>
      </c>
      <c r="C36" t="s">
        <v>64</v>
      </c>
      <c r="D36" t="s">
        <v>1117</v>
      </c>
      <c r="E36" t="s">
        <v>192</v>
      </c>
      <c r="F36" t="s">
        <v>193</v>
      </c>
      <c r="G36" t="s">
        <v>83</v>
      </c>
      <c r="H36" t="s">
        <v>17</v>
      </c>
      <c r="I36" t="s">
        <v>1772</v>
      </c>
      <c r="J36" t="s">
        <v>194</v>
      </c>
      <c r="L36" t="s">
        <v>195</v>
      </c>
    </row>
    <row r="37" spans="1:12">
      <c r="A37">
        <v>904</v>
      </c>
      <c r="B37" t="s">
        <v>196</v>
      </c>
      <c r="C37" t="s">
        <v>13</v>
      </c>
      <c r="D37" t="s">
        <v>1577</v>
      </c>
      <c r="E37" t="s">
        <v>92</v>
      </c>
      <c r="F37" t="s">
        <v>197</v>
      </c>
      <c r="G37" t="s">
        <v>198</v>
      </c>
      <c r="H37" t="s">
        <v>17</v>
      </c>
      <c r="I37" t="s">
        <v>1796</v>
      </c>
      <c r="J37" t="s">
        <v>199</v>
      </c>
      <c r="K37" t="s">
        <v>200</v>
      </c>
      <c r="L37" t="s">
        <v>201</v>
      </c>
    </row>
    <row r="38" spans="1:12">
      <c r="A38">
        <v>1061</v>
      </c>
      <c r="B38" t="s">
        <v>1739</v>
      </c>
      <c r="C38" t="s">
        <v>2095</v>
      </c>
      <c r="D38" t="s">
        <v>1105</v>
      </c>
      <c r="E38" t="s">
        <v>1220</v>
      </c>
      <c r="F38" t="s">
        <v>1797</v>
      </c>
      <c r="G38" t="s">
        <v>789</v>
      </c>
      <c r="H38" t="s">
        <v>17</v>
      </c>
      <c r="I38" t="s">
        <v>1798</v>
      </c>
      <c r="J38" t="s">
        <v>1799</v>
      </c>
      <c r="K38" t="s">
        <v>1800</v>
      </c>
      <c r="L38" t="s">
        <v>1801</v>
      </c>
    </row>
    <row r="39" spans="1:12">
      <c r="A39">
        <v>78</v>
      </c>
      <c r="B39" t="s">
        <v>203</v>
      </c>
      <c r="C39" t="s">
        <v>13</v>
      </c>
      <c r="D39" t="s">
        <v>1104</v>
      </c>
      <c r="E39" t="s">
        <v>51</v>
      </c>
      <c r="F39" t="s">
        <v>204</v>
      </c>
      <c r="G39" t="s">
        <v>25</v>
      </c>
      <c r="H39" t="s">
        <v>17</v>
      </c>
      <c r="I39" t="s">
        <v>1755</v>
      </c>
      <c r="J39" t="s">
        <v>205</v>
      </c>
      <c r="L39" t="s">
        <v>206</v>
      </c>
    </row>
    <row r="40" spans="1:12">
      <c r="A40">
        <v>846</v>
      </c>
      <c r="B40" t="s">
        <v>207</v>
      </c>
      <c r="C40" t="s">
        <v>45</v>
      </c>
      <c r="D40" t="s">
        <v>1077</v>
      </c>
      <c r="E40" t="s">
        <v>23</v>
      </c>
      <c r="F40" t="s">
        <v>208</v>
      </c>
      <c r="G40" t="s">
        <v>32</v>
      </c>
      <c r="H40" t="s">
        <v>17</v>
      </c>
      <c r="I40" t="s">
        <v>1756</v>
      </c>
      <c r="J40" t="s">
        <v>209</v>
      </c>
      <c r="K40" t="s">
        <v>1536</v>
      </c>
      <c r="L40" t="s">
        <v>210</v>
      </c>
    </row>
    <row r="41" spans="1:12">
      <c r="A41">
        <v>998</v>
      </c>
      <c r="B41" t="s">
        <v>1263</v>
      </c>
      <c r="C41" t="s">
        <v>64</v>
      </c>
      <c r="D41" t="s">
        <v>1264</v>
      </c>
      <c r="E41" t="s">
        <v>85</v>
      </c>
      <c r="F41" t="s">
        <v>1265</v>
      </c>
      <c r="G41" t="s">
        <v>25</v>
      </c>
      <c r="H41" t="s">
        <v>17</v>
      </c>
      <c r="I41" t="s">
        <v>1755</v>
      </c>
      <c r="J41" t="s">
        <v>2229</v>
      </c>
      <c r="K41" t="s">
        <v>2229</v>
      </c>
      <c r="L41" t="s">
        <v>3458</v>
      </c>
    </row>
    <row r="42" spans="1:12">
      <c r="A42">
        <v>1103</v>
      </c>
      <c r="B42" t="s">
        <v>2291</v>
      </c>
      <c r="C42" t="s">
        <v>2346</v>
      </c>
      <c r="E42" t="s">
        <v>2345</v>
      </c>
      <c r="F42" t="s">
        <v>2344</v>
      </c>
      <c r="G42" t="s">
        <v>25</v>
      </c>
      <c r="H42" t="s">
        <v>17</v>
      </c>
      <c r="I42" t="s">
        <v>1755</v>
      </c>
      <c r="J42" t="s">
        <v>2343</v>
      </c>
      <c r="K42" t="s">
        <v>2343</v>
      </c>
      <c r="L42" t="s">
        <v>2342</v>
      </c>
    </row>
    <row r="43" spans="1:12">
      <c r="A43">
        <v>1014</v>
      </c>
      <c r="B43" t="s">
        <v>1531</v>
      </c>
      <c r="C43" t="s">
        <v>144</v>
      </c>
      <c r="D43" t="s">
        <v>1144</v>
      </c>
      <c r="E43" t="s">
        <v>85</v>
      </c>
      <c r="F43" t="s">
        <v>1532</v>
      </c>
      <c r="G43" t="s">
        <v>87</v>
      </c>
      <c r="H43" t="s">
        <v>17</v>
      </c>
      <c r="I43" t="s">
        <v>1778</v>
      </c>
      <c r="K43" t="s">
        <v>3064</v>
      </c>
      <c r="L43" t="s">
        <v>3065</v>
      </c>
    </row>
    <row r="44" spans="1:12">
      <c r="A44">
        <v>444</v>
      </c>
      <c r="B44" t="s">
        <v>221</v>
      </c>
      <c r="C44" t="s">
        <v>222</v>
      </c>
      <c r="D44" t="s">
        <v>1100</v>
      </c>
      <c r="E44" t="s">
        <v>30</v>
      </c>
      <c r="F44" t="s">
        <v>1806</v>
      </c>
      <c r="G44" t="s">
        <v>1807</v>
      </c>
      <c r="H44" t="s">
        <v>1808</v>
      </c>
      <c r="I44" t="s">
        <v>1809</v>
      </c>
      <c r="J44" t="s">
        <v>223</v>
      </c>
      <c r="L44" t="s">
        <v>224</v>
      </c>
    </row>
    <row r="45" spans="1:12">
      <c r="A45">
        <v>759</v>
      </c>
      <c r="B45" t="s">
        <v>225</v>
      </c>
      <c r="C45" t="s">
        <v>91</v>
      </c>
      <c r="D45" t="s">
        <v>1165</v>
      </c>
      <c r="E45" t="s">
        <v>129</v>
      </c>
      <c r="F45" t="s">
        <v>226</v>
      </c>
      <c r="G45" t="s">
        <v>32</v>
      </c>
      <c r="H45" t="s">
        <v>17</v>
      </c>
      <c r="I45" t="s">
        <v>1756</v>
      </c>
      <c r="J45" t="s">
        <v>227</v>
      </c>
      <c r="K45" t="s">
        <v>228</v>
      </c>
      <c r="L45" t="s">
        <v>229</v>
      </c>
    </row>
    <row r="46" spans="1:12">
      <c r="A46">
        <v>949</v>
      </c>
      <c r="B46" t="s">
        <v>230</v>
      </c>
      <c r="C46" t="s">
        <v>1642</v>
      </c>
      <c r="D46" t="s">
        <v>1147</v>
      </c>
      <c r="E46" t="s">
        <v>231</v>
      </c>
      <c r="F46" t="s">
        <v>232</v>
      </c>
      <c r="G46" t="s">
        <v>136</v>
      </c>
      <c r="H46" t="s">
        <v>17</v>
      </c>
      <c r="I46" t="s">
        <v>1783</v>
      </c>
      <c r="J46" t="s">
        <v>233</v>
      </c>
      <c r="L46" t="s">
        <v>234</v>
      </c>
    </row>
    <row r="47" spans="1:12">
      <c r="A47">
        <v>85</v>
      </c>
      <c r="B47" t="s">
        <v>235</v>
      </c>
      <c r="C47" t="s">
        <v>2036</v>
      </c>
      <c r="D47" t="s">
        <v>1225</v>
      </c>
      <c r="E47" t="s">
        <v>72</v>
      </c>
      <c r="F47" t="s">
        <v>2348</v>
      </c>
      <c r="G47" t="s">
        <v>2349</v>
      </c>
      <c r="H47" t="s">
        <v>17</v>
      </c>
      <c r="I47" t="s">
        <v>2350</v>
      </c>
      <c r="J47" t="s">
        <v>2351</v>
      </c>
      <c r="K47" t="s">
        <v>1226</v>
      </c>
      <c r="L47" t="s">
        <v>1227</v>
      </c>
    </row>
    <row r="48" spans="1:12">
      <c r="A48">
        <v>1112</v>
      </c>
      <c r="B48" t="s">
        <v>2427</v>
      </c>
      <c r="C48" t="s">
        <v>352</v>
      </c>
      <c r="D48" t="s">
        <v>2432</v>
      </c>
      <c r="E48" t="s">
        <v>2434</v>
      </c>
      <c r="F48" t="s">
        <v>2433</v>
      </c>
      <c r="G48" t="s">
        <v>96</v>
      </c>
      <c r="H48" t="s">
        <v>17</v>
      </c>
      <c r="I48" t="s">
        <v>1822</v>
      </c>
      <c r="J48" t="s">
        <v>2548</v>
      </c>
      <c r="K48" t="s">
        <v>2548</v>
      </c>
      <c r="L48" t="s">
        <v>2431</v>
      </c>
    </row>
    <row r="49" spans="1:12">
      <c r="A49">
        <v>1111</v>
      </c>
      <c r="B49" t="s">
        <v>2418</v>
      </c>
      <c r="C49" t="s">
        <v>2415</v>
      </c>
      <c r="D49" t="s">
        <v>2419</v>
      </c>
      <c r="E49" t="s">
        <v>23</v>
      </c>
      <c r="F49" t="s">
        <v>2550</v>
      </c>
      <c r="G49" t="s">
        <v>81</v>
      </c>
      <c r="H49" t="s">
        <v>2551</v>
      </c>
      <c r="I49" t="s">
        <v>1779</v>
      </c>
      <c r="J49" t="s">
        <v>2422</v>
      </c>
      <c r="K49" t="s">
        <v>2422</v>
      </c>
      <c r="L49" t="s">
        <v>2552</v>
      </c>
    </row>
    <row r="50" spans="1:12">
      <c r="A50">
        <v>959</v>
      </c>
      <c r="B50" t="s">
        <v>236</v>
      </c>
      <c r="C50" t="s">
        <v>577</v>
      </c>
      <c r="D50" t="s">
        <v>1082</v>
      </c>
      <c r="F50" t="s">
        <v>237</v>
      </c>
      <c r="G50" t="s">
        <v>238</v>
      </c>
      <c r="H50" t="s">
        <v>133</v>
      </c>
      <c r="I50" t="s">
        <v>1810</v>
      </c>
      <c r="J50" t="s">
        <v>239</v>
      </c>
      <c r="K50" t="s">
        <v>240</v>
      </c>
      <c r="L50" t="s">
        <v>241</v>
      </c>
    </row>
    <row r="51" spans="1:12">
      <c r="A51">
        <v>1087</v>
      </c>
      <c r="B51" t="s">
        <v>2112</v>
      </c>
      <c r="C51" t="s">
        <v>2256</v>
      </c>
      <c r="D51" t="s">
        <v>2123</v>
      </c>
      <c r="E51" t="s">
        <v>23</v>
      </c>
      <c r="F51" t="s">
        <v>2124</v>
      </c>
      <c r="G51" t="s">
        <v>16</v>
      </c>
      <c r="H51" t="s">
        <v>17</v>
      </c>
      <c r="I51" t="s">
        <v>1752</v>
      </c>
      <c r="J51" t="s">
        <v>2125</v>
      </c>
      <c r="K51" t="s">
        <v>2126</v>
      </c>
      <c r="L51" t="s">
        <v>2127</v>
      </c>
    </row>
    <row r="52" spans="1:12">
      <c r="A52">
        <v>90</v>
      </c>
      <c r="B52" t="s">
        <v>242</v>
      </c>
      <c r="C52" t="s">
        <v>91</v>
      </c>
      <c r="D52" t="s">
        <v>1108</v>
      </c>
      <c r="E52" t="s">
        <v>124</v>
      </c>
      <c r="F52" t="s">
        <v>243</v>
      </c>
      <c r="G52" t="s">
        <v>16</v>
      </c>
      <c r="H52" t="s">
        <v>17</v>
      </c>
      <c r="I52" t="s">
        <v>1752</v>
      </c>
      <c r="J52" t="s">
        <v>244</v>
      </c>
      <c r="L52" t="s">
        <v>245</v>
      </c>
    </row>
    <row r="53" spans="1:12">
      <c r="A53">
        <v>1049</v>
      </c>
      <c r="B53" t="s">
        <v>1640</v>
      </c>
      <c r="C53" t="s">
        <v>1641</v>
      </c>
      <c r="D53" t="s">
        <v>1811</v>
      </c>
      <c r="E53" t="s">
        <v>1563</v>
      </c>
      <c r="F53" t="s">
        <v>1812</v>
      </c>
      <c r="G53" t="s">
        <v>789</v>
      </c>
      <c r="H53" t="s">
        <v>17</v>
      </c>
      <c r="I53" t="s">
        <v>1798</v>
      </c>
      <c r="J53" t="s">
        <v>1685</v>
      </c>
      <c r="K53" t="s">
        <v>1686</v>
      </c>
      <c r="L53" t="s">
        <v>1687</v>
      </c>
    </row>
    <row r="54" spans="1:12">
      <c r="A54">
        <v>1062</v>
      </c>
      <c r="B54" t="s">
        <v>1742</v>
      </c>
      <c r="C54" t="s">
        <v>2519</v>
      </c>
      <c r="D54" t="s">
        <v>1437</v>
      </c>
      <c r="E54" t="s">
        <v>1815</v>
      </c>
      <c r="F54" t="s">
        <v>1816</v>
      </c>
      <c r="G54" t="s">
        <v>130</v>
      </c>
      <c r="H54" t="s">
        <v>17</v>
      </c>
      <c r="I54" t="s">
        <v>1783</v>
      </c>
      <c r="J54" t="s">
        <v>1817</v>
      </c>
      <c r="K54" t="s">
        <v>1818</v>
      </c>
      <c r="L54" t="s">
        <v>1819</v>
      </c>
    </row>
    <row r="55" spans="1:12">
      <c r="A55">
        <v>1134</v>
      </c>
      <c r="B55" t="s">
        <v>3447</v>
      </c>
      <c r="C55" t="s">
        <v>13</v>
      </c>
      <c r="D55" t="s">
        <v>2277</v>
      </c>
      <c r="E55" t="s">
        <v>77</v>
      </c>
      <c r="F55" t="s">
        <v>3459</v>
      </c>
      <c r="G55" t="s">
        <v>67</v>
      </c>
      <c r="H55" t="s">
        <v>17</v>
      </c>
      <c r="I55" t="s">
        <v>1776</v>
      </c>
      <c r="J55" t="s">
        <v>3460</v>
      </c>
      <c r="K55" t="s">
        <v>3461</v>
      </c>
      <c r="L55" t="s">
        <v>3462</v>
      </c>
    </row>
    <row r="56" spans="1:12">
      <c r="A56">
        <v>96</v>
      </c>
      <c r="B56" t="s">
        <v>248</v>
      </c>
      <c r="C56" t="s">
        <v>529</v>
      </c>
      <c r="D56" t="s">
        <v>1105</v>
      </c>
      <c r="E56" t="s">
        <v>51</v>
      </c>
      <c r="F56" t="s">
        <v>250</v>
      </c>
      <c r="G56" t="s">
        <v>96</v>
      </c>
      <c r="H56" t="s">
        <v>17</v>
      </c>
      <c r="I56" t="s">
        <v>1822</v>
      </c>
      <c r="J56" t="s">
        <v>251</v>
      </c>
      <c r="L56" t="s">
        <v>252</v>
      </c>
    </row>
    <row r="57" spans="1:12">
      <c r="A57">
        <v>535</v>
      </c>
      <c r="B57" t="s">
        <v>258</v>
      </c>
      <c r="C57" t="s">
        <v>259</v>
      </c>
      <c r="D57" t="s">
        <v>1082</v>
      </c>
      <c r="E57" t="s">
        <v>51</v>
      </c>
      <c r="F57" t="s">
        <v>260</v>
      </c>
      <c r="G57" t="s">
        <v>42</v>
      </c>
      <c r="H57" t="s">
        <v>17</v>
      </c>
      <c r="I57" t="s">
        <v>1758</v>
      </c>
      <c r="J57" t="s">
        <v>1823</v>
      </c>
      <c r="K57" t="s">
        <v>1823</v>
      </c>
      <c r="L57" t="s">
        <v>261</v>
      </c>
    </row>
    <row r="58" spans="1:12">
      <c r="A58">
        <v>885</v>
      </c>
      <c r="B58" t="s">
        <v>262</v>
      </c>
      <c r="C58" t="s">
        <v>217</v>
      </c>
      <c r="D58" t="s">
        <v>1104</v>
      </c>
      <c r="E58" t="s">
        <v>51</v>
      </c>
      <c r="F58" t="s">
        <v>2208</v>
      </c>
      <c r="G58" t="s">
        <v>155</v>
      </c>
      <c r="H58" t="s">
        <v>17</v>
      </c>
      <c r="I58" t="s">
        <v>1788</v>
      </c>
      <c r="J58" t="s">
        <v>1439</v>
      </c>
      <c r="K58" t="s">
        <v>263</v>
      </c>
      <c r="L58" t="s">
        <v>264</v>
      </c>
    </row>
    <row r="59" spans="1:12">
      <c r="A59">
        <v>97</v>
      </c>
      <c r="B59" t="s">
        <v>265</v>
      </c>
      <c r="C59" t="s">
        <v>266</v>
      </c>
      <c r="D59" t="s">
        <v>1120</v>
      </c>
      <c r="E59" t="s">
        <v>267</v>
      </c>
      <c r="F59" t="s">
        <v>268</v>
      </c>
      <c r="G59" t="s">
        <v>96</v>
      </c>
      <c r="H59" t="s">
        <v>17</v>
      </c>
      <c r="I59" t="s">
        <v>1822</v>
      </c>
      <c r="J59" t="s">
        <v>269</v>
      </c>
      <c r="K59" t="s">
        <v>270</v>
      </c>
      <c r="L59" t="s">
        <v>271</v>
      </c>
    </row>
    <row r="60" spans="1:12">
      <c r="A60">
        <v>883</v>
      </c>
      <c r="B60" t="s">
        <v>272</v>
      </c>
      <c r="C60" t="s">
        <v>1632</v>
      </c>
      <c r="E60" t="s">
        <v>36</v>
      </c>
      <c r="F60" t="s">
        <v>274</v>
      </c>
      <c r="G60" t="s">
        <v>136</v>
      </c>
      <c r="H60" t="s">
        <v>17</v>
      </c>
      <c r="I60" t="s">
        <v>1783</v>
      </c>
      <c r="J60" t="s">
        <v>275</v>
      </c>
      <c r="K60" t="s">
        <v>276</v>
      </c>
      <c r="L60" t="s">
        <v>277</v>
      </c>
    </row>
    <row r="61" spans="1:12">
      <c r="A61">
        <v>680</v>
      </c>
      <c r="B61" t="s">
        <v>278</v>
      </c>
      <c r="C61" t="s">
        <v>13</v>
      </c>
      <c r="D61" t="s">
        <v>1538</v>
      </c>
      <c r="E61" t="s">
        <v>279</v>
      </c>
      <c r="F61" t="s">
        <v>280</v>
      </c>
      <c r="G61" t="s">
        <v>67</v>
      </c>
      <c r="H61" t="s">
        <v>17</v>
      </c>
      <c r="I61" t="s">
        <v>1776</v>
      </c>
      <c r="J61" t="s">
        <v>281</v>
      </c>
      <c r="K61" t="s">
        <v>282</v>
      </c>
      <c r="L61" t="s">
        <v>283</v>
      </c>
    </row>
    <row r="62" spans="1:12">
      <c r="A62">
        <v>624</v>
      </c>
      <c r="B62" t="s">
        <v>284</v>
      </c>
      <c r="C62" t="s">
        <v>266</v>
      </c>
      <c r="D62" t="s">
        <v>1101</v>
      </c>
      <c r="E62" t="s">
        <v>3083</v>
      </c>
      <c r="F62" t="s">
        <v>285</v>
      </c>
      <c r="G62" t="s">
        <v>286</v>
      </c>
      <c r="H62" t="s">
        <v>17</v>
      </c>
      <c r="I62" t="s">
        <v>1824</v>
      </c>
      <c r="J62" t="s">
        <v>3084</v>
      </c>
      <c r="K62" t="s">
        <v>3084</v>
      </c>
      <c r="L62" t="s">
        <v>288</v>
      </c>
    </row>
    <row r="63" spans="1:12">
      <c r="A63">
        <v>702</v>
      </c>
      <c r="B63" t="s">
        <v>289</v>
      </c>
      <c r="C63" t="s">
        <v>369</v>
      </c>
      <c r="D63" t="s">
        <v>1426</v>
      </c>
      <c r="E63" t="s">
        <v>124</v>
      </c>
      <c r="F63" t="s">
        <v>290</v>
      </c>
      <c r="G63" t="s">
        <v>291</v>
      </c>
      <c r="H63" t="s">
        <v>17</v>
      </c>
      <c r="I63" t="s">
        <v>1825</v>
      </c>
      <c r="J63" t="s">
        <v>1427</v>
      </c>
      <c r="K63" t="s">
        <v>292</v>
      </c>
      <c r="L63" t="s">
        <v>293</v>
      </c>
    </row>
    <row r="64" spans="1:12">
      <c r="A64">
        <v>100</v>
      </c>
      <c r="B64" t="s">
        <v>294</v>
      </c>
      <c r="C64" t="s">
        <v>2259</v>
      </c>
      <c r="D64" t="s">
        <v>1134</v>
      </c>
      <c r="E64" t="s">
        <v>1207</v>
      </c>
      <c r="F64" t="s">
        <v>296</v>
      </c>
      <c r="G64" t="s">
        <v>297</v>
      </c>
      <c r="H64" t="s">
        <v>17</v>
      </c>
      <c r="I64" t="s">
        <v>1826</v>
      </c>
      <c r="J64" t="s">
        <v>298</v>
      </c>
      <c r="K64" t="s">
        <v>1208</v>
      </c>
      <c r="L64" t="s">
        <v>1209</v>
      </c>
    </row>
    <row r="65" spans="1:12">
      <c r="A65">
        <v>1093</v>
      </c>
      <c r="B65" t="s">
        <v>2189</v>
      </c>
      <c r="C65" t="s">
        <v>2190</v>
      </c>
      <c r="D65" t="s">
        <v>2209</v>
      </c>
      <c r="E65" t="s">
        <v>2210</v>
      </c>
      <c r="F65" t="s">
        <v>2211</v>
      </c>
      <c r="G65" t="s">
        <v>25</v>
      </c>
      <c r="H65" t="s">
        <v>17</v>
      </c>
      <c r="I65" t="s">
        <v>1755</v>
      </c>
      <c r="J65" t="s">
        <v>2212</v>
      </c>
      <c r="K65" t="s">
        <v>2212</v>
      </c>
      <c r="L65" t="s">
        <v>2213</v>
      </c>
    </row>
    <row r="66" spans="1:12">
      <c r="A66">
        <v>102</v>
      </c>
      <c r="B66" t="s">
        <v>300</v>
      </c>
      <c r="C66" t="s">
        <v>529</v>
      </c>
      <c r="D66" t="s">
        <v>1256</v>
      </c>
      <c r="E66" t="s">
        <v>51</v>
      </c>
      <c r="F66" t="s">
        <v>301</v>
      </c>
      <c r="G66" t="s">
        <v>25</v>
      </c>
      <c r="H66" t="s">
        <v>17</v>
      </c>
      <c r="I66" t="s">
        <v>1755</v>
      </c>
      <c r="J66" t="s">
        <v>302</v>
      </c>
      <c r="L66" t="s">
        <v>303</v>
      </c>
    </row>
    <row r="67" spans="1:12">
      <c r="A67">
        <v>1121</v>
      </c>
      <c r="B67" t="s">
        <v>2838</v>
      </c>
      <c r="C67" t="s">
        <v>2100</v>
      </c>
      <c r="D67" t="s">
        <v>2839</v>
      </c>
      <c r="E67" t="s">
        <v>124</v>
      </c>
      <c r="F67" t="s">
        <v>3090</v>
      </c>
      <c r="G67" t="s">
        <v>32</v>
      </c>
      <c r="H67" t="s">
        <v>17</v>
      </c>
      <c r="I67" t="s">
        <v>1758</v>
      </c>
      <c r="J67" t="s">
        <v>3091</v>
      </c>
      <c r="K67" t="s">
        <v>3092</v>
      </c>
      <c r="L67" t="s">
        <v>3093</v>
      </c>
    </row>
    <row r="68" spans="1:12">
      <c r="A68">
        <v>1090</v>
      </c>
      <c r="B68" t="s">
        <v>2116</v>
      </c>
      <c r="C68" t="s">
        <v>529</v>
      </c>
      <c r="D68" t="s">
        <v>1268</v>
      </c>
      <c r="E68" t="s">
        <v>3095</v>
      </c>
      <c r="F68" t="s">
        <v>2130</v>
      </c>
      <c r="G68" t="s">
        <v>42</v>
      </c>
      <c r="H68" t="s">
        <v>17</v>
      </c>
      <c r="I68" t="s">
        <v>1758</v>
      </c>
      <c r="K68" t="s">
        <v>2131</v>
      </c>
      <c r="L68" t="s">
        <v>2132</v>
      </c>
    </row>
    <row r="69" spans="1:12">
      <c r="A69">
        <v>822</v>
      </c>
      <c r="B69" t="s">
        <v>2045</v>
      </c>
      <c r="C69" t="s">
        <v>2188</v>
      </c>
      <c r="D69" t="s">
        <v>2046</v>
      </c>
      <c r="E69" t="s">
        <v>2047</v>
      </c>
      <c r="F69" t="s">
        <v>2048</v>
      </c>
      <c r="G69" t="s">
        <v>83</v>
      </c>
      <c r="H69" t="s">
        <v>17</v>
      </c>
      <c r="I69" t="s">
        <v>1772</v>
      </c>
      <c r="J69" t="s">
        <v>2049</v>
      </c>
      <c r="K69" t="s">
        <v>2049</v>
      </c>
      <c r="L69" t="s">
        <v>2050</v>
      </c>
    </row>
    <row r="70" spans="1:12">
      <c r="A70">
        <v>1036</v>
      </c>
      <c r="B70" t="s">
        <v>1688</v>
      </c>
      <c r="C70" t="s">
        <v>202</v>
      </c>
      <c r="D70" t="s">
        <v>1144</v>
      </c>
      <c r="E70" t="s">
        <v>3463</v>
      </c>
      <c r="F70" t="s">
        <v>1829</v>
      </c>
      <c r="G70" t="s">
        <v>16</v>
      </c>
      <c r="H70" t="s">
        <v>17</v>
      </c>
      <c r="I70" t="s">
        <v>1752</v>
      </c>
      <c r="J70" t="s">
        <v>1689</v>
      </c>
      <c r="K70" t="s">
        <v>1689</v>
      </c>
      <c r="L70" t="s">
        <v>1690</v>
      </c>
    </row>
    <row r="71" spans="1:12">
      <c r="A71">
        <v>922</v>
      </c>
      <c r="B71" t="s">
        <v>312</v>
      </c>
      <c r="C71" t="s">
        <v>313</v>
      </c>
      <c r="D71" t="s">
        <v>1077</v>
      </c>
      <c r="E71" t="s">
        <v>1338</v>
      </c>
      <c r="F71" t="s">
        <v>314</v>
      </c>
      <c r="G71" t="s">
        <v>67</v>
      </c>
      <c r="H71" t="s">
        <v>17</v>
      </c>
      <c r="I71" t="s">
        <v>1776</v>
      </c>
      <c r="J71" t="s">
        <v>315</v>
      </c>
      <c r="K71" t="s">
        <v>316</v>
      </c>
      <c r="L71" t="s">
        <v>317</v>
      </c>
    </row>
    <row r="72" spans="1:12">
      <c r="A72">
        <v>502</v>
      </c>
      <c r="B72" t="s">
        <v>318</v>
      </c>
      <c r="C72" t="s">
        <v>56</v>
      </c>
      <c r="D72" t="s">
        <v>1117</v>
      </c>
      <c r="E72" t="s">
        <v>1385</v>
      </c>
      <c r="F72" t="s">
        <v>319</v>
      </c>
      <c r="G72" t="s">
        <v>67</v>
      </c>
      <c r="H72" t="s">
        <v>17</v>
      </c>
      <c r="I72" t="s">
        <v>1776</v>
      </c>
      <c r="J72" t="s">
        <v>320</v>
      </c>
      <c r="K72" t="s">
        <v>3464</v>
      </c>
      <c r="L72" t="s">
        <v>321</v>
      </c>
    </row>
    <row r="73" spans="1:12">
      <c r="A73">
        <v>682</v>
      </c>
      <c r="B73" t="s">
        <v>58</v>
      </c>
      <c r="C73" t="s">
        <v>2261</v>
      </c>
      <c r="D73" t="s">
        <v>1253</v>
      </c>
      <c r="E73" t="s">
        <v>3101</v>
      </c>
      <c r="F73" t="s">
        <v>323</v>
      </c>
      <c r="G73" t="s">
        <v>67</v>
      </c>
      <c r="H73" t="s">
        <v>17</v>
      </c>
      <c r="I73" t="s">
        <v>1776</v>
      </c>
      <c r="J73" t="s">
        <v>324</v>
      </c>
      <c r="K73" t="s">
        <v>325</v>
      </c>
      <c r="L73" t="s">
        <v>326</v>
      </c>
    </row>
    <row r="74" spans="1:12">
      <c r="A74">
        <v>431</v>
      </c>
      <c r="B74" t="s">
        <v>327</v>
      </c>
      <c r="C74" t="s">
        <v>56</v>
      </c>
      <c r="D74" t="s">
        <v>1084</v>
      </c>
      <c r="E74" t="s">
        <v>153</v>
      </c>
      <c r="F74" t="s">
        <v>1362</v>
      </c>
      <c r="G74" t="s">
        <v>16</v>
      </c>
      <c r="H74" t="s">
        <v>17</v>
      </c>
      <c r="I74" t="s">
        <v>1752</v>
      </c>
      <c r="J74" t="s">
        <v>328</v>
      </c>
      <c r="L74" t="s">
        <v>2230</v>
      </c>
    </row>
    <row r="75" spans="1:12">
      <c r="A75">
        <v>954</v>
      </c>
      <c r="B75" t="s">
        <v>1831</v>
      </c>
      <c r="C75" t="s">
        <v>1650</v>
      </c>
      <c r="D75" t="s">
        <v>1085</v>
      </c>
      <c r="E75" t="s">
        <v>23</v>
      </c>
      <c r="F75" t="s">
        <v>331</v>
      </c>
      <c r="G75" t="s">
        <v>332</v>
      </c>
      <c r="H75" t="s">
        <v>17</v>
      </c>
      <c r="I75" t="s">
        <v>1832</v>
      </c>
      <c r="J75" t="s">
        <v>333</v>
      </c>
      <c r="L75" t="s">
        <v>334</v>
      </c>
    </row>
    <row r="76" spans="1:12">
      <c r="A76">
        <v>780</v>
      </c>
      <c r="B76" t="s">
        <v>1375</v>
      </c>
      <c r="C76" t="s">
        <v>45</v>
      </c>
      <c r="D76" t="s">
        <v>1117</v>
      </c>
      <c r="E76" t="s">
        <v>990</v>
      </c>
      <c r="F76" t="s">
        <v>1376</v>
      </c>
      <c r="G76" t="s">
        <v>32</v>
      </c>
      <c r="H76" t="s">
        <v>17</v>
      </c>
      <c r="I76" t="s">
        <v>1756</v>
      </c>
      <c r="J76" t="s">
        <v>1377</v>
      </c>
      <c r="L76" t="s">
        <v>1378</v>
      </c>
    </row>
    <row r="77" spans="1:12" ht="15.5">
      <c r="A77" s="732">
        <v>1138</v>
      </c>
      <c r="B77" s="732" t="s">
        <v>3456</v>
      </c>
      <c r="C77" s="732" t="s">
        <v>529</v>
      </c>
      <c r="D77" t="s">
        <v>1346</v>
      </c>
      <c r="E77" t="s">
        <v>3465</v>
      </c>
      <c r="F77" t="s">
        <v>3466</v>
      </c>
      <c r="G77" t="s">
        <v>130</v>
      </c>
      <c r="H77" t="s">
        <v>17</v>
      </c>
      <c r="I77" t="s">
        <v>1783</v>
      </c>
      <c r="J77" t="s">
        <v>3467</v>
      </c>
      <c r="K77" t="s">
        <v>3467</v>
      </c>
      <c r="L77" t="s">
        <v>3468</v>
      </c>
    </row>
    <row r="78" spans="1:12">
      <c r="A78">
        <v>836</v>
      </c>
      <c r="B78" t="s">
        <v>335</v>
      </c>
      <c r="C78" t="s">
        <v>1642</v>
      </c>
      <c r="D78" t="s">
        <v>1122</v>
      </c>
      <c r="E78" t="s">
        <v>153</v>
      </c>
      <c r="F78" t="s">
        <v>336</v>
      </c>
      <c r="G78" t="s">
        <v>81</v>
      </c>
      <c r="H78" t="s">
        <v>17</v>
      </c>
      <c r="I78" t="s">
        <v>1779</v>
      </c>
      <c r="J78" t="s">
        <v>337</v>
      </c>
      <c r="L78" t="s">
        <v>2262</v>
      </c>
    </row>
    <row r="79" spans="1:12">
      <c r="A79">
        <v>115</v>
      </c>
      <c r="B79" t="s">
        <v>338</v>
      </c>
      <c r="C79" t="s">
        <v>1066</v>
      </c>
      <c r="D79" t="s">
        <v>1151</v>
      </c>
      <c r="E79" t="s">
        <v>72</v>
      </c>
      <c r="F79" t="s">
        <v>339</v>
      </c>
      <c r="G79" t="s">
        <v>25</v>
      </c>
      <c r="H79" t="s">
        <v>17</v>
      </c>
      <c r="I79" t="s">
        <v>1755</v>
      </c>
      <c r="J79" t="s">
        <v>340</v>
      </c>
      <c r="L79" t="s">
        <v>341</v>
      </c>
    </row>
    <row r="80" spans="1:12">
      <c r="A80">
        <v>112</v>
      </c>
      <c r="B80" t="s">
        <v>1068</v>
      </c>
      <c r="C80" t="s">
        <v>13</v>
      </c>
      <c r="D80" t="s">
        <v>1160</v>
      </c>
      <c r="E80" t="s">
        <v>30</v>
      </c>
      <c r="F80" t="s">
        <v>329</v>
      </c>
      <c r="G80" t="s">
        <v>213</v>
      </c>
      <c r="H80" t="s">
        <v>17</v>
      </c>
      <c r="I80" t="s">
        <v>1804</v>
      </c>
      <c r="J80" t="s">
        <v>330</v>
      </c>
      <c r="K80" t="s">
        <v>1198</v>
      </c>
      <c r="L80" t="s">
        <v>2263</v>
      </c>
    </row>
    <row r="81" spans="1:12">
      <c r="A81">
        <v>116</v>
      </c>
      <c r="B81" t="s">
        <v>342</v>
      </c>
      <c r="C81" t="s">
        <v>56</v>
      </c>
      <c r="D81" t="s">
        <v>1234</v>
      </c>
      <c r="E81" t="s">
        <v>51</v>
      </c>
      <c r="F81" t="s">
        <v>343</v>
      </c>
      <c r="G81" t="s">
        <v>306</v>
      </c>
      <c r="H81" t="s">
        <v>17</v>
      </c>
      <c r="I81" t="s">
        <v>1827</v>
      </c>
      <c r="J81" t="s">
        <v>344</v>
      </c>
      <c r="K81" t="s">
        <v>345</v>
      </c>
      <c r="L81" t="s">
        <v>346</v>
      </c>
    </row>
    <row r="82" spans="1:12">
      <c r="A82">
        <v>748</v>
      </c>
      <c r="B82" t="s">
        <v>347</v>
      </c>
      <c r="C82" t="s">
        <v>756</v>
      </c>
      <c r="D82" t="s">
        <v>1110</v>
      </c>
      <c r="E82" t="s">
        <v>36</v>
      </c>
      <c r="F82" t="s">
        <v>1351</v>
      </c>
      <c r="G82" t="s">
        <v>25</v>
      </c>
      <c r="H82" t="s">
        <v>17</v>
      </c>
      <c r="I82" t="s">
        <v>1755</v>
      </c>
      <c r="J82" t="s">
        <v>348</v>
      </c>
      <c r="K82" t="s">
        <v>349</v>
      </c>
      <c r="L82" t="s">
        <v>350</v>
      </c>
    </row>
    <row r="83" spans="1:12">
      <c r="A83">
        <v>1099</v>
      </c>
      <c r="B83" t="s">
        <v>2251</v>
      </c>
      <c r="C83" t="s">
        <v>2250</v>
      </c>
      <c r="D83" t="s">
        <v>2264</v>
      </c>
      <c r="E83" t="s">
        <v>2011</v>
      </c>
      <c r="F83" t="s">
        <v>2265</v>
      </c>
      <c r="G83" t="s">
        <v>25</v>
      </c>
      <c r="H83" t="s">
        <v>17</v>
      </c>
      <c r="I83" t="s">
        <v>1755</v>
      </c>
      <c r="J83" t="s">
        <v>2266</v>
      </c>
      <c r="L83" t="s">
        <v>2267</v>
      </c>
    </row>
    <row r="84" spans="1:12">
      <c r="A84" s="749">
        <v>1139</v>
      </c>
      <c r="B84" s="750" t="s">
        <v>3498</v>
      </c>
      <c r="C84" s="750" t="s">
        <v>56</v>
      </c>
    </row>
    <row r="85" spans="1:12">
      <c r="A85">
        <v>802</v>
      </c>
      <c r="B85" t="s">
        <v>351</v>
      </c>
      <c r="C85" t="s">
        <v>352</v>
      </c>
      <c r="E85" t="s">
        <v>14</v>
      </c>
      <c r="F85" t="s">
        <v>353</v>
      </c>
      <c r="G85" t="s">
        <v>25</v>
      </c>
      <c r="H85" t="s">
        <v>17</v>
      </c>
      <c r="I85" t="s">
        <v>1755</v>
      </c>
      <c r="J85" t="s">
        <v>354</v>
      </c>
      <c r="L85" t="s">
        <v>355</v>
      </c>
    </row>
    <row r="86" spans="1:12">
      <c r="A86">
        <v>928</v>
      </c>
      <c r="B86" t="s">
        <v>2102</v>
      </c>
      <c r="C86" t="s">
        <v>352</v>
      </c>
      <c r="D86" t="s">
        <v>1082</v>
      </c>
      <c r="E86" t="s">
        <v>23</v>
      </c>
      <c r="F86" t="s">
        <v>356</v>
      </c>
      <c r="G86" t="s">
        <v>357</v>
      </c>
      <c r="H86" t="s">
        <v>17</v>
      </c>
      <c r="I86" t="s">
        <v>1834</v>
      </c>
      <c r="J86" t="s">
        <v>358</v>
      </c>
      <c r="K86" t="s">
        <v>359</v>
      </c>
      <c r="L86" t="s">
        <v>360</v>
      </c>
    </row>
    <row r="87" spans="1:12">
      <c r="A87">
        <v>976</v>
      </c>
      <c r="B87" t="s">
        <v>1691</v>
      </c>
      <c r="C87" t="s">
        <v>2226</v>
      </c>
      <c r="D87" t="s">
        <v>1077</v>
      </c>
      <c r="E87" t="s">
        <v>92</v>
      </c>
      <c r="F87" t="s">
        <v>1836</v>
      </c>
      <c r="G87" t="s">
        <v>1837</v>
      </c>
      <c r="H87" t="s">
        <v>17</v>
      </c>
      <c r="I87" t="s">
        <v>1838</v>
      </c>
      <c r="K87" t="s">
        <v>1692</v>
      </c>
      <c r="L87" t="s">
        <v>1693</v>
      </c>
    </row>
    <row r="88" spans="1:12">
      <c r="A88">
        <v>920</v>
      </c>
      <c r="B88" t="s">
        <v>361</v>
      </c>
      <c r="C88" t="s">
        <v>362</v>
      </c>
      <c r="D88" t="s">
        <v>1163</v>
      </c>
      <c r="E88" t="s">
        <v>85</v>
      </c>
      <c r="F88" t="s">
        <v>363</v>
      </c>
      <c r="G88" t="s">
        <v>16</v>
      </c>
      <c r="H88" t="s">
        <v>17</v>
      </c>
      <c r="I88" t="s">
        <v>1752</v>
      </c>
      <c r="J88" t="s">
        <v>364</v>
      </c>
      <c r="L88" t="s">
        <v>365</v>
      </c>
    </row>
    <row r="89" spans="1:12">
      <c r="A89">
        <v>979</v>
      </c>
      <c r="B89" t="s">
        <v>1371</v>
      </c>
      <c r="C89" t="s">
        <v>707</v>
      </c>
      <c r="D89" t="s">
        <v>1105</v>
      </c>
      <c r="E89" t="s">
        <v>30</v>
      </c>
      <c r="F89" t="s">
        <v>1372</v>
      </c>
      <c r="G89" t="s">
        <v>16</v>
      </c>
      <c r="H89" t="s">
        <v>17</v>
      </c>
      <c r="I89" t="s">
        <v>1752</v>
      </c>
      <c r="J89" t="s">
        <v>3117</v>
      </c>
      <c r="K89" t="s">
        <v>3118</v>
      </c>
      <c r="L89" t="s">
        <v>2232</v>
      </c>
    </row>
    <row r="90" spans="1:12">
      <c r="A90">
        <v>1082</v>
      </c>
      <c r="B90" t="s">
        <v>2039</v>
      </c>
      <c r="C90" t="s">
        <v>64</v>
      </c>
      <c r="D90" t="s">
        <v>1530</v>
      </c>
      <c r="E90" t="s">
        <v>2134</v>
      </c>
      <c r="F90" t="s">
        <v>2135</v>
      </c>
      <c r="G90" t="s">
        <v>25</v>
      </c>
      <c r="H90" t="s">
        <v>17</v>
      </c>
      <c r="I90" t="s">
        <v>1755</v>
      </c>
      <c r="J90" t="s">
        <v>2136</v>
      </c>
      <c r="K90" t="s">
        <v>2137</v>
      </c>
      <c r="L90" t="s">
        <v>2138</v>
      </c>
    </row>
    <row r="91" spans="1:12">
      <c r="A91">
        <v>120</v>
      </c>
      <c r="B91" t="s">
        <v>369</v>
      </c>
      <c r="C91" t="s">
        <v>56</v>
      </c>
      <c r="D91" t="s">
        <v>1105</v>
      </c>
      <c r="E91" t="s">
        <v>51</v>
      </c>
      <c r="F91" t="s">
        <v>370</v>
      </c>
      <c r="G91" t="s">
        <v>25</v>
      </c>
      <c r="H91" t="s">
        <v>17</v>
      </c>
      <c r="I91" t="s">
        <v>1755</v>
      </c>
      <c r="J91" t="s">
        <v>371</v>
      </c>
      <c r="L91" t="s">
        <v>372</v>
      </c>
    </row>
    <row r="92" spans="1:12">
      <c r="A92">
        <v>1102</v>
      </c>
      <c r="B92" t="s">
        <v>2290</v>
      </c>
      <c r="C92" t="s">
        <v>502</v>
      </c>
      <c r="D92" t="s">
        <v>1082</v>
      </c>
      <c r="E92" t="s">
        <v>51</v>
      </c>
      <c r="F92" t="s">
        <v>2340</v>
      </c>
      <c r="G92" t="s">
        <v>357</v>
      </c>
      <c r="H92" t="s">
        <v>17</v>
      </c>
      <c r="I92" t="s">
        <v>1834</v>
      </c>
      <c r="J92" t="s">
        <v>2339</v>
      </c>
      <c r="K92" t="s">
        <v>2339</v>
      </c>
      <c r="L92" t="s">
        <v>2338</v>
      </c>
    </row>
    <row r="93" spans="1:12">
      <c r="A93">
        <v>127</v>
      </c>
      <c r="B93" t="s">
        <v>373</v>
      </c>
      <c r="C93" t="s">
        <v>98</v>
      </c>
      <c r="D93" t="s">
        <v>1142</v>
      </c>
      <c r="E93" t="s">
        <v>51</v>
      </c>
      <c r="F93" t="s">
        <v>375</v>
      </c>
      <c r="G93" t="s">
        <v>25</v>
      </c>
      <c r="H93" t="s">
        <v>17</v>
      </c>
      <c r="I93" t="s">
        <v>1755</v>
      </c>
      <c r="J93" t="s">
        <v>1143</v>
      </c>
      <c r="K93" t="s">
        <v>1143</v>
      </c>
      <c r="L93" t="s">
        <v>376</v>
      </c>
    </row>
    <row r="94" spans="1:12">
      <c r="A94">
        <v>131</v>
      </c>
      <c r="B94" t="s">
        <v>377</v>
      </c>
      <c r="C94" t="s">
        <v>91</v>
      </c>
      <c r="E94" t="s">
        <v>153</v>
      </c>
      <c r="F94" t="s">
        <v>378</v>
      </c>
      <c r="G94" t="s">
        <v>25</v>
      </c>
      <c r="H94" t="s">
        <v>17</v>
      </c>
      <c r="I94" t="s">
        <v>1755</v>
      </c>
      <c r="J94" t="s">
        <v>379</v>
      </c>
      <c r="K94" t="s">
        <v>1133</v>
      </c>
      <c r="L94" t="s">
        <v>380</v>
      </c>
    </row>
    <row r="95" spans="1:12">
      <c r="A95">
        <v>820</v>
      </c>
      <c r="B95" t="s">
        <v>381</v>
      </c>
      <c r="C95" t="s">
        <v>382</v>
      </c>
      <c r="D95" t="s">
        <v>1452</v>
      </c>
      <c r="E95" t="s">
        <v>82</v>
      </c>
      <c r="F95" t="s">
        <v>383</v>
      </c>
      <c r="G95" t="s">
        <v>42</v>
      </c>
      <c r="H95" t="s">
        <v>17</v>
      </c>
      <c r="I95" t="s">
        <v>1758</v>
      </c>
      <c r="J95" t="s">
        <v>384</v>
      </c>
      <c r="L95" t="s">
        <v>3124</v>
      </c>
    </row>
    <row r="96" spans="1:12">
      <c r="A96">
        <v>983</v>
      </c>
      <c r="B96" t="s">
        <v>1309</v>
      </c>
      <c r="C96" t="s">
        <v>56</v>
      </c>
      <c r="D96" t="s">
        <v>1310</v>
      </c>
      <c r="E96" t="s">
        <v>510</v>
      </c>
      <c r="F96" t="s">
        <v>3126</v>
      </c>
      <c r="G96" t="s">
        <v>21</v>
      </c>
      <c r="H96" t="s">
        <v>17</v>
      </c>
      <c r="I96" t="s">
        <v>3127</v>
      </c>
      <c r="J96" t="s">
        <v>1312</v>
      </c>
      <c r="L96" t="s">
        <v>1313</v>
      </c>
    </row>
    <row r="97" spans="1:12">
      <c r="A97">
        <v>538</v>
      </c>
      <c r="B97" t="s">
        <v>386</v>
      </c>
      <c r="C97" t="s">
        <v>56</v>
      </c>
      <c r="D97" t="s">
        <v>1447</v>
      </c>
      <c r="E97" t="s">
        <v>40</v>
      </c>
      <c r="F97" t="s">
        <v>387</v>
      </c>
      <c r="G97" t="s">
        <v>32</v>
      </c>
      <c r="H97" t="s">
        <v>17</v>
      </c>
      <c r="I97" t="s">
        <v>1756</v>
      </c>
      <c r="J97" t="s">
        <v>388</v>
      </c>
      <c r="L97" t="s">
        <v>389</v>
      </c>
    </row>
    <row r="98" spans="1:12">
      <c r="A98">
        <v>1071</v>
      </c>
      <c r="B98" t="s">
        <v>1749</v>
      </c>
      <c r="C98" t="s">
        <v>56</v>
      </c>
      <c r="D98" t="s">
        <v>1109</v>
      </c>
      <c r="E98" t="s">
        <v>124</v>
      </c>
      <c r="F98" t="s">
        <v>1845</v>
      </c>
      <c r="G98" t="s">
        <v>16</v>
      </c>
      <c r="H98" t="s">
        <v>17</v>
      </c>
      <c r="I98" t="s">
        <v>1752</v>
      </c>
      <c r="J98" t="s">
        <v>1846</v>
      </c>
      <c r="K98" t="s">
        <v>1847</v>
      </c>
      <c r="L98" t="s">
        <v>1848</v>
      </c>
    </row>
    <row r="99" spans="1:12">
      <c r="A99">
        <v>997</v>
      </c>
      <c r="B99" t="s">
        <v>1569</v>
      </c>
      <c r="C99" t="s">
        <v>146</v>
      </c>
      <c r="D99" t="s">
        <v>1570</v>
      </c>
      <c r="E99" t="s">
        <v>582</v>
      </c>
      <c r="F99" t="s">
        <v>1571</v>
      </c>
      <c r="G99" t="s">
        <v>42</v>
      </c>
      <c r="H99" t="s">
        <v>17</v>
      </c>
      <c r="I99" t="s">
        <v>1758</v>
      </c>
      <c r="J99" t="s">
        <v>1572</v>
      </c>
      <c r="K99" t="s">
        <v>1573</v>
      </c>
      <c r="L99" t="s">
        <v>1574</v>
      </c>
    </row>
    <row r="100" spans="1:12">
      <c r="A100">
        <v>137</v>
      </c>
      <c r="B100" t="s">
        <v>390</v>
      </c>
      <c r="C100" t="s">
        <v>45</v>
      </c>
      <c r="E100" t="s">
        <v>51</v>
      </c>
      <c r="F100" t="s">
        <v>1850</v>
      </c>
      <c r="G100" t="s">
        <v>83</v>
      </c>
      <c r="H100" t="s">
        <v>17</v>
      </c>
      <c r="I100" t="s">
        <v>1772</v>
      </c>
      <c r="J100" t="s">
        <v>391</v>
      </c>
      <c r="L100" t="s">
        <v>392</v>
      </c>
    </row>
    <row r="101" spans="1:12">
      <c r="A101">
        <v>139</v>
      </c>
      <c r="B101" t="s">
        <v>393</v>
      </c>
      <c r="C101" t="s">
        <v>45</v>
      </c>
      <c r="E101" t="s">
        <v>1135</v>
      </c>
      <c r="F101" t="s">
        <v>394</v>
      </c>
      <c r="G101" t="s">
        <v>32</v>
      </c>
      <c r="H101" t="s">
        <v>17</v>
      </c>
      <c r="I101" t="s">
        <v>1756</v>
      </c>
      <c r="J101" t="s">
        <v>395</v>
      </c>
      <c r="L101" t="s">
        <v>1136</v>
      </c>
    </row>
    <row r="102" spans="1:12">
      <c r="A102">
        <v>1042</v>
      </c>
      <c r="B102" t="s">
        <v>396</v>
      </c>
      <c r="C102" t="s">
        <v>598</v>
      </c>
      <c r="D102" t="s">
        <v>1211</v>
      </c>
      <c r="E102" t="s">
        <v>457</v>
      </c>
      <c r="F102" t="s">
        <v>1851</v>
      </c>
      <c r="G102" t="s">
        <v>16</v>
      </c>
      <c r="H102" t="s">
        <v>17</v>
      </c>
      <c r="I102" t="s">
        <v>1752</v>
      </c>
      <c r="J102" t="s">
        <v>1694</v>
      </c>
      <c r="L102" t="s">
        <v>1695</v>
      </c>
    </row>
    <row r="103" spans="1:12">
      <c r="A103">
        <v>648</v>
      </c>
      <c r="B103" t="s">
        <v>397</v>
      </c>
      <c r="C103" t="s">
        <v>756</v>
      </c>
      <c r="D103" t="s">
        <v>1346</v>
      </c>
      <c r="E103" t="s">
        <v>398</v>
      </c>
      <c r="F103" t="s">
        <v>399</v>
      </c>
      <c r="G103" t="s">
        <v>120</v>
      </c>
      <c r="H103" t="s">
        <v>17</v>
      </c>
      <c r="I103" t="s">
        <v>1782</v>
      </c>
      <c r="J103" t="s">
        <v>400</v>
      </c>
      <c r="K103" t="s">
        <v>401</v>
      </c>
      <c r="L103" t="s">
        <v>1347</v>
      </c>
    </row>
    <row r="104" spans="1:12">
      <c r="A104">
        <v>142</v>
      </c>
      <c r="B104" t="s">
        <v>403</v>
      </c>
      <c r="C104" t="s">
        <v>45</v>
      </c>
      <c r="D104" t="s">
        <v>1082</v>
      </c>
      <c r="E104" t="s">
        <v>51</v>
      </c>
      <c r="F104" t="s">
        <v>405</v>
      </c>
      <c r="G104" t="s">
        <v>67</v>
      </c>
      <c r="H104" t="s">
        <v>17</v>
      </c>
      <c r="I104" t="s">
        <v>1776</v>
      </c>
      <c r="J104" t="s">
        <v>406</v>
      </c>
      <c r="L104" t="s">
        <v>407</v>
      </c>
    </row>
    <row r="105" spans="1:12">
      <c r="A105">
        <v>964</v>
      </c>
      <c r="B105" t="s">
        <v>408</v>
      </c>
      <c r="C105" t="s">
        <v>64</v>
      </c>
      <c r="D105" t="s">
        <v>1314</v>
      </c>
      <c r="E105" t="s">
        <v>129</v>
      </c>
      <c r="F105" t="s">
        <v>409</v>
      </c>
      <c r="G105" t="s">
        <v>1878</v>
      </c>
      <c r="H105" t="s">
        <v>17</v>
      </c>
      <c r="I105" t="s">
        <v>1854</v>
      </c>
      <c r="J105" t="s">
        <v>410</v>
      </c>
      <c r="L105" t="s">
        <v>1855</v>
      </c>
    </row>
    <row r="106" spans="1:12">
      <c r="A106">
        <v>146</v>
      </c>
      <c r="B106" t="s">
        <v>413</v>
      </c>
      <c r="C106" t="s">
        <v>144</v>
      </c>
      <c r="D106" t="s">
        <v>1099</v>
      </c>
      <c r="E106" t="s">
        <v>124</v>
      </c>
      <c r="F106" t="s">
        <v>414</v>
      </c>
      <c r="G106" t="s">
        <v>25</v>
      </c>
      <c r="H106" t="s">
        <v>17</v>
      </c>
      <c r="I106" t="s">
        <v>1755</v>
      </c>
      <c r="J106" t="s">
        <v>415</v>
      </c>
      <c r="L106" t="s">
        <v>416</v>
      </c>
    </row>
    <row r="107" spans="1:12">
      <c r="A107">
        <v>1003</v>
      </c>
      <c r="B107" t="s">
        <v>1549</v>
      </c>
      <c r="C107" t="s">
        <v>144</v>
      </c>
      <c r="E107" t="s">
        <v>1550</v>
      </c>
      <c r="F107" t="s">
        <v>1551</v>
      </c>
      <c r="G107" t="s">
        <v>789</v>
      </c>
      <c r="H107" t="s">
        <v>17</v>
      </c>
      <c r="I107" t="s">
        <v>1798</v>
      </c>
      <c r="J107" t="s">
        <v>1552</v>
      </c>
      <c r="K107" t="s">
        <v>1553</v>
      </c>
      <c r="L107" t="s">
        <v>1554</v>
      </c>
    </row>
    <row r="108" spans="1:12">
      <c r="A108">
        <v>1072</v>
      </c>
      <c r="B108" t="s">
        <v>2018</v>
      </c>
      <c r="C108" t="s">
        <v>2019</v>
      </c>
      <c r="D108" t="s">
        <v>2051</v>
      </c>
      <c r="E108" t="s">
        <v>1220</v>
      </c>
      <c r="F108" t="s">
        <v>2052</v>
      </c>
      <c r="G108" t="s">
        <v>81</v>
      </c>
      <c r="H108" t="s">
        <v>17</v>
      </c>
      <c r="I108" t="s">
        <v>1779</v>
      </c>
      <c r="J108" t="s">
        <v>2053</v>
      </c>
      <c r="K108" t="s">
        <v>2053</v>
      </c>
      <c r="L108" t="s">
        <v>2054</v>
      </c>
    </row>
    <row r="109" spans="1:12">
      <c r="A109">
        <v>886</v>
      </c>
      <c r="B109" t="s">
        <v>417</v>
      </c>
      <c r="C109" t="s">
        <v>418</v>
      </c>
      <c r="D109" t="s">
        <v>1159</v>
      </c>
      <c r="E109" t="s">
        <v>419</v>
      </c>
      <c r="F109" t="s">
        <v>420</v>
      </c>
      <c r="G109" t="s">
        <v>421</v>
      </c>
      <c r="H109" t="s">
        <v>422</v>
      </c>
      <c r="I109" t="s">
        <v>1856</v>
      </c>
      <c r="J109" t="s">
        <v>423</v>
      </c>
      <c r="K109" t="s">
        <v>424</v>
      </c>
      <c r="L109" t="s">
        <v>425</v>
      </c>
    </row>
    <row r="110" spans="1:12">
      <c r="A110">
        <v>463</v>
      </c>
      <c r="B110" t="s">
        <v>426</v>
      </c>
      <c r="C110" t="s">
        <v>1650</v>
      </c>
      <c r="D110" t="s">
        <v>1517</v>
      </c>
      <c r="E110" t="s">
        <v>124</v>
      </c>
      <c r="F110" t="s">
        <v>1857</v>
      </c>
      <c r="G110" t="s">
        <v>16</v>
      </c>
      <c r="H110" t="s">
        <v>17</v>
      </c>
      <c r="I110" t="s">
        <v>1752</v>
      </c>
      <c r="J110" t="s">
        <v>427</v>
      </c>
      <c r="K110" t="s">
        <v>428</v>
      </c>
      <c r="L110" t="s">
        <v>429</v>
      </c>
    </row>
    <row r="111" spans="1:12">
      <c r="A111">
        <v>1013</v>
      </c>
      <c r="B111" t="s">
        <v>1241</v>
      </c>
      <c r="C111" t="s">
        <v>2043</v>
      </c>
      <c r="D111" t="s">
        <v>1115</v>
      </c>
      <c r="E111" t="s">
        <v>77</v>
      </c>
      <c r="F111" t="s">
        <v>1242</v>
      </c>
      <c r="G111" t="s">
        <v>1878</v>
      </c>
      <c r="H111" t="s">
        <v>17</v>
      </c>
      <c r="I111" t="s">
        <v>1854</v>
      </c>
      <c r="J111" t="s">
        <v>1243</v>
      </c>
      <c r="K111" t="s">
        <v>1243</v>
      </c>
      <c r="L111" t="s">
        <v>1245</v>
      </c>
    </row>
    <row r="112" spans="1:12">
      <c r="A112">
        <v>1133</v>
      </c>
      <c r="B112" t="s">
        <v>3443</v>
      </c>
      <c r="C112" t="s">
        <v>202</v>
      </c>
      <c r="D112" t="s">
        <v>1161</v>
      </c>
      <c r="E112" t="s">
        <v>23</v>
      </c>
      <c r="F112" t="s">
        <v>3469</v>
      </c>
      <c r="G112" t="s">
        <v>96</v>
      </c>
      <c r="H112" t="s">
        <v>17</v>
      </c>
      <c r="I112" t="s">
        <v>1822</v>
      </c>
      <c r="J112" t="s">
        <v>3470</v>
      </c>
      <c r="K112" t="s">
        <v>3470</v>
      </c>
      <c r="L112" t="s">
        <v>3471</v>
      </c>
    </row>
    <row r="113" spans="1:12">
      <c r="A113">
        <v>1075</v>
      </c>
      <c r="B113" t="s">
        <v>2016</v>
      </c>
      <c r="C113" t="s">
        <v>1649</v>
      </c>
      <c r="D113" t="s">
        <v>2057</v>
      </c>
      <c r="E113" t="s">
        <v>23</v>
      </c>
      <c r="F113" t="s">
        <v>2058</v>
      </c>
      <c r="G113" t="s">
        <v>81</v>
      </c>
      <c r="H113" t="s">
        <v>17</v>
      </c>
      <c r="I113" t="s">
        <v>1779</v>
      </c>
      <c r="J113" t="s">
        <v>2059</v>
      </c>
      <c r="K113" t="s">
        <v>2060</v>
      </c>
      <c r="L113" t="s">
        <v>2061</v>
      </c>
    </row>
    <row r="114" spans="1:12">
      <c r="A114">
        <v>151</v>
      </c>
      <c r="B114" t="s">
        <v>436</v>
      </c>
      <c r="C114" t="s">
        <v>202</v>
      </c>
      <c r="D114" t="s">
        <v>1283</v>
      </c>
      <c r="E114" t="s">
        <v>85</v>
      </c>
      <c r="F114" t="s">
        <v>437</v>
      </c>
      <c r="G114" t="s">
        <v>16</v>
      </c>
      <c r="H114" t="s">
        <v>17</v>
      </c>
      <c r="I114" t="s">
        <v>1752</v>
      </c>
      <c r="J114" t="s">
        <v>3143</v>
      </c>
      <c r="K114" t="s">
        <v>3144</v>
      </c>
      <c r="L114" t="s">
        <v>439</v>
      </c>
    </row>
    <row r="115" spans="1:12">
      <c r="A115">
        <v>153</v>
      </c>
      <c r="B115" t="s">
        <v>440</v>
      </c>
      <c r="C115" t="s">
        <v>13</v>
      </c>
      <c r="E115" t="s">
        <v>51</v>
      </c>
      <c r="F115" t="s">
        <v>1861</v>
      </c>
      <c r="G115" t="s">
        <v>25</v>
      </c>
      <c r="H115" t="s">
        <v>17</v>
      </c>
      <c r="I115" t="s">
        <v>1755</v>
      </c>
      <c r="J115" t="s">
        <v>441</v>
      </c>
      <c r="L115" t="s">
        <v>1862</v>
      </c>
    </row>
    <row r="116" spans="1:12">
      <c r="A116">
        <v>154</v>
      </c>
      <c r="B116" t="s">
        <v>442</v>
      </c>
      <c r="C116" t="s">
        <v>529</v>
      </c>
      <c r="D116" t="s">
        <v>1125</v>
      </c>
      <c r="E116" t="s">
        <v>412</v>
      </c>
      <c r="F116" t="s">
        <v>443</v>
      </c>
      <c r="G116" t="s">
        <v>213</v>
      </c>
      <c r="H116" t="s">
        <v>17</v>
      </c>
      <c r="I116" t="s">
        <v>1804</v>
      </c>
      <c r="J116" t="s">
        <v>444</v>
      </c>
      <c r="L116" t="s">
        <v>445</v>
      </c>
    </row>
    <row r="117" spans="1:12">
      <c r="A117">
        <v>938</v>
      </c>
      <c r="B117" t="s">
        <v>446</v>
      </c>
      <c r="C117" t="s">
        <v>56</v>
      </c>
      <c r="D117" t="s">
        <v>1403</v>
      </c>
      <c r="E117" t="s">
        <v>1404</v>
      </c>
      <c r="F117" t="s">
        <v>447</v>
      </c>
      <c r="G117" t="s">
        <v>25</v>
      </c>
      <c r="H117" t="s">
        <v>17</v>
      </c>
      <c r="I117" t="s">
        <v>1755</v>
      </c>
      <c r="J117" t="s">
        <v>1405</v>
      </c>
      <c r="K117" t="s">
        <v>448</v>
      </c>
      <c r="L117" t="s">
        <v>449</v>
      </c>
    </row>
    <row r="118" spans="1:12">
      <c r="A118">
        <v>677</v>
      </c>
      <c r="B118" t="s">
        <v>450</v>
      </c>
      <c r="C118" t="s">
        <v>451</v>
      </c>
      <c r="D118" t="s">
        <v>1518</v>
      </c>
      <c r="F118" t="s">
        <v>452</v>
      </c>
      <c r="G118" t="s">
        <v>16</v>
      </c>
      <c r="H118" t="s">
        <v>17</v>
      </c>
      <c r="I118" t="s">
        <v>1752</v>
      </c>
      <c r="J118" t="s">
        <v>453</v>
      </c>
      <c r="K118" t="s">
        <v>454</v>
      </c>
      <c r="L118" t="s">
        <v>455</v>
      </c>
    </row>
    <row r="119" spans="1:12">
      <c r="A119">
        <v>947</v>
      </c>
      <c r="B119" t="s">
        <v>456</v>
      </c>
      <c r="C119" t="s">
        <v>179</v>
      </c>
      <c r="D119" t="s">
        <v>1476</v>
      </c>
      <c r="E119" t="s">
        <v>457</v>
      </c>
      <c r="F119" t="s">
        <v>458</v>
      </c>
      <c r="G119" t="s">
        <v>25</v>
      </c>
      <c r="H119" t="s">
        <v>17</v>
      </c>
      <c r="I119" t="s">
        <v>1755</v>
      </c>
      <c r="J119" t="s">
        <v>459</v>
      </c>
      <c r="L119" t="s">
        <v>460</v>
      </c>
    </row>
    <row r="120" spans="1:12">
      <c r="A120">
        <v>795</v>
      </c>
      <c r="B120" t="s">
        <v>461</v>
      </c>
      <c r="C120" t="s">
        <v>2095</v>
      </c>
      <c r="D120" t="s">
        <v>1381</v>
      </c>
      <c r="E120" t="s">
        <v>462</v>
      </c>
      <c r="F120" t="s">
        <v>463</v>
      </c>
      <c r="G120" t="s">
        <v>16</v>
      </c>
      <c r="H120" t="s">
        <v>17</v>
      </c>
      <c r="I120" t="s">
        <v>1752</v>
      </c>
      <c r="J120" t="s">
        <v>464</v>
      </c>
      <c r="K120" t="s">
        <v>465</v>
      </c>
      <c r="L120" t="s">
        <v>466</v>
      </c>
    </row>
    <row r="121" spans="1:12">
      <c r="A121">
        <v>156</v>
      </c>
      <c r="B121" t="s">
        <v>467</v>
      </c>
      <c r="C121" t="s">
        <v>13</v>
      </c>
      <c r="D121" t="s">
        <v>1299</v>
      </c>
      <c r="E121" t="s">
        <v>51</v>
      </c>
      <c r="F121" t="s">
        <v>468</v>
      </c>
      <c r="G121" t="s">
        <v>120</v>
      </c>
      <c r="H121" t="s">
        <v>17</v>
      </c>
      <c r="I121" t="s">
        <v>1782</v>
      </c>
      <c r="J121" t="s">
        <v>469</v>
      </c>
      <c r="L121" t="s">
        <v>1300</v>
      </c>
    </row>
    <row r="122" spans="1:12">
      <c r="A122">
        <v>469</v>
      </c>
      <c r="B122" t="s">
        <v>475</v>
      </c>
      <c r="C122" t="s">
        <v>19</v>
      </c>
      <c r="D122" t="s">
        <v>1110</v>
      </c>
      <c r="E122" t="s">
        <v>51</v>
      </c>
      <c r="F122" t="s">
        <v>476</v>
      </c>
      <c r="G122" t="s">
        <v>120</v>
      </c>
      <c r="H122" t="s">
        <v>17</v>
      </c>
      <c r="I122" t="s">
        <v>1782</v>
      </c>
      <c r="J122" t="s">
        <v>477</v>
      </c>
      <c r="L122" t="s">
        <v>478</v>
      </c>
    </row>
    <row r="123" spans="1:12">
      <c r="A123">
        <v>1010</v>
      </c>
      <c r="B123" t="s">
        <v>1289</v>
      </c>
      <c r="C123" t="s">
        <v>56</v>
      </c>
      <c r="E123" t="s">
        <v>760</v>
      </c>
      <c r="F123" t="s">
        <v>1863</v>
      </c>
      <c r="G123" t="s">
        <v>32</v>
      </c>
      <c r="H123" t="s">
        <v>17</v>
      </c>
      <c r="I123" t="s">
        <v>1756</v>
      </c>
      <c r="K123" t="s">
        <v>1290</v>
      </c>
      <c r="L123" t="s">
        <v>1291</v>
      </c>
    </row>
    <row r="124" spans="1:12">
      <c r="A124">
        <v>854</v>
      </c>
      <c r="B124" t="s">
        <v>479</v>
      </c>
      <c r="C124" t="s">
        <v>56</v>
      </c>
      <c r="F124" t="s">
        <v>1864</v>
      </c>
      <c r="G124" t="s">
        <v>480</v>
      </c>
      <c r="H124" t="s">
        <v>17</v>
      </c>
      <c r="I124" t="s">
        <v>1865</v>
      </c>
      <c r="J124" t="s">
        <v>481</v>
      </c>
      <c r="L124" t="s">
        <v>1866</v>
      </c>
    </row>
    <row r="125" spans="1:12">
      <c r="A125">
        <v>166</v>
      </c>
      <c r="B125" t="s">
        <v>482</v>
      </c>
      <c r="C125" t="s">
        <v>771</v>
      </c>
      <c r="D125" t="s">
        <v>1105</v>
      </c>
      <c r="E125" t="s">
        <v>51</v>
      </c>
      <c r="F125" t="s">
        <v>2140</v>
      </c>
      <c r="G125" t="s">
        <v>32</v>
      </c>
      <c r="H125" t="s">
        <v>17</v>
      </c>
      <c r="I125" t="s">
        <v>1756</v>
      </c>
      <c r="J125" t="s">
        <v>483</v>
      </c>
      <c r="L125" t="s">
        <v>484</v>
      </c>
    </row>
    <row r="126" spans="1:12">
      <c r="A126">
        <v>1135</v>
      </c>
      <c r="B126" t="s">
        <v>3449</v>
      </c>
      <c r="C126" t="s">
        <v>710</v>
      </c>
      <c r="D126" t="s">
        <v>3472</v>
      </c>
      <c r="E126" t="s">
        <v>3473</v>
      </c>
      <c r="F126" t="s">
        <v>3474</v>
      </c>
      <c r="G126" t="s">
        <v>130</v>
      </c>
      <c r="H126" t="s">
        <v>17</v>
      </c>
      <c r="I126" t="s">
        <v>1783</v>
      </c>
      <c r="J126" t="s">
        <v>3475</v>
      </c>
      <c r="K126" t="s">
        <v>3475</v>
      </c>
      <c r="L126" t="s">
        <v>3476</v>
      </c>
    </row>
    <row r="127" spans="1:12">
      <c r="A127">
        <v>1047</v>
      </c>
      <c r="B127" t="s">
        <v>1639</v>
      </c>
      <c r="C127" t="s">
        <v>19</v>
      </c>
      <c r="E127" t="s">
        <v>92</v>
      </c>
      <c r="F127" t="s">
        <v>1867</v>
      </c>
      <c r="G127" t="s">
        <v>25</v>
      </c>
      <c r="H127" t="s">
        <v>17</v>
      </c>
      <c r="I127" t="s">
        <v>1755</v>
      </c>
      <c r="J127" t="s">
        <v>1696</v>
      </c>
      <c r="K127" t="s">
        <v>1696</v>
      </c>
      <c r="L127" t="s">
        <v>1697</v>
      </c>
    </row>
    <row r="128" spans="1:12">
      <c r="A128">
        <v>172</v>
      </c>
      <c r="B128" t="s">
        <v>485</v>
      </c>
      <c r="C128" t="s">
        <v>56</v>
      </c>
      <c r="D128" t="s">
        <v>1109</v>
      </c>
      <c r="E128" t="s">
        <v>51</v>
      </c>
      <c r="F128" t="s">
        <v>487</v>
      </c>
      <c r="G128" t="s">
        <v>96</v>
      </c>
      <c r="H128" t="s">
        <v>17</v>
      </c>
      <c r="I128" t="s">
        <v>1822</v>
      </c>
      <c r="J128" t="s">
        <v>488</v>
      </c>
    </row>
    <row r="129" spans="1:12">
      <c r="A129">
        <v>1096</v>
      </c>
      <c r="B129" t="s">
        <v>2223</v>
      </c>
      <c r="C129" t="s">
        <v>91</v>
      </c>
      <c r="D129" t="s">
        <v>2233</v>
      </c>
      <c r="E129" t="s">
        <v>14</v>
      </c>
      <c r="F129" t="s">
        <v>2234</v>
      </c>
      <c r="G129" t="s">
        <v>25</v>
      </c>
      <c r="H129" t="s">
        <v>17</v>
      </c>
      <c r="I129" t="s">
        <v>1755</v>
      </c>
      <c r="J129" t="s">
        <v>2235</v>
      </c>
      <c r="L129" t="s">
        <v>2236</v>
      </c>
    </row>
    <row r="130" spans="1:12">
      <c r="A130">
        <v>903</v>
      </c>
      <c r="B130" t="s">
        <v>493</v>
      </c>
      <c r="C130" t="s">
        <v>494</v>
      </c>
      <c r="D130" t="s">
        <v>1149</v>
      </c>
      <c r="E130" t="s">
        <v>1449</v>
      </c>
      <c r="F130" t="s">
        <v>495</v>
      </c>
      <c r="G130" t="s">
        <v>16</v>
      </c>
      <c r="H130" t="s">
        <v>17</v>
      </c>
      <c r="I130" t="s">
        <v>1752</v>
      </c>
      <c r="J130" t="s">
        <v>496</v>
      </c>
      <c r="L130" t="s">
        <v>497</v>
      </c>
    </row>
    <row r="131" spans="1:12">
      <c r="A131">
        <v>940</v>
      </c>
      <c r="B131" t="s">
        <v>498</v>
      </c>
      <c r="C131" t="s">
        <v>56</v>
      </c>
      <c r="D131" t="s">
        <v>1214</v>
      </c>
      <c r="E131" t="s">
        <v>23</v>
      </c>
      <c r="F131" t="s">
        <v>499</v>
      </c>
      <c r="G131" t="s">
        <v>306</v>
      </c>
      <c r="H131" t="s">
        <v>17</v>
      </c>
      <c r="I131" t="s">
        <v>1827</v>
      </c>
      <c r="J131" t="s">
        <v>500</v>
      </c>
      <c r="K131" t="s">
        <v>500</v>
      </c>
      <c r="L131" t="s">
        <v>1557</v>
      </c>
    </row>
    <row r="132" spans="1:12">
      <c r="A132">
        <v>178</v>
      </c>
      <c r="B132" t="s">
        <v>501</v>
      </c>
      <c r="C132" t="s">
        <v>502</v>
      </c>
      <c r="D132" t="s">
        <v>1149</v>
      </c>
      <c r="E132" t="s">
        <v>153</v>
      </c>
      <c r="F132" t="s">
        <v>503</v>
      </c>
      <c r="G132" t="s">
        <v>25</v>
      </c>
      <c r="H132" t="s">
        <v>17</v>
      </c>
      <c r="I132" t="s">
        <v>1755</v>
      </c>
      <c r="J132" t="s">
        <v>504</v>
      </c>
      <c r="L132" t="s">
        <v>1150</v>
      </c>
    </row>
    <row r="133" spans="1:12">
      <c r="A133">
        <v>405</v>
      </c>
      <c r="B133" t="s">
        <v>505</v>
      </c>
      <c r="C133" t="s">
        <v>144</v>
      </c>
      <c r="D133" t="s">
        <v>1170</v>
      </c>
      <c r="E133" t="s">
        <v>51</v>
      </c>
      <c r="F133" t="s">
        <v>507</v>
      </c>
      <c r="G133" t="s">
        <v>32</v>
      </c>
      <c r="H133" t="s">
        <v>17</v>
      </c>
      <c r="I133" t="s">
        <v>1756</v>
      </c>
      <c r="J133" t="s">
        <v>508</v>
      </c>
      <c r="L133" t="s">
        <v>509</v>
      </c>
    </row>
    <row r="134" spans="1:12">
      <c r="A134">
        <v>1067</v>
      </c>
      <c r="B134" t="s">
        <v>1746</v>
      </c>
      <c r="C134" t="s">
        <v>13</v>
      </c>
      <c r="D134" t="s">
        <v>1224</v>
      </c>
      <c r="E134" t="s">
        <v>153</v>
      </c>
      <c r="F134" t="s">
        <v>1869</v>
      </c>
      <c r="G134" t="s">
        <v>42</v>
      </c>
      <c r="H134" t="s">
        <v>17</v>
      </c>
      <c r="I134" t="s">
        <v>1758</v>
      </c>
      <c r="J134" t="s">
        <v>1870</v>
      </c>
      <c r="K134" t="s">
        <v>1870</v>
      </c>
      <c r="L134" t="s">
        <v>2276</v>
      </c>
    </row>
    <row r="135" spans="1:12">
      <c r="A135">
        <v>1115</v>
      </c>
      <c r="B135" t="s">
        <v>2640</v>
      </c>
      <c r="C135" t="s">
        <v>879</v>
      </c>
      <c r="E135" t="s">
        <v>2645</v>
      </c>
      <c r="F135" t="s">
        <v>2745</v>
      </c>
      <c r="G135" t="s">
        <v>608</v>
      </c>
      <c r="H135" t="s">
        <v>17</v>
      </c>
      <c r="I135" t="s">
        <v>1920</v>
      </c>
      <c r="J135" t="s">
        <v>2647</v>
      </c>
      <c r="K135" t="s">
        <v>2647</v>
      </c>
      <c r="L135" t="s">
        <v>2746</v>
      </c>
    </row>
    <row r="136" spans="1:12">
      <c r="A136">
        <v>1021</v>
      </c>
      <c r="B136" t="s">
        <v>1271</v>
      </c>
      <c r="C136" t="s">
        <v>1039</v>
      </c>
      <c r="D136" t="s">
        <v>1272</v>
      </c>
      <c r="E136" t="s">
        <v>36</v>
      </c>
      <c r="F136" t="s">
        <v>1273</v>
      </c>
      <c r="G136" t="s">
        <v>83</v>
      </c>
      <c r="H136" t="s">
        <v>17</v>
      </c>
      <c r="I136" t="s">
        <v>1772</v>
      </c>
      <c r="J136" t="s">
        <v>1274</v>
      </c>
      <c r="L136" t="s">
        <v>1275</v>
      </c>
    </row>
    <row r="137" spans="1:12">
      <c r="A137">
        <v>740</v>
      </c>
      <c r="B137" t="s">
        <v>313</v>
      </c>
      <c r="C137" t="s">
        <v>879</v>
      </c>
      <c r="D137" t="s">
        <v>1181</v>
      </c>
      <c r="E137" t="s">
        <v>510</v>
      </c>
      <c r="F137" t="s">
        <v>511</v>
      </c>
      <c r="G137" t="s">
        <v>25</v>
      </c>
      <c r="H137" t="s">
        <v>17</v>
      </c>
      <c r="I137" t="s">
        <v>1755</v>
      </c>
      <c r="J137" t="s">
        <v>512</v>
      </c>
      <c r="K137" t="s">
        <v>513</v>
      </c>
      <c r="L137" t="s">
        <v>514</v>
      </c>
    </row>
    <row r="138" spans="1:12">
      <c r="A138">
        <v>1068</v>
      </c>
      <c r="B138" t="s">
        <v>1747</v>
      </c>
      <c r="C138" t="s">
        <v>64</v>
      </c>
      <c r="D138" t="s">
        <v>1101</v>
      </c>
      <c r="E138" t="s">
        <v>1338</v>
      </c>
      <c r="F138" t="s">
        <v>1872</v>
      </c>
      <c r="G138" t="s">
        <v>25</v>
      </c>
      <c r="H138" t="s">
        <v>17</v>
      </c>
      <c r="I138" t="s">
        <v>1755</v>
      </c>
      <c r="J138" t="s">
        <v>1873</v>
      </c>
      <c r="K138" t="s">
        <v>1873</v>
      </c>
      <c r="L138" t="s">
        <v>1874</v>
      </c>
    </row>
    <row r="139" spans="1:12">
      <c r="A139">
        <v>1084</v>
      </c>
      <c r="B139" t="s">
        <v>2141</v>
      </c>
      <c r="C139" t="s">
        <v>58</v>
      </c>
      <c r="D139" t="s">
        <v>1466</v>
      </c>
      <c r="E139" t="s">
        <v>118</v>
      </c>
      <c r="F139" t="s">
        <v>2142</v>
      </c>
      <c r="G139" t="s">
        <v>2143</v>
      </c>
      <c r="H139" t="s">
        <v>17</v>
      </c>
      <c r="I139" t="s">
        <v>2144</v>
      </c>
      <c r="J139" t="s">
        <v>2145</v>
      </c>
      <c r="K139" t="s">
        <v>2145</v>
      </c>
      <c r="L139" t="s">
        <v>2146</v>
      </c>
    </row>
    <row r="140" spans="1:12">
      <c r="A140">
        <v>186</v>
      </c>
      <c r="B140" t="s">
        <v>1740</v>
      </c>
      <c r="C140" t="s">
        <v>1647</v>
      </c>
      <c r="D140" t="s">
        <v>1248</v>
      </c>
      <c r="E140" t="s">
        <v>30</v>
      </c>
      <c r="F140" t="s">
        <v>1877</v>
      </c>
      <c r="G140" t="s">
        <v>1878</v>
      </c>
      <c r="H140" t="s">
        <v>17</v>
      </c>
      <c r="I140" t="s">
        <v>1854</v>
      </c>
      <c r="J140" t="s">
        <v>1879</v>
      </c>
      <c r="K140" t="s">
        <v>1879</v>
      </c>
      <c r="L140" t="s">
        <v>1880</v>
      </c>
    </row>
    <row r="141" spans="1:12">
      <c r="A141">
        <v>187</v>
      </c>
      <c r="B141" t="s">
        <v>515</v>
      </c>
      <c r="C141" t="s">
        <v>516</v>
      </c>
      <c r="E141" t="s">
        <v>51</v>
      </c>
      <c r="F141" t="s">
        <v>517</v>
      </c>
      <c r="G141" t="s">
        <v>518</v>
      </c>
      <c r="H141" t="s">
        <v>17</v>
      </c>
      <c r="I141" t="s">
        <v>1882</v>
      </c>
      <c r="J141" t="s">
        <v>519</v>
      </c>
      <c r="L141" t="s">
        <v>520</v>
      </c>
    </row>
    <row r="142" spans="1:12">
      <c r="A142">
        <v>188</v>
      </c>
      <c r="B142" t="s">
        <v>522</v>
      </c>
      <c r="C142" t="s">
        <v>1650</v>
      </c>
      <c r="E142" t="s">
        <v>124</v>
      </c>
      <c r="F142" t="s">
        <v>523</v>
      </c>
      <c r="G142" t="s">
        <v>524</v>
      </c>
      <c r="H142" t="s">
        <v>525</v>
      </c>
      <c r="I142" t="s">
        <v>1883</v>
      </c>
      <c r="J142" t="s">
        <v>526</v>
      </c>
      <c r="L142" t="s">
        <v>527</v>
      </c>
    </row>
    <row r="143" spans="1:12">
      <c r="A143" s="110">
        <v>189</v>
      </c>
      <c r="B143" s="110" t="s">
        <v>528</v>
      </c>
      <c r="C143" s="110" t="s">
        <v>529</v>
      </c>
      <c r="D143" t="s">
        <v>1115</v>
      </c>
      <c r="E143" t="s">
        <v>153</v>
      </c>
      <c r="F143" t="s">
        <v>1884</v>
      </c>
      <c r="G143" t="s">
        <v>42</v>
      </c>
      <c r="H143" t="s">
        <v>17</v>
      </c>
      <c r="I143" t="s">
        <v>1758</v>
      </c>
      <c r="J143" t="s">
        <v>530</v>
      </c>
      <c r="L143" t="s">
        <v>2748</v>
      </c>
    </row>
    <row r="144" spans="1:12">
      <c r="A144">
        <v>1127</v>
      </c>
      <c r="B144" t="s">
        <v>3003</v>
      </c>
      <c r="C144" t="s">
        <v>259</v>
      </c>
      <c r="E144" t="s">
        <v>3174</v>
      </c>
      <c r="F144" t="s">
        <v>3175</v>
      </c>
      <c r="G144" t="s">
        <v>16</v>
      </c>
      <c r="H144" t="s">
        <v>17</v>
      </c>
      <c r="I144" t="s">
        <v>1752</v>
      </c>
      <c r="K144" t="s">
        <v>3176</v>
      </c>
      <c r="L144" t="s">
        <v>3177</v>
      </c>
    </row>
    <row r="145" spans="1:12">
      <c r="A145">
        <v>1020</v>
      </c>
      <c r="B145" t="s">
        <v>538</v>
      </c>
      <c r="C145" t="s">
        <v>91</v>
      </c>
      <c r="D145" t="s">
        <v>1114</v>
      </c>
      <c r="F145" t="s">
        <v>1885</v>
      </c>
      <c r="G145" t="s">
        <v>25</v>
      </c>
      <c r="H145" t="s">
        <v>17</v>
      </c>
      <c r="I145" t="s">
        <v>1755</v>
      </c>
      <c r="L145" t="s">
        <v>539</v>
      </c>
    </row>
    <row r="146" spans="1:12">
      <c r="A146">
        <v>193</v>
      </c>
      <c r="B146" t="s">
        <v>540</v>
      </c>
      <c r="C146" t="s">
        <v>861</v>
      </c>
      <c r="D146" t="s">
        <v>1247</v>
      </c>
      <c r="E146" t="s">
        <v>23</v>
      </c>
      <c r="F146" t="s">
        <v>541</v>
      </c>
      <c r="G146" t="s">
        <v>16</v>
      </c>
      <c r="H146" t="s">
        <v>17</v>
      </c>
      <c r="I146" t="s">
        <v>1752</v>
      </c>
      <c r="J146" t="s">
        <v>542</v>
      </c>
      <c r="L146" t="s">
        <v>543</v>
      </c>
    </row>
    <row r="147" spans="1:12">
      <c r="A147">
        <v>194</v>
      </c>
      <c r="B147" t="s">
        <v>544</v>
      </c>
      <c r="C147" t="s">
        <v>529</v>
      </c>
      <c r="E147" t="s">
        <v>30</v>
      </c>
      <c r="F147" t="s">
        <v>1887</v>
      </c>
      <c r="G147" t="s">
        <v>286</v>
      </c>
      <c r="H147" t="s">
        <v>17</v>
      </c>
      <c r="I147" t="s">
        <v>1888</v>
      </c>
      <c r="J147" t="s">
        <v>1103</v>
      </c>
    </row>
    <row r="148" spans="1:12">
      <c r="A148">
        <v>1053</v>
      </c>
      <c r="B148" t="s">
        <v>1663</v>
      </c>
      <c r="C148" t="s">
        <v>1615</v>
      </c>
      <c r="D148" t="s">
        <v>1498</v>
      </c>
      <c r="E148" t="s">
        <v>1889</v>
      </c>
      <c r="F148" t="s">
        <v>1890</v>
      </c>
      <c r="G148" t="s">
        <v>130</v>
      </c>
      <c r="H148" t="s">
        <v>17</v>
      </c>
      <c r="I148" t="s">
        <v>1783</v>
      </c>
      <c r="J148" t="s">
        <v>1698</v>
      </c>
      <c r="K148" t="s">
        <v>1698</v>
      </c>
      <c r="L148" t="s">
        <v>2062</v>
      </c>
    </row>
    <row r="149" spans="1:12">
      <c r="A149">
        <v>196</v>
      </c>
      <c r="B149" t="s">
        <v>546</v>
      </c>
      <c r="C149" t="s">
        <v>45</v>
      </c>
      <c r="D149" t="s">
        <v>1117</v>
      </c>
      <c r="E149" t="s">
        <v>23</v>
      </c>
      <c r="F149" t="s">
        <v>548</v>
      </c>
      <c r="G149" t="s">
        <v>25</v>
      </c>
      <c r="H149" t="s">
        <v>17</v>
      </c>
      <c r="I149" t="s">
        <v>1755</v>
      </c>
      <c r="J149" t="s">
        <v>549</v>
      </c>
      <c r="L149" t="s">
        <v>550</v>
      </c>
    </row>
    <row r="150" spans="1:12">
      <c r="A150">
        <v>937</v>
      </c>
      <c r="B150" t="s">
        <v>551</v>
      </c>
      <c r="C150" t="s">
        <v>2040</v>
      </c>
      <c r="D150" t="s">
        <v>1112</v>
      </c>
      <c r="E150" t="s">
        <v>30</v>
      </c>
      <c r="F150" t="s">
        <v>552</v>
      </c>
      <c r="G150" t="s">
        <v>25</v>
      </c>
      <c r="H150" t="s">
        <v>17</v>
      </c>
      <c r="I150" t="s">
        <v>1755</v>
      </c>
      <c r="K150" t="s">
        <v>553</v>
      </c>
      <c r="L150" t="s">
        <v>554</v>
      </c>
    </row>
    <row r="151" spans="1:12">
      <c r="A151">
        <v>1100</v>
      </c>
      <c r="B151" t="s">
        <v>2252</v>
      </c>
      <c r="C151" t="s">
        <v>2253</v>
      </c>
      <c r="D151" t="s">
        <v>2277</v>
      </c>
      <c r="E151" t="s">
        <v>124</v>
      </c>
      <c r="F151" t="s">
        <v>2278</v>
      </c>
      <c r="G151" t="s">
        <v>83</v>
      </c>
      <c r="H151" t="s">
        <v>17</v>
      </c>
      <c r="I151" t="s">
        <v>1772</v>
      </c>
      <c r="J151" t="s">
        <v>2279</v>
      </c>
      <c r="K151" t="s">
        <v>2279</v>
      </c>
      <c r="L151" t="s">
        <v>2280</v>
      </c>
    </row>
    <row r="152" spans="1:12">
      <c r="A152">
        <v>741</v>
      </c>
      <c r="B152" t="s">
        <v>555</v>
      </c>
      <c r="C152" t="s">
        <v>313</v>
      </c>
      <c r="D152" t="s">
        <v>1415</v>
      </c>
      <c r="E152" t="s">
        <v>36</v>
      </c>
      <c r="F152" t="s">
        <v>556</v>
      </c>
      <c r="G152" t="s">
        <v>1878</v>
      </c>
      <c r="H152" t="s">
        <v>17</v>
      </c>
      <c r="I152" t="s">
        <v>1854</v>
      </c>
      <c r="J152" t="s">
        <v>557</v>
      </c>
      <c r="K152" t="s">
        <v>558</v>
      </c>
      <c r="L152" t="s">
        <v>559</v>
      </c>
    </row>
    <row r="153" spans="1:12">
      <c r="A153">
        <v>819</v>
      </c>
      <c r="B153" t="s">
        <v>560</v>
      </c>
      <c r="C153" t="s">
        <v>561</v>
      </c>
      <c r="D153" t="s">
        <v>1617</v>
      </c>
      <c r="E153" t="s">
        <v>59</v>
      </c>
      <c r="F153" t="s">
        <v>562</v>
      </c>
      <c r="G153" t="s">
        <v>25</v>
      </c>
      <c r="H153" t="s">
        <v>17</v>
      </c>
      <c r="I153" t="s">
        <v>1755</v>
      </c>
      <c r="J153" t="s">
        <v>1699</v>
      </c>
      <c r="K153" t="s">
        <v>563</v>
      </c>
      <c r="L153" t="s">
        <v>564</v>
      </c>
    </row>
    <row r="154" spans="1:12">
      <c r="A154">
        <v>791</v>
      </c>
      <c r="B154" t="s">
        <v>565</v>
      </c>
      <c r="C154" t="s">
        <v>58</v>
      </c>
      <c r="D154" t="s">
        <v>1567</v>
      </c>
      <c r="E154" t="s">
        <v>36</v>
      </c>
      <c r="F154" t="s">
        <v>566</v>
      </c>
      <c r="G154" t="s">
        <v>16</v>
      </c>
      <c r="H154" t="s">
        <v>17</v>
      </c>
      <c r="I154" t="s">
        <v>1752</v>
      </c>
      <c r="J154" t="s">
        <v>567</v>
      </c>
      <c r="K154" t="s">
        <v>568</v>
      </c>
      <c r="L154" t="s">
        <v>569</v>
      </c>
    </row>
    <row r="155" spans="1:12">
      <c r="A155">
        <v>198</v>
      </c>
      <c r="B155" t="s">
        <v>570</v>
      </c>
      <c r="C155" t="s">
        <v>571</v>
      </c>
      <c r="D155" t="s">
        <v>1230</v>
      </c>
      <c r="E155" t="s">
        <v>572</v>
      </c>
      <c r="F155" t="s">
        <v>573</v>
      </c>
      <c r="G155" t="s">
        <v>25</v>
      </c>
      <c r="H155" t="s">
        <v>17</v>
      </c>
      <c r="I155" t="s">
        <v>1755</v>
      </c>
      <c r="J155" t="s">
        <v>574</v>
      </c>
      <c r="L155" t="s">
        <v>575</v>
      </c>
    </row>
    <row r="156" spans="1:12">
      <c r="A156">
        <v>951</v>
      </c>
      <c r="B156" t="s">
        <v>581</v>
      </c>
      <c r="C156" t="s">
        <v>179</v>
      </c>
      <c r="D156" t="s">
        <v>1556</v>
      </c>
      <c r="E156" t="s">
        <v>582</v>
      </c>
      <c r="F156" t="s">
        <v>1894</v>
      </c>
      <c r="G156" t="s">
        <v>583</v>
      </c>
      <c r="H156" t="s">
        <v>17</v>
      </c>
      <c r="I156" t="s">
        <v>1895</v>
      </c>
      <c r="J156" t="s">
        <v>584</v>
      </c>
      <c r="K156" t="s">
        <v>584</v>
      </c>
      <c r="L156" t="s">
        <v>2283</v>
      </c>
    </row>
    <row r="157" spans="1:12">
      <c r="A157">
        <v>1107</v>
      </c>
      <c r="B157" t="s">
        <v>585</v>
      </c>
      <c r="C157" t="s">
        <v>98</v>
      </c>
      <c r="D157" t="s">
        <v>1299</v>
      </c>
      <c r="E157" t="s">
        <v>2299</v>
      </c>
      <c r="F157" t="s">
        <v>2298</v>
      </c>
      <c r="G157" t="s">
        <v>96</v>
      </c>
      <c r="H157" t="s">
        <v>17</v>
      </c>
      <c r="I157" t="s">
        <v>1822</v>
      </c>
      <c r="J157" t="s">
        <v>2327</v>
      </c>
      <c r="K157" t="s">
        <v>2297</v>
      </c>
      <c r="L157" t="s">
        <v>2326</v>
      </c>
    </row>
    <row r="158" spans="1:12">
      <c r="A158">
        <v>3</v>
      </c>
      <c r="B158" t="s">
        <v>586</v>
      </c>
      <c r="C158" t="s">
        <v>577</v>
      </c>
      <c r="D158" t="s">
        <v>1222</v>
      </c>
      <c r="E158" t="s">
        <v>587</v>
      </c>
      <c r="F158" t="s">
        <v>588</v>
      </c>
      <c r="G158" t="s">
        <v>32</v>
      </c>
      <c r="H158" t="s">
        <v>17</v>
      </c>
      <c r="I158" t="s">
        <v>1756</v>
      </c>
      <c r="J158" t="s">
        <v>589</v>
      </c>
      <c r="L158" t="s">
        <v>590</v>
      </c>
    </row>
    <row r="159" spans="1:12">
      <c r="A159">
        <v>426</v>
      </c>
      <c r="B159" t="s">
        <v>591</v>
      </c>
      <c r="C159" t="s">
        <v>91</v>
      </c>
      <c r="D159" t="s">
        <v>1200</v>
      </c>
      <c r="E159" t="s">
        <v>1201</v>
      </c>
      <c r="F159" t="s">
        <v>592</v>
      </c>
      <c r="G159" t="s">
        <v>42</v>
      </c>
      <c r="H159" t="s">
        <v>17</v>
      </c>
      <c r="I159" t="s">
        <v>1758</v>
      </c>
      <c r="J159" t="s">
        <v>593</v>
      </c>
      <c r="K159" t="s">
        <v>1202</v>
      </c>
      <c r="L159" t="s">
        <v>1203</v>
      </c>
    </row>
    <row r="160" spans="1:12">
      <c r="A160">
        <v>826</v>
      </c>
      <c r="B160" t="s">
        <v>594</v>
      </c>
      <c r="C160" t="s">
        <v>2040</v>
      </c>
      <c r="D160" t="s">
        <v>1281</v>
      </c>
      <c r="E160" t="s">
        <v>85</v>
      </c>
      <c r="F160" t="s">
        <v>2216</v>
      </c>
      <c r="G160" t="s">
        <v>42</v>
      </c>
      <c r="H160" t="s">
        <v>17</v>
      </c>
      <c r="I160" t="s">
        <v>1758</v>
      </c>
      <c r="J160" t="s">
        <v>595</v>
      </c>
      <c r="K160" t="s">
        <v>596</v>
      </c>
      <c r="L160" t="s">
        <v>2325</v>
      </c>
    </row>
    <row r="161" spans="1:12">
      <c r="A161">
        <v>204</v>
      </c>
      <c r="B161" t="s">
        <v>597</v>
      </c>
      <c r="C161" t="s">
        <v>598</v>
      </c>
      <c r="D161" t="s">
        <v>1105</v>
      </c>
      <c r="E161" t="s">
        <v>30</v>
      </c>
      <c r="F161" t="s">
        <v>599</v>
      </c>
      <c r="G161" t="s">
        <v>25</v>
      </c>
      <c r="H161" t="s">
        <v>17</v>
      </c>
      <c r="I161" t="s">
        <v>1755</v>
      </c>
      <c r="J161" t="s">
        <v>600</v>
      </c>
      <c r="L161" t="s">
        <v>1896</v>
      </c>
    </row>
    <row r="162" spans="1:12">
      <c r="A162">
        <v>684</v>
      </c>
      <c r="B162" t="s">
        <v>602</v>
      </c>
      <c r="C162" t="s">
        <v>603</v>
      </c>
      <c r="D162" t="s">
        <v>1499</v>
      </c>
      <c r="E162" t="s">
        <v>36</v>
      </c>
      <c r="F162" t="s">
        <v>604</v>
      </c>
      <c r="G162" t="s">
        <v>32</v>
      </c>
      <c r="H162" t="s">
        <v>17</v>
      </c>
      <c r="I162" t="s">
        <v>1756</v>
      </c>
      <c r="J162" t="s">
        <v>605</v>
      </c>
      <c r="K162" t="s">
        <v>606</v>
      </c>
      <c r="L162" t="s">
        <v>607</v>
      </c>
    </row>
    <row r="163" spans="1:12">
      <c r="A163">
        <v>848</v>
      </c>
      <c r="B163" t="s">
        <v>609</v>
      </c>
      <c r="C163" t="s">
        <v>547</v>
      </c>
      <c r="D163" t="s">
        <v>1530</v>
      </c>
      <c r="E163" t="s">
        <v>14</v>
      </c>
      <c r="F163" t="s">
        <v>1897</v>
      </c>
      <c r="G163" t="s">
        <v>16</v>
      </c>
      <c r="H163" t="s">
        <v>17</v>
      </c>
      <c r="I163" t="s">
        <v>1752</v>
      </c>
      <c r="J163" t="s">
        <v>610</v>
      </c>
      <c r="K163" t="s">
        <v>611</v>
      </c>
      <c r="L163" t="s">
        <v>612</v>
      </c>
    </row>
    <row r="164" spans="1:12">
      <c r="A164">
        <v>1019</v>
      </c>
      <c r="B164" t="s">
        <v>1607</v>
      </c>
      <c r="C164" t="s">
        <v>2041</v>
      </c>
      <c r="D164" t="s">
        <v>1112</v>
      </c>
      <c r="E164" t="s">
        <v>14</v>
      </c>
      <c r="F164" t="s">
        <v>2324</v>
      </c>
      <c r="G164" t="s">
        <v>67</v>
      </c>
      <c r="H164" t="s">
        <v>17</v>
      </c>
      <c r="I164" t="s">
        <v>1776</v>
      </c>
      <c r="J164" t="s">
        <v>1608</v>
      </c>
      <c r="L164" t="s">
        <v>1609</v>
      </c>
    </row>
    <row r="165" spans="1:12">
      <c r="A165">
        <v>564</v>
      </c>
      <c r="B165" t="s">
        <v>613</v>
      </c>
      <c r="C165" t="s">
        <v>56</v>
      </c>
      <c r="D165" t="s">
        <v>1077</v>
      </c>
      <c r="E165" t="s">
        <v>124</v>
      </c>
      <c r="F165" t="s">
        <v>614</v>
      </c>
      <c r="G165" t="s">
        <v>32</v>
      </c>
      <c r="H165" t="s">
        <v>17</v>
      </c>
      <c r="I165" t="s">
        <v>1756</v>
      </c>
      <c r="J165" t="s">
        <v>615</v>
      </c>
      <c r="L165" t="s">
        <v>616</v>
      </c>
    </row>
    <row r="166" spans="1:12">
      <c r="A166">
        <v>961</v>
      </c>
      <c r="B166" t="s">
        <v>617</v>
      </c>
      <c r="C166" t="s">
        <v>577</v>
      </c>
      <c r="E166" t="s">
        <v>618</v>
      </c>
      <c r="F166" t="s">
        <v>619</v>
      </c>
      <c r="G166" t="s">
        <v>332</v>
      </c>
      <c r="H166" t="s">
        <v>17</v>
      </c>
      <c r="I166" t="s">
        <v>1825</v>
      </c>
      <c r="J166" t="s">
        <v>620</v>
      </c>
      <c r="K166" t="s">
        <v>620</v>
      </c>
      <c r="L166" t="s">
        <v>621</v>
      </c>
    </row>
    <row r="167" spans="1:12">
      <c r="A167">
        <v>1006</v>
      </c>
      <c r="B167" t="s">
        <v>1339</v>
      </c>
      <c r="C167" t="s">
        <v>692</v>
      </c>
      <c r="D167" t="s">
        <v>1307</v>
      </c>
      <c r="E167" t="s">
        <v>1340</v>
      </c>
      <c r="F167" t="s">
        <v>1341</v>
      </c>
      <c r="G167" t="s">
        <v>25</v>
      </c>
      <c r="H167" t="s">
        <v>17</v>
      </c>
      <c r="I167" t="s">
        <v>1755</v>
      </c>
      <c r="J167" t="s">
        <v>1342</v>
      </c>
      <c r="K167" t="s">
        <v>1343</v>
      </c>
      <c r="L167" t="s">
        <v>1344</v>
      </c>
    </row>
    <row r="168" spans="1:12">
      <c r="A168">
        <v>905</v>
      </c>
      <c r="B168" t="s">
        <v>627</v>
      </c>
      <c r="C168" t="s">
        <v>144</v>
      </c>
      <c r="D168" t="s">
        <v>1253</v>
      </c>
      <c r="E168" t="s">
        <v>582</v>
      </c>
      <c r="F168" t="s">
        <v>2237</v>
      </c>
      <c r="G168" t="s">
        <v>83</v>
      </c>
      <c r="H168" t="s">
        <v>17</v>
      </c>
      <c r="I168" t="s">
        <v>1772</v>
      </c>
      <c r="J168" t="s">
        <v>628</v>
      </c>
      <c r="K168" t="s">
        <v>628</v>
      </c>
      <c r="L168" t="s">
        <v>629</v>
      </c>
    </row>
    <row r="169" spans="1:12">
      <c r="A169">
        <v>1117</v>
      </c>
      <c r="B169" t="s">
        <v>2657</v>
      </c>
      <c r="C169" t="s">
        <v>306</v>
      </c>
      <c r="D169" t="s">
        <v>1307</v>
      </c>
      <c r="E169" t="s">
        <v>582</v>
      </c>
      <c r="F169" t="s">
        <v>2752</v>
      </c>
      <c r="G169" t="s">
        <v>81</v>
      </c>
      <c r="H169" t="s">
        <v>17</v>
      </c>
      <c r="I169" t="s">
        <v>1779</v>
      </c>
      <c r="J169" t="s">
        <v>2660</v>
      </c>
      <c r="K169" t="s">
        <v>2660</v>
      </c>
      <c r="L169" t="s">
        <v>2753</v>
      </c>
    </row>
    <row r="170" spans="1:12">
      <c r="A170">
        <v>1105</v>
      </c>
      <c r="B170" t="s">
        <v>2294</v>
      </c>
      <c r="C170" t="s">
        <v>2293</v>
      </c>
      <c r="D170" t="s">
        <v>1269</v>
      </c>
      <c r="E170" t="s">
        <v>3202</v>
      </c>
      <c r="F170" t="s">
        <v>2322</v>
      </c>
      <c r="G170" t="s">
        <v>25</v>
      </c>
      <c r="H170" t="s">
        <v>17</v>
      </c>
      <c r="I170" t="s">
        <v>1755</v>
      </c>
      <c r="J170" t="s">
        <v>2321</v>
      </c>
      <c r="K170" t="s">
        <v>2320</v>
      </c>
      <c r="L170" t="s">
        <v>2319</v>
      </c>
    </row>
    <row r="171" spans="1:12">
      <c r="A171">
        <v>1028</v>
      </c>
      <c r="B171" t="s">
        <v>1504</v>
      </c>
      <c r="C171" t="s">
        <v>64</v>
      </c>
      <c r="D171" t="s">
        <v>1104</v>
      </c>
      <c r="E171" t="s">
        <v>14</v>
      </c>
      <c r="F171" t="s">
        <v>1506</v>
      </c>
      <c r="G171" t="s">
        <v>309</v>
      </c>
      <c r="H171" t="s">
        <v>17</v>
      </c>
      <c r="I171" t="s">
        <v>1840</v>
      </c>
      <c r="J171" t="s">
        <v>1507</v>
      </c>
      <c r="L171" t="s">
        <v>1508</v>
      </c>
    </row>
    <row r="172" spans="1:12">
      <c r="A172">
        <v>850</v>
      </c>
      <c r="B172" t="s">
        <v>630</v>
      </c>
      <c r="C172" t="s">
        <v>64</v>
      </c>
      <c r="D172" t="s">
        <v>1109</v>
      </c>
      <c r="E172" t="s">
        <v>23</v>
      </c>
      <c r="F172" t="s">
        <v>1901</v>
      </c>
      <c r="G172" t="s">
        <v>25</v>
      </c>
      <c r="H172" t="s">
        <v>17</v>
      </c>
      <c r="I172" t="s">
        <v>1755</v>
      </c>
      <c r="J172" t="s">
        <v>631</v>
      </c>
      <c r="K172" t="s">
        <v>632</v>
      </c>
      <c r="L172" t="s">
        <v>633</v>
      </c>
    </row>
    <row r="173" spans="1:12">
      <c r="A173">
        <v>1137</v>
      </c>
      <c r="B173" t="s">
        <v>3454</v>
      </c>
      <c r="C173" t="s">
        <v>2260</v>
      </c>
      <c r="D173" t="s">
        <v>3477</v>
      </c>
      <c r="E173" t="s">
        <v>72</v>
      </c>
      <c r="F173" t="s">
        <v>3478</v>
      </c>
      <c r="G173" t="s">
        <v>3479</v>
      </c>
      <c r="H173" t="s">
        <v>17</v>
      </c>
      <c r="I173" t="s">
        <v>3480</v>
      </c>
      <c r="J173" t="s">
        <v>3481</v>
      </c>
      <c r="K173" t="s">
        <v>3482</v>
      </c>
      <c r="L173" t="s">
        <v>3483</v>
      </c>
    </row>
    <row r="174" spans="1:12">
      <c r="A174">
        <v>966</v>
      </c>
      <c r="B174" t="s">
        <v>634</v>
      </c>
      <c r="C174" t="s">
        <v>635</v>
      </c>
      <c r="D174" t="s">
        <v>1575</v>
      </c>
      <c r="F174" t="s">
        <v>636</v>
      </c>
      <c r="G174" t="s">
        <v>25</v>
      </c>
      <c r="H174" t="s">
        <v>17</v>
      </c>
      <c r="I174" t="s">
        <v>1755</v>
      </c>
      <c r="K174" t="s">
        <v>637</v>
      </c>
      <c r="L174" t="s">
        <v>638</v>
      </c>
    </row>
    <row r="175" spans="1:12">
      <c r="A175">
        <v>1008</v>
      </c>
      <c r="B175" t="s">
        <v>1416</v>
      </c>
      <c r="C175" t="s">
        <v>1417</v>
      </c>
      <c r="E175" t="s">
        <v>1418</v>
      </c>
      <c r="F175" t="s">
        <v>1419</v>
      </c>
      <c r="G175" t="s">
        <v>1420</v>
      </c>
      <c r="H175" t="s">
        <v>17</v>
      </c>
      <c r="I175" t="s">
        <v>1902</v>
      </c>
      <c r="K175" t="s">
        <v>1421</v>
      </c>
      <c r="L175" t="s">
        <v>1700</v>
      </c>
    </row>
    <row r="176" spans="1:12">
      <c r="A176">
        <v>1058</v>
      </c>
      <c r="B176" t="s">
        <v>1734</v>
      </c>
      <c r="C176" t="s">
        <v>1047</v>
      </c>
      <c r="E176" t="s">
        <v>1903</v>
      </c>
      <c r="F176" t="s">
        <v>1904</v>
      </c>
      <c r="G176" t="s">
        <v>96</v>
      </c>
      <c r="H176" t="s">
        <v>17</v>
      </c>
      <c r="I176" t="s">
        <v>1822</v>
      </c>
      <c r="J176" t="s">
        <v>1905</v>
      </c>
      <c r="K176" t="s">
        <v>1906</v>
      </c>
      <c r="L176" t="s">
        <v>1907</v>
      </c>
    </row>
    <row r="177" spans="1:12">
      <c r="A177">
        <v>221</v>
      </c>
      <c r="B177" t="s">
        <v>639</v>
      </c>
      <c r="C177" t="s">
        <v>571</v>
      </c>
      <c r="D177" t="s">
        <v>1316</v>
      </c>
      <c r="E177" t="s">
        <v>640</v>
      </c>
      <c r="F177" t="s">
        <v>641</v>
      </c>
      <c r="G177" t="s">
        <v>32</v>
      </c>
      <c r="H177" t="s">
        <v>17</v>
      </c>
      <c r="I177" t="s">
        <v>1756</v>
      </c>
      <c r="J177" t="s">
        <v>642</v>
      </c>
      <c r="K177" t="s">
        <v>1317</v>
      </c>
      <c r="L177" t="s">
        <v>643</v>
      </c>
    </row>
    <row r="178" spans="1:12">
      <c r="A178">
        <v>1069</v>
      </c>
      <c r="B178" t="s">
        <v>1748</v>
      </c>
      <c r="C178" t="s">
        <v>1633</v>
      </c>
      <c r="D178" t="s">
        <v>1540</v>
      </c>
      <c r="E178" t="s">
        <v>1909</v>
      </c>
      <c r="F178" t="s">
        <v>1910</v>
      </c>
      <c r="G178" t="s">
        <v>25</v>
      </c>
      <c r="H178" t="s">
        <v>17</v>
      </c>
      <c r="I178" t="s">
        <v>1755</v>
      </c>
      <c r="J178" t="s">
        <v>1911</v>
      </c>
      <c r="K178" t="s">
        <v>1911</v>
      </c>
      <c r="L178" t="s">
        <v>1912</v>
      </c>
    </row>
    <row r="179" spans="1:12">
      <c r="A179">
        <v>229</v>
      </c>
      <c r="B179" t="s">
        <v>644</v>
      </c>
      <c r="C179" t="s">
        <v>411</v>
      </c>
      <c r="D179" t="s">
        <v>1102</v>
      </c>
      <c r="E179" t="s">
        <v>124</v>
      </c>
      <c r="F179" t="s">
        <v>645</v>
      </c>
      <c r="G179" t="s">
        <v>32</v>
      </c>
      <c r="H179" t="s">
        <v>17</v>
      </c>
      <c r="I179" t="s">
        <v>1756</v>
      </c>
      <c r="J179" t="s">
        <v>646</v>
      </c>
      <c r="L179" t="s">
        <v>647</v>
      </c>
    </row>
    <row r="180" spans="1:12">
      <c r="A180">
        <v>1125</v>
      </c>
      <c r="B180" t="s">
        <v>2970</v>
      </c>
      <c r="C180" t="s">
        <v>2115</v>
      </c>
      <c r="D180" t="s">
        <v>3211</v>
      </c>
      <c r="E180" t="s">
        <v>3212</v>
      </c>
      <c r="F180" t="s">
        <v>3213</v>
      </c>
      <c r="G180" t="s">
        <v>83</v>
      </c>
      <c r="H180" t="s">
        <v>17</v>
      </c>
      <c r="I180" t="s">
        <v>1772</v>
      </c>
      <c r="J180" t="s">
        <v>3214</v>
      </c>
      <c r="K180" t="s">
        <v>3214</v>
      </c>
      <c r="L180" t="s">
        <v>3215</v>
      </c>
    </row>
    <row r="181" spans="1:12">
      <c r="A181">
        <v>434</v>
      </c>
      <c r="B181" t="s">
        <v>648</v>
      </c>
      <c r="C181" t="s">
        <v>529</v>
      </c>
      <c r="D181" t="s">
        <v>1534</v>
      </c>
      <c r="E181" t="s">
        <v>85</v>
      </c>
      <c r="F181" t="s">
        <v>2153</v>
      </c>
      <c r="G181" t="s">
        <v>480</v>
      </c>
      <c r="H181" t="s">
        <v>17</v>
      </c>
      <c r="I181" t="s">
        <v>1865</v>
      </c>
      <c r="J181" t="s">
        <v>1535</v>
      </c>
      <c r="K181" t="s">
        <v>1535</v>
      </c>
      <c r="L181" t="s">
        <v>649</v>
      </c>
    </row>
    <row r="182" spans="1:12">
      <c r="A182">
        <v>441</v>
      </c>
      <c r="B182" t="s">
        <v>650</v>
      </c>
      <c r="C182" t="s">
        <v>1644</v>
      </c>
      <c r="D182" t="s">
        <v>1156</v>
      </c>
      <c r="E182" t="s">
        <v>124</v>
      </c>
      <c r="F182" t="s">
        <v>651</v>
      </c>
      <c r="G182" t="s">
        <v>130</v>
      </c>
      <c r="H182" t="s">
        <v>17</v>
      </c>
      <c r="I182" t="s">
        <v>1783</v>
      </c>
      <c r="J182" t="s">
        <v>652</v>
      </c>
      <c r="L182" t="s">
        <v>653</v>
      </c>
    </row>
    <row r="183" spans="1:12">
      <c r="A183">
        <v>914</v>
      </c>
      <c r="B183" t="s">
        <v>654</v>
      </c>
      <c r="C183" t="s">
        <v>144</v>
      </c>
      <c r="D183" t="s">
        <v>1211</v>
      </c>
      <c r="E183" t="s">
        <v>124</v>
      </c>
      <c r="F183" t="s">
        <v>1431</v>
      </c>
      <c r="G183" t="s">
        <v>16</v>
      </c>
      <c r="H183" t="s">
        <v>17</v>
      </c>
      <c r="I183" t="s">
        <v>1752</v>
      </c>
      <c r="J183" t="s">
        <v>655</v>
      </c>
      <c r="L183" t="s">
        <v>656</v>
      </c>
    </row>
    <row r="184" spans="1:12">
      <c r="A184">
        <v>445</v>
      </c>
      <c r="B184" t="s">
        <v>657</v>
      </c>
      <c r="C184" t="s">
        <v>1645</v>
      </c>
      <c r="D184" t="s">
        <v>1112</v>
      </c>
      <c r="E184" t="s">
        <v>51</v>
      </c>
      <c r="F184" t="s">
        <v>658</v>
      </c>
      <c r="G184" t="s">
        <v>67</v>
      </c>
      <c r="H184" t="s">
        <v>17</v>
      </c>
      <c r="I184" t="s">
        <v>1776</v>
      </c>
      <c r="J184" t="s">
        <v>659</v>
      </c>
      <c r="K184" t="s">
        <v>1400</v>
      </c>
      <c r="L184" t="s">
        <v>660</v>
      </c>
    </row>
    <row r="185" spans="1:12">
      <c r="A185">
        <v>593</v>
      </c>
      <c r="B185" t="s">
        <v>1126</v>
      </c>
      <c r="C185" t="s">
        <v>521</v>
      </c>
      <c r="D185" t="s">
        <v>1127</v>
      </c>
      <c r="E185" t="s">
        <v>30</v>
      </c>
      <c r="F185" t="s">
        <v>1128</v>
      </c>
      <c r="G185" t="s">
        <v>53</v>
      </c>
      <c r="H185" t="s">
        <v>17</v>
      </c>
      <c r="I185" t="s">
        <v>1761</v>
      </c>
      <c r="J185" t="s">
        <v>1129</v>
      </c>
      <c r="K185" t="s">
        <v>1130</v>
      </c>
      <c r="L185" t="s">
        <v>1131</v>
      </c>
    </row>
    <row r="186" spans="1:12">
      <c r="A186">
        <v>841</v>
      </c>
      <c r="B186" t="s">
        <v>662</v>
      </c>
      <c r="C186" t="s">
        <v>861</v>
      </c>
      <c r="D186" t="s">
        <v>1134</v>
      </c>
      <c r="E186" t="s">
        <v>85</v>
      </c>
      <c r="F186" t="s">
        <v>1916</v>
      </c>
      <c r="G186" t="s">
        <v>16</v>
      </c>
      <c r="H186" t="s">
        <v>17</v>
      </c>
      <c r="I186" t="s">
        <v>1752</v>
      </c>
      <c r="J186" t="s">
        <v>663</v>
      </c>
      <c r="K186" t="s">
        <v>664</v>
      </c>
      <c r="L186" t="s">
        <v>665</v>
      </c>
    </row>
    <row r="187" spans="1:12">
      <c r="A187">
        <v>911</v>
      </c>
      <c r="B187" t="s">
        <v>666</v>
      </c>
      <c r="C187" t="s">
        <v>369</v>
      </c>
      <c r="D187" t="s">
        <v>1104</v>
      </c>
      <c r="E187" t="s">
        <v>2591</v>
      </c>
      <c r="F187" t="s">
        <v>668</v>
      </c>
      <c r="G187" t="s">
        <v>16</v>
      </c>
      <c r="H187" t="s">
        <v>17</v>
      </c>
      <c r="I187" t="s">
        <v>1752</v>
      </c>
      <c r="J187" t="s">
        <v>669</v>
      </c>
      <c r="L187" t="s">
        <v>670</v>
      </c>
    </row>
    <row r="188" spans="1:12">
      <c r="A188">
        <v>449</v>
      </c>
      <c r="B188" t="s">
        <v>671</v>
      </c>
      <c r="C188" t="s">
        <v>45</v>
      </c>
      <c r="D188" t="s">
        <v>1216</v>
      </c>
      <c r="E188" t="s">
        <v>85</v>
      </c>
      <c r="F188" t="s">
        <v>672</v>
      </c>
      <c r="G188" t="s">
        <v>25</v>
      </c>
      <c r="H188" t="s">
        <v>17</v>
      </c>
      <c r="I188" t="s">
        <v>1755</v>
      </c>
      <c r="J188" t="s">
        <v>1701</v>
      </c>
      <c r="K188" t="s">
        <v>1701</v>
      </c>
      <c r="L188" t="s">
        <v>673</v>
      </c>
    </row>
    <row r="189" spans="1:12">
      <c r="A189">
        <v>1078</v>
      </c>
      <c r="B189" t="s">
        <v>2030</v>
      </c>
      <c r="C189" t="s">
        <v>2284</v>
      </c>
      <c r="D189" t="s">
        <v>2063</v>
      </c>
      <c r="E189" t="s">
        <v>92</v>
      </c>
      <c r="F189" t="s">
        <v>2064</v>
      </c>
      <c r="G189" t="s">
        <v>83</v>
      </c>
      <c r="H189" t="s">
        <v>17</v>
      </c>
      <c r="I189" t="s">
        <v>1772</v>
      </c>
      <c r="J189" t="s">
        <v>2065</v>
      </c>
      <c r="K189" t="s">
        <v>2066</v>
      </c>
      <c r="L189" t="s">
        <v>2067</v>
      </c>
    </row>
    <row r="190" spans="1:12">
      <c r="A190">
        <v>239</v>
      </c>
      <c r="B190" t="s">
        <v>680</v>
      </c>
      <c r="C190" t="s">
        <v>2285</v>
      </c>
      <c r="D190" t="s">
        <v>1140</v>
      </c>
      <c r="E190" t="s">
        <v>30</v>
      </c>
      <c r="F190" t="s">
        <v>1141</v>
      </c>
      <c r="G190" t="s">
        <v>681</v>
      </c>
      <c r="H190" t="s">
        <v>682</v>
      </c>
      <c r="I190" t="s">
        <v>1917</v>
      </c>
      <c r="J190" t="s">
        <v>683</v>
      </c>
      <c r="L190" t="s">
        <v>684</v>
      </c>
    </row>
    <row r="191" spans="1:12">
      <c r="A191">
        <v>1128</v>
      </c>
      <c r="B191" t="s">
        <v>3227</v>
      </c>
      <c r="C191" t="s">
        <v>2040</v>
      </c>
      <c r="E191" t="s">
        <v>72</v>
      </c>
      <c r="F191" t="s">
        <v>3228</v>
      </c>
      <c r="G191" t="s">
        <v>3229</v>
      </c>
      <c r="H191" t="s">
        <v>17</v>
      </c>
      <c r="I191" t="s">
        <v>3230</v>
      </c>
      <c r="J191" t="s">
        <v>3231</v>
      </c>
      <c r="K191" t="s">
        <v>3231</v>
      </c>
      <c r="L191" t="s">
        <v>3232</v>
      </c>
    </row>
    <row r="192" spans="1:12">
      <c r="A192">
        <v>644</v>
      </c>
      <c r="B192" t="s">
        <v>686</v>
      </c>
      <c r="C192" t="s">
        <v>186</v>
      </c>
      <c r="D192" t="s">
        <v>1092</v>
      </c>
      <c r="E192" t="s">
        <v>124</v>
      </c>
      <c r="F192" t="s">
        <v>687</v>
      </c>
      <c r="G192" t="s">
        <v>25</v>
      </c>
      <c r="H192" t="s">
        <v>17</v>
      </c>
      <c r="I192" t="s">
        <v>1755</v>
      </c>
      <c r="J192" t="s">
        <v>688</v>
      </c>
      <c r="L192" t="s">
        <v>689</v>
      </c>
    </row>
    <row r="193" spans="1:12">
      <c r="A193">
        <v>244</v>
      </c>
      <c r="B193" t="s">
        <v>690</v>
      </c>
      <c r="C193" t="s">
        <v>179</v>
      </c>
      <c r="E193" t="s">
        <v>124</v>
      </c>
      <c r="F193" t="s">
        <v>691</v>
      </c>
      <c r="G193" t="s">
        <v>25</v>
      </c>
      <c r="H193" t="s">
        <v>17</v>
      </c>
      <c r="I193" t="s">
        <v>1755</v>
      </c>
      <c r="J193" t="s">
        <v>2594</v>
      </c>
      <c r="L193" t="s">
        <v>3235</v>
      </c>
    </row>
    <row r="194" spans="1:12">
      <c r="A194">
        <v>919</v>
      </c>
      <c r="B194" t="s">
        <v>694</v>
      </c>
      <c r="C194" t="s">
        <v>1642</v>
      </c>
      <c r="E194" t="s">
        <v>85</v>
      </c>
      <c r="F194" t="s">
        <v>695</v>
      </c>
      <c r="G194" t="s">
        <v>67</v>
      </c>
      <c r="H194" t="s">
        <v>17</v>
      </c>
      <c r="I194" t="s">
        <v>1776</v>
      </c>
      <c r="J194" t="s">
        <v>696</v>
      </c>
      <c r="K194" t="s">
        <v>697</v>
      </c>
      <c r="L194" t="s">
        <v>698</v>
      </c>
    </row>
    <row r="195" spans="1:12">
      <c r="A195">
        <v>524</v>
      </c>
      <c r="B195" t="s">
        <v>699</v>
      </c>
      <c r="C195" t="s">
        <v>64</v>
      </c>
      <c r="D195" t="s">
        <v>1082</v>
      </c>
      <c r="E195" t="s">
        <v>124</v>
      </c>
      <c r="F195" t="s">
        <v>700</v>
      </c>
      <c r="G195" t="s">
        <v>42</v>
      </c>
      <c r="H195" t="s">
        <v>17</v>
      </c>
      <c r="I195" t="s">
        <v>1758</v>
      </c>
      <c r="J195" t="s">
        <v>701</v>
      </c>
      <c r="L195" t="s">
        <v>702</v>
      </c>
    </row>
    <row r="196" spans="1:12">
      <c r="A196">
        <v>608</v>
      </c>
      <c r="B196" t="s">
        <v>706</v>
      </c>
      <c r="C196" t="s">
        <v>707</v>
      </c>
      <c r="D196" t="s">
        <v>1359</v>
      </c>
      <c r="E196" t="s">
        <v>30</v>
      </c>
      <c r="F196" t="s">
        <v>1919</v>
      </c>
      <c r="G196" t="s">
        <v>25</v>
      </c>
      <c r="H196" t="s">
        <v>17</v>
      </c>
      <c r="I196" t="s">
        <v>1755</v>
      </c>
      <c r="J196" t="s">
        <v>1360</v>
      </c>
      <c r="K196" t="s">
        <v>708</v>
      </c>
      <c r="L196" t="s">
        <v>709</v>
      </c>
    </row>
    <row r="197" spans="1:12">
      <c r="A197">
        <v>968</v>
      </c>
      <c r="B197" t="s">
        <v>1652</v>
      </c>
      <c r="C197" t="s">
        <v>45</v>
      </c>
      <c r="D197" t="s">
        <v>1325</v>
      </c>
      <c r="E197" t="s">
        <v>30</v>
      </c>
      <c r="F197" t="s">
        <v>703</v>
      </c>
      <c r="G197" t="s">
        <v>96</v>
      </c>
      <c r="H197" t="s">
        <v>17</v>
      </c>
      <c r="I197" t="s">
        <v>1822</v>
      </c>
      <c r="J197" t="s">
        <v>704</v>
      </c>
      <c r="K197" t="s">
        <v>1441</v>
      </c>
      <c r="L197" t="s">
        <v>705</v>
      </c>
    </row>
    <row r="198" spans="1:12">
      <c r="A198">
        <v>1130</v>
      </c>
      <c r="B198" t="s">
        <v>3014</v>
      </c>
      <c r="C198" t="s">
        <v>623</v>
      </c>
      <c r="D198" t="s">
        <v>3240</v>
      </c>
      <c r="E198" t="s">
        <v>153</v>
      </c>
      <c r="F198" t="s">
        <v>3241</v>
      </c>
      <c r="G198" t="s">
        <v>25</v>
      </c>
      <c r="H198" t="s">
        <v>17</v>
      </c>
      <c r="I198" t="s">
        <v>1755</v>
      </c>
      <c r="J198" t="s">
        <v>3242</v>
      </c>
      <c r="K198" t="s">
        <v>3242</v>
      </c>
      <c r="L198" t="s">
        <v>3243</v>
      </c>
    </row>
    <row r="199" spans="1:12">
      <c r="A199">
        <v>253</v>
      </c>
      <c r="B199" t="s">
        <v>711</v>
      </c>
      <c r="C199" t="s">
        <v>2115</v>
      </c>
      <c r="D199" t="s">
        <v>1082</v>
      </c>
      <c r="E199" t="s">
        <v>124</v>
      </c>
      <c r="F199" t="s">
        <v>712</v>
      </c>
      <c r="G199" t="s">
        <v>96</v>
      </c>
      <c r="H199" t="s">
        <v>17</v>
      </c>
      <c r="I199" t="s">
        <v>1822</v>
      </c>
      <c r="J199" t="s">
        <v>713</v>
      </c>
      <c r="L199" t="s">
        <v>714</v>
      </c>
    </row>
    <row r="200" spans="1:12">
      <c r="A200">
        <v>1073</v>
      </c>
      <c r="B200" t="s">
        <v>2017</v>
      </c>
      <c r="C200" t="s">
        <v>1650</v>
      </c>
      <c r="D200" t="s">
        <v>1126</v>
      </c>
      <c r="E200" t="s">
        <v>2070</v>
      </c>
      <c r="F200" t="s">
        <v>2071</v>
      </c>
      <c r="G200" t="s">
        <v>83</v>
      </c>
      <c r="H200" t="s">
        <v>17</v>
      </c>
      <c r="I200" t="s">
        <v>1772</v>
      </c>
      <c r="J200" t="s">
        <v>2072</v>
      </c>
      <c r="K200" t="s">
        <v>2072</v>
      </c>
      <c r="L200" t="s">
        <v>2073</v>
      </c>
    </row>
    <row r="201" spans="1:12">
      <c r="A201">
        <v>1097</v>
      </c>
      <c r="B201" t="s">
        <v>2224</v>
      </c>
      <c r="C201" t="s">
        <v>45</v>
      </c>
      <c r="D201" t="s">
        <v>2238</v>
      </c>
      <c r="E201" t="s">
        <v>2239</v>
      </c>
      <c r="F201" t="s">
        <v>2240</v>
      </c>
      <c r="G201" t="s">
        <v>32</v>
      </c>
      <c r="H201" t="s">
        <v>17</v>
      </c>
      <c r="I201" t="s">
        <v>1756</v>
      </c>
      <c r="J201" t="s">
        <v>2241</v>
      </c>
      <c r="K201" t="s">
        <v>2242</v>
      </c>
      <c r="L201" t="s">
        <v>2243</v>
      </c>
    </row>
    <row r="202" spans="1:12">
      <c r="A202">
        <v>256</v>
      </c>
      <c r="B202" t="s">
        <v>715</v>
      </c>
      <c r="C202" t="s">
        <v>529</v>
      </c>
      <c r="D202" t="s">
        <v>1101</v>
      </c>
      <c r="E202" t="s">
        <v>1237</v>
      </c>
      <c r="F202" t="s">
        <v>2317</v>
      </c>
      <c r="G202" t="s">
        <v>16</v>
      </c>
      <c r="H202" t="s">
        <v>17</v>
      </c>
      <c r="I202" t="s">
        <v>1752</v>
      </c>
      <c r="J202" t="s">
        <v>716</v>
      </c>
      <c r="L202" t="s">
        <v>717</v>
      </c>
    </row>
    <row r="203" spans="1:12">
      <c r="A203">
        <v>1114</v>
      </c>
      <c r="B203" t="s">
        <v>2456</v>
      </c>
      <c r="C203" t="s">
        <v>202</v>
      </c>
      <c r="D203" t="s">
        <v>1250</v>
      </c>
      <c r="E203" t="s">
        <v>85</v>
      </c>
      <c r="F203" t="s">
        <v>2754</v>
      </c>
      <c r="G203" t="s">
        <v>16</v>
      </c>
      <c r="H203" t="s">
        <v>17</v>
      </c>
      <c r="I203" t="s">
        <v>1752</v>
      </c>
      <c r="J203" t="s">
        <v>2633</v>
      </c>
      <c r="K203" t="s">
        <v>2633</v>
      </c>
      <c r="L203" t="s">
        <v>2634</v>
      </c>
    </row>
    <row r="204" spans="1:12">
      <c r="A204">
        <v>257</v>
      </c>
      <c r="B204" t="s">
        <v>718</v>
      </c>
      <c r="C204" t="s">
        <v>707</v>
      </c>
      <c r="D204" t="s">
        <v>1082</v>
      </c>
      <c r="E204" t="s">
        <v>719</v>
      </c>
      <c r="F204" t="s">
        <v>3250</v>
      </c>
      <c r="G204" t="s">
        <v>16</v>
      </c>
      <c r="H204" t="s">
        <v>17</v>
      </c>
      <c r="I204" t="s">
        <v>1752</v>
      </c>
      <c r="J204" t="s">
        <v>3251</v>
      </c>
      <c r="K204" t="s">
        <v>3252</v>
      </c>
      <c r="L204" t="s">
        <v>722</v>
      </c>
    </row>
    <row r="205" spans="1:12">
      <c r="A205">
        <v>1101</v>
      </c>
      <c r="B205" t="s">
        <v>2289</v>
      </c>
      <c r="C205" t="s">
        <v>707</v>
      </c>
      <c r="D205" t="s">
        <v>2316</v>
      </c>
      <c r="E205" t="s">
        <v>2315</v>
      </c>
      <c r="F205" t="s">
        <v>2314</v>
      </c>
      <c r="G205" t="s">
        <v>16</v>
      </c>
      <c r="H205" t="s">
        <v>17</v>
      </c>
      <c r="I205" t="s">
        <v>1752</v>
      </c>
      <c r="J205" t="s">
        <v>2313</v>
      </c>
      <c r="L205" t="s">
        <v>2312</v>
      </c>
    </row>
    <row r="206" spans="1:12">
      <c r="A206">
        <v>542</v>
      </c>
      <c r="B206" t="s">
        <v>725</v>
      </c>
      <c r="C206" t="s">
        <v>56</v>
      </c>
      <c r="D206" t="s">
        <v>1154</v>
      </c>
      <c r="E206" t="s">
        <v>640</v>
      </c>
      <c r="F206" t="s">
        <v>726</v>
      </c>
      <c r="G206" t="s">
        <v>25</v>
      </c>
      <c r="H206" t="s">
        <v>17</v>
      </c>
      <c r="I206" t="s">
        <v>1755</v>
      </c>
      <c r="J206" t="s">
        <v>727</v>
      </c>
      <c r="L206" t="s">
        <v>728</v>
      </c>
    </row>
    <row r="207" spans="1:12">
      <c r="A207">
        <v>261</v>
      </c>
      <c r="B207" t="s">
        <v>729</v>
      </c>
      <c r="C207" t="s">
        <v>64</v>
      </c>
      <c r="D207" t="s">
        <v>1096</v>
      </c>
      <c r="E207" t="s">
        <v>51</v>
      </c>
      <c r="F207" t="s">
        <v>730</v>
      </c>
      <c r="G207" t="s">
        <v>238</v>
      </c>
      <c r="H207" t="s">
        <v>133</v>
      </c>
      <c r="I207" t="s">
        <v>1810</v>
      </c>
      <c r="J207" t="s">
        <v>731</v>
      </c>
      <c r="L207" t="s">
        <v>732</v>
      </c>
    </row>
    <row r="208" spans="1:12">
      <c r="A208">
        <v>263</v>
      </c>
      <c r="B208" t="s">
        <v>733</v>
      </c>
      <c r="C208" t="s">
        <v>521</v>
      </c>
      <c r="D208" t="s">
        <v>1116</v>
      </c>
      <c r="E208" t="s">
        <v>20</v>
      </c>
      <c r="F208" t="s">
        <v>734</v>
      </c>
      <c r="G208" t="s">
        <v>25</v>
      </c>
      <c r="H208" t="s">
        <v>17</v>
      </c>
      <c r="I208" t="s">
        <v>1755</v>
      </c>
      <c r="J208" t="s">
        <v>735</v>
      </c>
    </row>
    <row r="209" spans="1:12">
      <c r="A209">
        <v>1001</v>
      </c>
      <c r="B209" t="s">
        <v>1469</v>
      </c>
      <c r="C209" t="s">
        <v>1470</v>
      </c>
      <c r="D209" t="s">
        <v>1101</v>
      </c>
      <c r="E209" t="s">
        <v>14</v>
      </c>
      <c r="F209" t="s">
        <v>1471</v>
      </c>
      <c r="G209" t="s">
        <v>1472</v>
      </c>
      <c r="H209" t="s">
        <v>17</v>
      </c>
      <c r="I209" t="s">
        <v>1925</v>
      </c>
      <c r="K209" t="s">
        <v>1473</v>
      </c>
      <c r="L209" t="s">
        <v>1474</v>
      </c>
    </row>
    <row r="210" spans="1:12">
      <c r="A210">
        <v>1123</v>
      </c>
      <c r="B210" t="s">
        <v>2946</v>
      </c>
      <c r="C210" t="s">
        <v>2945</v>
      </c>
      <c r="D210" t="s">
        <v>1105</v>
      </c>
      <c r="E210" t="s">
        <v>3258</v>
      </c>
      <c r="F210" t="s">
        <v>3259</v>
      </c>
      <c r="G210" t="s">
        <v>83</v>
      </c>
      <c r="H210" t="s">
        <v>17</v>
      </c>
      <c r="I210" t="s">
        <v>1772</v>
      </c>
      <c r="J210" t="s">
        <v>3260</v>
      </c>
      <c r="K210" t="s">
        <v>3261</v>
      </c>
      <c r="L210" t="s">
        <v>3262</v>
      </c>
    </row>
    <row r="211" spans="1:12">
      <c r="A211">
        <v>264</v>
      </c>
      <c r="B211" t="s">
        <v>740</v>
      </c>
      <c r="C211" t="s">
        <v>529</v>
      </c>
      <c r="D211" t="s">
        <v>1366</v>
      </c>
      <c r="E211" t="s">
        <v>153</v>
      </c>
      <c r="F211" t="s">
        <v>741</v>
      </c>
      <c r="G211" t="s">
        <v>583</v>
      </c>
      <c r="H211" t="s">
        <v>17</v>
      </c>
      <c r="I211" t="s">
        <v>1895</v>
      </c>
      <c r="J211" t="s">
        <v>742</v>
      </c>
      <c r="L211" t="s">
        <v>743</v>
      </c>
    </row>
    <row r="212" spans="1:12">
      <c r="A212">
        <v>509</v>
      </c>
      <c r="B212" t="s">
        <v>744</v>
      </c>
      <c r="C212" t="s">
        <v>13</v>
      </c>
      <c r="D212" t="s">
        <v>1325</v>
      </c>
      <c r="E212" t="s">
        <v>153</v>
      </c>
      <c r="F212" t="s">
        <v>745</v>
      </c>
      <c r="G212" t="s">
        <v>96</v>
      </c>
      <c r="H212" t="s">
        <v>17</v>
      </c>
      <c r="I212" t="s">
        <v>1822</v>
      </c>
      <c r="J212" t="s">
        <v>746</v>
      </c>
      <c r="K212" t="s">
        <v>1326</v>
      </c>
      <c r="L212" t="s">
        <v>747</v>
      </c>
    </row>
    <row r="213" spans="1:12">
      <c r="A213">
        <v>1113</v>
      </c>
      <c r="B213" t="s">
        <v>744</v>
      </c>
      <c r="C213" t="s">
        <v>179</v>
      </c>
      <c r="D213" t="s">
        <v>1239</v>
      </c>
      <c r="E213" t="s">
        <v>2435</v>
      </c>
      <c r="F213" t="s">
        <v>2601</v>
      </c>
      <c r="G213" t="s">
        <v>67</v>
      </c>
      <c r="H213" t="s">
        <v>17</v>
      </c>
      <c r="I213" t="s">
        <v>1776</v>
      </c>
      <c r="J213" t="s">
        <v>2437</v>
      </c>
      <c r="L213" t="s">
        <v>2602</v>
      </c>
    </row>
    <row r="214" spans="1:12">
      <c r="A214">
        <v>1081</v>
      </c>
      <c r="B214" t="s">
        <v>2037</v>
      </c>
      <c r="C214" t="s">
        <v>1650</v>
      </c>
      <c r="D214" t="s">
        <v>1570</v>
      </c>
      <c r="E214" t="s">
        <v>1220</v>
      </c>
      <c r="F214" t="s">
        <v>2075</v>
      </c>
      <c r="G214" t="s">
        <v>2076</v>
      </c>
      <c r="H214" t="s">
        <v>17</v>
      </c>
      <c r="I214" t="s">
        <v>2077</v>
      </c>
      <c r="J214" t="s">
        <v>2078</v>
      </c>
      <c r="K214" t="s">
        <v>2079</v>
      </c>
      <c r="L214" t="s">
        <v>2080</v>
      </c>
    </row>
    <row r="215" spans="1:12">
      <c r="A215">
        <v>269</v>
      </c>
      <c r="B215" t="s">
        <v>754</v>
      </c>
      <c r="C215" t="s">
        <v>2035</v>
      </c>
      <c r="E215" t="s">
        <v>168</v>
      </c>
      <c r="F215" t="s">
        <v>2310</v>
      </c>
      <c r="G215" t="s">
        <v>25</v>
      </c>
      <c r="H215" t="s">
        <v>17</v>
      </c>
      <c r="I215" t="s">
        <v>1755</v>
      </c>
      <c r="J215" t="s">
        <v>1928</v>
      </c>
      <c r="K215" t="s">
        <v>1928</v>
      </c>
      <c r="L215" t="s">
        <v>755</v>
      </c>
    </row>
    <row r="216" spans="1:12">
      <c r="A216">
        <v>1109</v>
      </c>
      <c r="B216" t="s">
        <v>2353</v>
      </c>
      <c r="C216" t="s">
        <v>56</v>
      </c>
      <c r="D216" t="s">
        <v>1099</v>
      </c>
      <c r="E216" t="s">
        <v>1220</v>
      </c>
      <c r="F216" t="s">
        <v>2354</v>
      </c>
      <c r="G216" t="s">
        <v>25</v>
      </c>
      <c r="H216" t="s">
        <v>17</v>
      </c>
      <c r="I216" t="s">
        <v>1755</v>
      </c>
      <c r="J216" t="s">
        <v>2355</v>
      </c>
      <c r="L216" t="s">
        <v>2356</v>
      </c>
    </row>
    <row r="217" spans="1:12">
      <c r="A217">
        <v>500</v>
      </c>
      <c r="B217" t="s">
        <v>761</v>
      </c>
      <c r="C217" t="s">
        <v>1649</v>
      </c>
      <c r="D217" t="s">
        <v>1254</v>
      </c>
      <c r="E217" t="s">
        <v>23</v>
      </c>
      <c r="F217" t="s">
        <v>762</v>
      </c>
      <c r="G217" t="s">
        <v>67</v>
      </c>
      <c r="H217" t="s">
        <v>17</v>
      </c>
      <c r="I217" t="s">
        <v>1776</v>
      </c>
      <c r="J217" t="s">
        <v>763</v>
      </c>
      <c r="K217" t="s">
        <v>764</v>
      </c>
      <c r="L217" t="s">
        <v>765</v>
      </c>
    </row>
    <row r="218" spans="1:12">
      <c r="A218">
        <v>446</v>
      </c>
      <c r="B218" t="s">
        <v>1643</v>
      </c>
      <c r="C218" t="s">
        <v>756</v>
      </c>
      <c r="D218" t="s">
        <v>1424</v>
      </c>
      <c r="E218" t="s">
        <v>118</v>
      </c>
      <c r="F218" t="s">
        <v>757</v>
      </c>
      <c r="G218" t="s">
        <v>120</v>
      </c>
      <c r="H218" t="s">
        <v>17</v>
      </c>
      <c r="I218" t="s">
        <v>1782</v>
      </c>
      <c r="J218" t="s">
        <v>758</v>
      </c>
      <c r="L218" t="s">
        <v>759</v>
      </c>
    </row>
    <row r="219" spans="1:12">
      <c r="A219">
        <v>985</v>
      </c>
      <c r="B219" t="s">
        <v>1562</v>
      </c>
      <c r="C219" t="s">
        <v>144</v>
      </c>
      <c r="D219" t="s">
        <v>1476</v>
      </c>
      <c r="E219" t="s">
        <v>1563</v>
      </c>
      <c r="F219" t="s">
        <v>1564</v>
      </c>
      <c r="G219" t="s">
        <v>130</v>
      </c>
      <c r="H219" t="s">
        <v>17</v>
      </c>
      <c r="I219" t="s">
        <v>1783</v>
      </c>
      <c r="K219" t="s">
        <v>1565</v>
      </c>
      <c r="L219" t="s">
        <v>1566</v>
      </c>
    </row>
    <row r="220" spans="1:12">
      <c r="A220">
        <v>1089</v>
      </c>
      <c r="B220" t="s">
        <v>2218</v>
      </c>
      <c r="C220" t="s">
        <v>186</v>
      </c>
      <c r="D220" t="s">
        <v>1105</v>
      </c>
      <c r="E220" t="s">
        <v>2154</v>
      </c>
      <c r="F220" t="s">
        <v>2155</v>
      </c>
      <c r="G220" t="s">
        <v>777</v>
      </c>
      <c r="H220" t="s">
        <v>17</v>
      </c>
      <c r="I220" t="s">
        <v>1787</v>
      </c>
      <c r="J220" t="s">
        <v>2156</v>
      </c>
      <c r="K220" t="s">
        <v>2157</v>
      </c>
      <c r="L220" t="s">
        <v>2158</v>
      </c>
    </row>
    <row r="221" spans="1:12">
      <c r="A221">
        <v>1037</v>
      </c>
      <c r="B221" t="s">
        <v>1629</v>
      </c>
      <c r="C221" t="s">
        <v>471</v>
      </c>
      <c r="E221" t="s">
        <v>2239</v>
      </c>
      <c r="F221" t="s">
        <v>1930</v>
      </c>
      <c r="G221" t="s">
        <v>213</v>
      </c>
      <c r="H221" t="s">
        <v>17</v>
      </c>
      <c r="I221" t="s">
        <v>1804</v>
      </c>
      <c r="J221" t="s">
        <v>1703</v>
      </c>
      <c r="K221" t="s">
        <v>1704</v>
      </c>
      <c r="L221" t="s">
        <v>1705</v>
      </c>
    </row>
    <row r="222" spans="1:12">
      <c r="A222">
        <v>1031</v>
      </c>
      <c r="B222" t="s">
        <v>1294</v>
      </c>
      <c r="C222" t="s">
        <v>159</v>
      </c>
      <c r="D222" t="s">
        <v>1084</v>
      </c>
      <c r="E222" t="s">
        <v>77</v>
      </c>
      <c r="F222" t="s">
        <v>1295</v>
      </c>
      <c r="G222" t="s">
        <v>25</v>
      </c>
      <c r="H222" t="s">
        <v>17</v>
      </c>
      <c r="I222" t="s">
        <v>1755</v>
      </c>
      <c r="J222" t="s">
        <v>1296</v>
      </c>
      <c r="K222" t="s">
        <v>1297</v>
      </c>
      <c r="L222" t="s">
        <v>1298</v>
      </c>
    </row>
    <row r="223" spans="1:12">
      <c r="A223">
        <v>969</v>
      </c>
      <c r="B223" t="s">
        <v>766</v>
      </c>
      <c r="C223" t="s">
        <v>13</v>
      </c>
      <c r="D223" t="s">
        <v>1283</v>
      </c>
      <c r="F223" t="s">
        <v>1422</v>
      </c>
      <c r="G223" t="s">
        <v>767</v>
      </c>
      <c r="H223" t="s">
        <v>133</v>
      </c>
      <c r="I223" t="s">
        <v>1931</v>
      </c>
      <c r="J223" t="s">
        <v>768</v>
      </c>
      <c r="L223" t="s">
        <v>769</v>
      </c>
    </row>
    <row r="224" spans="1:12">
      <c r="A224">
        <v>952</v>
      </c>
      <c r="B224" t="s">
        <v>770</v>
      </c>
      <c r="C224" t="s">
        <v>771</v>
      </c>
      <c r="D224" t="s">
        <v>1335</v>
      </c>
      <c r="E224" t="s">
        <v>92</v>
      </c>
      <c r="F224" t="s">
        <v>772</v>
      </c>
      <c r="G224" t="s">
        <v>16</v>
      </c>
      <c r="H224" t="s">
        <v>17</v>
      </c>
      <c r="I224" t="s">
        <v>1752</v>
      </c>
      <c r="J224" t="s">
        <v>773</v>
      </c>
      <c r="K224" t="s">
        <v>774</v>
      </c>
      <c r="L224" t="s">
        <v>1337</v>
      </c>
    </row>
    <row r="225" spans="1:12">
      <c r="A225">
        <v>1002</v>
      </c>
      <c r="B225" t="s">
        <v>1329</v>
      </c>
      <c r="C225" t="s">
        <v>900</v>
      </c>
      <c r="D225" t="s">
        <v>1330</v>
      </c>
      <c r="E225" t="s">
        <v>124</v>
      </c>
      <c r="F225" t="s">
        <v>1932</v>
      </c>
      <c r="G225" t="s">
        <v>608</v>
      </c>
      <c r="H225" t="s">
        <v>17</v>
      </c>
      <c r="I225" t="s">
        <v>1920</v>
      </c>
      <c r="J225" t="s">
        <v>1331</v>
      </c>
      <c r="K225" t="s">
        <v>1332</v>
      </c>
      <c r="L225" t="s">
        <v>1333</v>
      </c>
    </row>
    <row r="226" spans="1:12">
      <c r="A226">
        <v>278</v>
      </c>
      <c r="B226" t="s">
        <v>775</v>
      </c>
      <c r="C226" t="s">
        <v>2109</v>
      </c>
      <c r="D226" t="s">
        <v>1101</v>
      </c>
      <c r="E226" t="s">
        <v>37</v>
      </c>
      <c r="F226" t="s">
        <v>776</v>
      </c>
      <c r="G226" t="s">
        <v>777</v>
      </c>
      <c r="H226" t="s">
        <v>17</v>
      </c>
      <c r="I226" t="s">
        <v>1787</v>
      </c>
      <c r="J226" t="s">
        <v>2608</v>
      </c>
    </row>
    <row r="227" spans="1:12">
      <c r="A227">
        <v>280</v>
      </c>
      <c r="B227" t="s">
        <v>780</v>
      </c>
      <c r="C227" t="s">
        <v>571</v>
      </c>
      <c r="E227" t="s">
        <v>30</v>
      </c>
      <c r="F227" t="s">
        <v>1086</v>
      </c>
      <c r="G227" t="s">
        <v>1087</v>
      </c>
      <c r="H227" t="s">
        <v>1088</v>
      </c>
      <c r="I227" t="s">
        <v>1933</v>
      </c>
      <c r="J227" t="s">
        <v>1089</v>
      </c>
      <c r="K227" t="s">
        <v>1089</v>
      </c>
      <c r="L227" t="s">
        <v>781</v>
      </c>
    </row>
    <row r="228" spans="1:12">
      <c r="A228">
        <v>673</v>
      </c>
      <c r="B228" t="s">
        <v>782</v>
      </c>
      <c r="C228" t="s">
        <v>13</v>
      </c>
      <c r="D228" t="s">
        <v>1304</v>
      </c>
      <c r="E228" t="s">
        <v>435</v>
      </c>
      <c r="F228" t="s">
        <v>783</v>
      </c>
      <c r="G228" t="s">
        <v>42</v>
      </c>
      <c r="H228" t="s">
        <v>17</v>
      </c>
      <c r="I228" t="s">
        <v>1758</v>
      </c>
      <c r="J228" t="s">
        <v>784</v>
      </c>
      <c r="K228" t="s">
        <v>785</v>
      </c>
      <c r="L228" t="s">
        <v>786</v>
      </c>
    </row>
    <row r="229" spans="1:12">
      <c r="A229">
        <v>1086</v>
      </c>
      <c r="B229" t="s">
        <v>2110</v>
      </c>
      <c r="C229" t="s">
        <v>2111</v>
      </c>
      <c r="D229" t="s">
        <v>2161</v>
      </c>
      <c r="E229" t="s">
        <v>51</v>
      </c>
      <c r="F229" t="s">
        <v>2162</v>
      </c>
      <c r="G229" t="s">
        <v>2163</v>
      </c>
      <c r="H229" t="s">
        <v>17</v>
      </c>
      <c r="I229" t="s">
        <v>2164</v>
      </c>
      <c r="J229" t="s">
        <v>2165</v>
      </c>
      <c r="K229" t="s">
        <v>2166</v>
      </c>
      <c r="L229" t="s">
        <v>2167</v>
      </c>
    </row>
    <row r="230" spans="1:12">
      <c r="A230">
        <v>758</v>
      </c>
      <c r="B230" t="s">
        <v>787</v>
      </c>
      <c r="C230" t="s">
        <v>2258</v>
      </c>
      <c r="D230" t="s">
        <v>1084</v>
      </c>
      <c r="E230" t="s">
        <v>124</v>
      </c>
      <c r="F230" t="s">
        <v>788</v>
      </c>
      <c r="G230" t="s">
        <v>789</v>
      </c>
      <c r="H230" t="s">
        <v>17</v>
      </c>
      <c r="I230" t="s">
        <v>1798</v>
      </c>
      <c r="J230" t="s">
        <v>790</v>
      </c>
      <c r="K230" t="s">
        <v>1189</v>
      </c>
      <c r="L230" t="s">
        <v>791</v>
      </c>
    </row>
    <row r="231" spans="1:12">
      <c r="A231">
        <v>971</v>
      </c>
      <c r="B231" t="s">
        <v>1069</v>
      </c>
      <c r="C231" t="s">
        <v>723</v>
      </c>
      <c r="D231" t="s">
        <v>1077</v>
      </c>
      <c r="E231" t="s">
        <v>247</v>
      </c>
      <c r="F231" t="s">
        <v>1935</v>
      </c>
      <c r="G231" t="s">
        <v>291</v>
      </c>
      <c r="H231" t="s">
        <v>17</v>
      </c>
      <c r="I231" t="s">
        <v>1825</v>
      </c>
      <c r="K231" t="s">
        <v>1467</v>
      </c>
      <c r="L231" t="s">
        <v>1468</v>
      </c>
    </row>
    <row r="232" spans="1:12">
      <c r="A232">
        <v>717</v>
      </c>
      <c r="B232" t="s">
        <v>792</v>
      </c>
      <c r="C232" t="s">
        <v>793</v>
      </c>
      <c r="D232" t="s">
        <v>1211</v>
      </c>
      <c r="E232" t="s">
        <v>129</v>
      </c>
      <c r="F232" t="s">
        <v>1497</v>
      </c>
      <c r="G232" t="s">
        <v>518</v>
      </c>
      <c r="H232" t="s">
        <v>17</v>
      </c>
      <c r="I232" t="s">
        <v>1882</v>
      </c>
      <c r="J232" t="s">
        <v>794</v>
      </c>
      <c r="K232" t="s">
        <v>795</v>
      </c>
      <c r="L232" t="s">
        <v>796</v>
      </c>
    </row>
    <row r="233" spans="1:12">
      <c r="A233">
        <v>1026</v>
      </c>
      <c r="B233" t="s">
        <v>1611</v>
      </c>
      <c r="C233" t="s">
        <v>521</v>
      </c>
      <c r="E233" t="s">
        <v>129</v>
      </c>
      <c r="F233" t="s">
        <v>1612</v>
      </c>
      <c r="G233" t="s">
        <v>42</v>
      </c>
      <c r="H233" t="s">
        <v>17</v>
      </c>
      <c r="I233" t="s">
        <v>1758</v>
      </c>
      <c r="J233" t="s">
        <v>1613</v>
      </c>
      <c r="L233" t="s">
        <v>1614</v>
      </c>
    </row>
    <row r="234" spans="1:12">
      <c r="A234">
        <v>999</v>
      </c>
      <c r="B234" t="s">
        <v>1584</v>
      </c>
      <c r="C234" t="s">
        <v>1065</v>
      </c>
      <c r="D234" t="s">
        <v>1585</v>
      </c>
      <c r="E234" t="s">
        <v>14</v>
      </c>
      <c r="F234" t="s">
        <v>1586</v>
      </c>
      <c r="G234" t="s">
        <v>83</v>
      </c>
      <c r="H234" t="s">
        <v>17</v>
      </c>
      <c r="I234" t="s">
        <v>1772</v>
      </c>
      <c r="K234" t="s">
        <v>1587</v>
      </c>
      <c r="L234" t="s">
        <v>1588</v>
      </c>
    </row>
    <row r="235" spans="1:12">
      <c r="A235">
        <v>477</v>
      </c>
      <c r="B235" t="s">
        <v>797</v>
      </c>
      <c r="C235" t="s">
        <v>798</v>
      </c>
      <c r="D235" t="s">
        <v>1092</v>
      </c>
      <c r="E235" t="s">
        <v>799</v>
      </c>
      <c r="F235" t="s">
        <v>800</v>
      </c>
      <c r="G235" t="s">
        <v>25</v>
      </c>
      <c r="H235" t="s">
        <v>17</v>
      </c>
      <c r="I235" t="s">
        <v>1755</v>
      </c>
      <c r="J235" t="s">
        <v>801</v>
      </c>
      <c r="L235" t="s">
        <v>802</v>
      </c>
    </row>
    <row r="236" spans="1:12">
      <c r="A236">
        <v>1106</v>
      </c>
      <c r="B236" t="s">
        <v>2296</v>
      </c>
      <c r="C236" t="s">
        <v>2308</v>
      </c>
      <c r="E236" t="s">
        <v>168</v>
      </c>
      <c r="F236" t="s">
        <v>2307</v>
      </c>
      <c r="G236" t="s">
        <v>83</v>
      </c>
      <c r="H236" t="s">
        <v>17</v>
      </c>
      <c r="I236" t="s">
        <v>1772</v>
      </c>
      <c r="J236" t="s">
        <v>2306</v>
      </c>
      <c r="K236" t="s">
        <v>2306</v>
      </c>
      <c r="L236" t="s">
        <v>2305</v>
      </c>
    </row>
    <row r="237" spans="1:12">
      <c r="A237">
        <v>510</v>
      </c>
      <c r="B237" t="s">
        <v>803</v>
      </c>
      <c r="C237" t="s">
        <v>529</v>
      </c>
      <c r="D237" t="s">
        <v>1116</v>
      </c>
      <c r="E237" t="s">
        <v>685</v>
      </c>
      <c r="F237" t="s">
        <v>804</v>
      </c>
      <c r="G237" t="s">
        <v>16</v>
      </c>
      <c r="H237" t="s">
        <v>17</v>
      </c>
      <c r="I237" t="s">
        <v>1752</v>
      </c>
      <c r="J237" t="s">
        <v>805</v>
      </c>
      <c r="K237" t="s">
        <v>1391</v>
      </c>
      <c r="L237" t="s">
        <v>806</v>
      </c>
    </row>
    <row r="238" spans="1:12">
      <c r="A238">
        <v>784</v>
      </c>
      <c r="B238" t="s">
        <v>807</v>
      </c>
      <c r="C238" t="s">
        <v>808</v>
      </c>
      <c r="D238" t="s">
        <v>1077</v>
      </c>
      <c r="E238" t="s">
        <v>1279</v>
      </c>
      <c r="F238" t="s">
        <v>1936</v>
      </c>
      <c r="G238" t="s">
        <v>213</v>
      </c>
      <c r="H238" t="s">
        <v>17</v>
      </c>
      <c r="I238" t="s">
        <v>1804</v>
      </c>
      <c r="J238" t="s">
        <v>809</v>
      </c>
      <c r="K238" t="s">
        <v>810</v>
      </c>
      <c r="L238" t="s">
        <v>811</v>
      </c>
    </row>
    <row r="239" spans="1:12">
      <c r="A239">
        <v>295</v>
      </c>
      <c r="B239" t="s">
        <v>816</v>
      </c>
      <c r="C239" t="s">
        <v>56</v>
      </c>
      <c r="D239" t="s">
        <v>1323</v>
      </c>
      <c r="F239" t="s">
        <v>1937</v>
      </c>
      <c r="G239" t="s">
        <v>25</v>
      </c>
      <c r="H239" t="s">
        <v>17</v>
      </c>
      <c r="I239" t="s">
        <v>1755</v>
      </c>
      <c r="J239" t="s">
        <v>817</v>
      </c>
      <c r="L239" t="s">
        <v>3290</v>
      </c>
    </row>
    <row r="240" spans="1:12">
      <c r="A240">
        <v>598</v>
      </c>
      <c r="B240" t="s">
        <v>818</v>
      </c>
      <c r="C240" t="s">
        <v>2260</v>
      </c>
      <c r="D240" t="s">
        <v>1402</v>
      </c>
      <c r="E240" t="s">
        <v>23</v>
      </c>
      <c r="F240" t="s">
        <v>819</v>
      </c>
      <c r="G240" t="s">
        <v>96</v>
      </c>
      <c r="H240" t="s">
        <v>17</v>
      </c>
      <c r="I240" t="s">
        <v>1822</v>
      </c>
      <c r="J240" t="s">
        <v>820</v>
      </c>
      <c r="K240" t="s">
        <v>821</v>
      </c>
      <c r="L240" t="s">
        <v>822</v>
      </c>
    </row>
    <row r="241" spans="1:12">
      <c r="A241">
        <v>929</v>
      </c>
      <c r="B241" t="s">
        <v>823</v>
      </c>
      <c r="C241" t="s">
        <v>58</v>
      </c>
      <c r="D241" t="s">
        <v>1445</v>
      </c>
      <c r="E241" t="s">
        <v>36</v>
      </c>
      <c r="F241" t="s">
        <v>824</v>
      </c>
      <c r="G241" t="s">
        <v>83</v>
      </c>
      <c r="H241" t="s">
        <v>17</v>
      </c>
      <c r="I241" t="s">
        <v>1772</v>
      </c>
      <c r="J241" t="s">
        <v>825</v>
      </c>
      <c r="L241" t="s">
        <v>2245</v>
      </c>
    </row>
    <row r="242" spans="1:12">
      <c r="A242">
        <v>830</v>
      </c>
      <c r="B242" t="s">
        <v>826</v>
      </c>
      <c r="C242" t="s">
        <v>179</v>
      </c>
      <c r="D242" t="s">
        <v>1521</v>
      </c>
      <c r="E242" t="s">
        <v>23</v>
      </c>
      <c r="F242" t="s">
        <v>827</v>
      </c>
      <c r="G242" t="s">
        <v>25</v>
      </c>
      <c r="H242" t="s">
        <v>17</v>
      </c>
      <c r="I242" t="s">
        <v>1755</v>
      </c>
      <c r="J242" t="s">
        <v>828</v>
      </c>
      <c r="K242" t="s">
        <v>829</v>
      </c>
      <c r="L242" t="s">
        <v>830</v>
      </c>
    </row>
    <row r="243" spans="1:12">
      <c r="A243">
        <v>975</v>
      </c>
      <c r="B243" t="s">
        <v>1513</v>
      </c>
      <c r="C243" t="s">
        <v>749</v>
      </c>
      <c r="D243" t="s">
        <v>1211</v>
      </c>
      <c r="E243" t="s">
        <v>2612</v>
      </c>
      <c r="F243" t="s">
        <v>1514</v>
      </c>
      <c r="G243" t="s">
        <v>32</v>
      </c>
      <c r="H243" t="s">
        <v>17</v>
      </c>
      <c r="I243" t="s">
        <v>1756</v>
      </c>
      <c r="J243" t="s">
        <v>1515</v>
      </c>
      <c r="K243" t="s">
        <v>1515</v>
      </c>
      <c r="L243" t="s">
        <v>1516</v>
      </c>
    </row>
    <row r="244" spans="1:12">
      <c r="A244">
        <v>892</v>
      </c>
      <c r="B244" t="s">
        <v>831</v>
      </c>
      <c r="C244" t="s">
        <v>91</v>
      </c>
      <c r="D244" t="s">
        <v>1239</v>
      </c>
      <c r="E244" t="s">
        <v>23</v>
      </c>
      <c r="F244" t="s">
        <v>1938</v>
      </c>
      <c r="G244" t="s">
        <v>1878</v>
      </c>
      <c r="H244" t="s">
        <v>17</v>
      </c>
      <c r="I244" t="s">
        <v>1854</v>
      </c>
      <c r="J244" t="s">
        <v>832</v>
      </c>
      <c r="K244" t="s">
        <v>833</v>
      </c>
      <c r="L244" t="s">
        <v>834</v>
      </c>
    </row>
    <row r="245" spans="1:12">
      <c r="A245">
        <v>1092</v>
      </c>
      <c r="B245" t="s">
        <v>2187</v>
      </c>
      <c r="C245" t="s">
        <v>98</v>
      </c>
      <c r="D245" t="s">
        <v>1214</v>
      </c>
      <c r="E245" t="s">
        <v>1220</v>
      </c>
      <c r="F245" t="s">
        <v>2220</v>
      </c>
      <c r="G245" t="s">
        <v>25</v>
      </c>
      <c r="H245" t="s">
        <v>17</v>
      </c>
      <c r="I245" t="s">
        <v>1755</v>
      </c>
      <c r="J245" t="s">
        <v>2221</v>
      </c>
      <c r="L245" t="s">
        <v>2222</v>
      </c>
    </row>
    <row r="246" spans="1:12">
      <c r="A246">
        <v>299</v>
      </c>
      <c r="B246" t="s">
        <v>835</v>
      </c>
      <c r="C246" t="s">
        <v>661</v>
      </c>
      <c r="D246" t="s">
        <v>1253</v>
      </c>
      <c r="F246" t="s">
        <v>836</v>
      </c>
      <c r="G246" t="s">
        <v>16</v>
      </c>
      <c r="H246" t="s">
        <v>17</v>
      </c>
      <c r="I246" t="s">
        <v>1752</v>
      </c>
      <c r="J246" t="s">
        <v>837</v>
      </c>
      <c r="L246" t="s">
        <v>838</v>
      </c>
    </row>
    <row r="247" spans="1:12">
      <c r="A247">
        <v>970</v>
      </c>
      <c r="B247" t="s">
        <v>1070</v>
      </c>
      <c r="C247" t="s">
        <v>91</v>
      </c>
      <c r="D247" t="s">
        <v>1269</v>
      </c>
      <c r="E247" t="s">
        <v>77</v>
      </c>
      <c r="F247" t="s">
        <v>1442</v>
      </c>
      <c r="G247" t="s">
        <v>32</v>
      </c>
      <c r="H247" t="s">
        <v>17</v>
      </c>
      <c r="I247" t="s">
        <v>1756</v>
      </c>
      <c r="J247" t="s">
        <v>1443</v>
      </c>
      <c r="L247" t="s">
        <v>1444</v>
      </c>
    </row>
    <row r="248" spans="1:12">
      <c r="A248">
        <v>1009</v>
      </c>
      <c r="B248" t="s">
        <v>1480</v>
      </c>
      <c r="C248" t="s">
        <v>56</v>
      </c>
      <c r="E248" t="s">
        <v>23</v>
      </c>
      <c r="F248" t="s">
        <v>1481</v>
      </c>
      <c r="G248" t="s">
        <v>87</v>
      </c>
      <c r="H248" t="s">
        <v>17</v>
      </c>
      <c r="I248" t="s">
        <v>1778</v>
      </c>
      <c r="J248" t="s">
        <v>1482</v>
      </c>
      <c r="K248" t="s">
        <v>1483</v>
      </c>
      <c r="L248" t="s">
        <v>1484</v>
      </c>
    </row>
    <row r="249" spans="1:12">
      <c r="A249">
        <v>1116</v>
      </c>
      <c r="B249" t="s">
        <v>2650</v>
      </c>
      <c r="C249" t="s">
        <v>58</v>
      </c>
      <c r="D249" t="s">
        <v>2655</v>
      </c>
      <c r="E249" t="s">
        <v>3298</v>
      </c>
      <c r="F249" t="s">
        <v>2758</v>
      </c>
      <c r="G249" t="s">
        <v>1878</v>
      </c>
      <c r="H249" t="s">
        <v>17</v>
      </c>
      <c r="I249" t="s">
        <v>1854</v>
      </c>
      <c r="J249" t="s">
        <v>2651</v>
      </c>
      <c r="K249" t="s">
        <v>2759</v>
      </c>
      <c r="L249" t="s">
        <v>2760</v>
      </c>
    </row>
    <row r="250" spans="1:12">
      <c r="A250">
        <v>1108</v>
      </c>
      <c r="B250" t="s">
        <v>2300</v>
      </c>
      <c r="C250" t="s">
        <v>2038</v>
      </c>
      <c r="E250" t="s">
        <v>153</v>
      </c>
      <c r="F250" t="s">
        <v>2359</v>
      </c>
      <c r="G250" t="s">
        <v>53</v>
      </c>
      <c r="H250" t="s">
        <v>17</v>
      </c>
      <c r="I250" t="s">
        <v>1761</v>
      </c>
      <c r="J250" t="s">
        <v>3299</v>
      </c>
      <c r="K250" t="s">
        <v>2361</v>
      </c>
      <c r="L250" t="s">
        <v>2362</v>
      </c>
    </row>
    <row r="251" spans="1:12">
      <c r="A251">
        <v>769</v>
      </c>
      <c r="B251" t="s">
        <v>844</v>
      </c>
      <c r="C251" t="s">
        <v>19</v>
      </c>
      <c r="D251" t="s">
        <v>1161</v>
      </c>
      <c r="E251" t="s">
        <v>1162</v>
      </c>
      <c r="F251" t="s">
        <v>845</v>
      </c>
      <c r="G251" t="s">
        <v>213</v>
      </c>
      <c r="H251" t="s">
        <v>17</v>
      </c>
      <c r="I251" t="s">
        <v>1804</v>
      </c>
      <c r="J251" t="s">
        <v>846</v>
      </c>
      <c r="L251" t="s">
        <v>2081</v>
      </c>
    </row>
    <row r="252" spans="1:12">
      <c r="A252">
        <v>309</v>
      </c>
      <c r="B252" t="s">
        <v>847</v>
      </c>
      <c r="C252" t="s">
        <v>771</v>
      </c>
      <c r="D252" t="s">
        <v>1098</v>
      </c>
      <c r="E252" t="s">
        <v>30</v>
      </c>
      <c r="F252" t="s">
        <v>848</v>
      </c>
      <c r="G252" t="s">
        <v>849</v>
      </c>
      <c r="H252" t="s">
        <v>422</v>
      </c>
      <c r="I252" t="s">
        <v>1941</v>
      </c>
      <c r="J252" t="s">
        <v>850</v>
      </c>
      <c r="L252" t="s">
        <v>851</v>
      </c>
    </row>
    <row r="253" spans="1:12">
      <c r="A253">
        <v>1136</v>
      </c>
      <c r="B253" t="s">
        <v>3451</v>
      </c>
      <c r="C253" t="s">
        <v>571</v>
      </c>
      <c r="D253" t="s">
        <v>1104</v>
      </c>
      <c r="E253" t="s">
        <v>3484</v>
      </c>
      <c r="F253" t="s">
        <v>3485</v>
      </c>
      <c r="G253" t="s">
        <v>309</v>
      </c>
      <c r="H253" t="s">
        <v>17</v>
      </c>
      <c r="I253" t="s">
        <v>1840</v>
      </c>
      <c r="J253" t="s">
        <v>3486</v>
      </c>
      <c r="K253" t="s">
        <v>3487</v>
      </c>
      <c r="L253" t="s">
        <v>3488</v>
      </c>
    </row>
    <row r="254" spans="1:12">
      <c r="A254">
        <v>1124</v>
      </c>
      <c r="B254" t="s">
        <v>2969</v>
      </c>
      <c r="C254" t="s">
        <v>56</v>
      </c>
      <c r="D254" t="s">
        <v>3303</v>
      </c>
      <c r="E254" t="s">
        <v>3304</v>
      </c>
      <c r="F254" t="s">
        <v>3305</v>
      </c>
      <c r="G254" t="s">
        <v>789</v>
      </c>
      <c r="H254" t="s">
        <v>17</v>
      </c>
      <c r="I254" t="s">
        <v>1798</v>
      </c>
      <c r="J254" t="s">
        <v>3306</v>
      </c>
      <c r="K254" t="s">
        <v>3306</v>
      </c>
      <c r="L254" t="s">
        <v>3307</v>
      </c>
    </row>
    <row r="255" spans="1:12">
      <c r="A255">
        <v>1056</v>
      </c>
      <c r="B255" t="s">
        <v>1735</v>
      </c>
      <c r="C255" t="s">
        <v>2097</v>
      </c>
      <c r="D255" t="s">
        <v>1436</v>
      </c>
      <c r="E255" t="s">
        <v>118</v>
      </c>
      <c r="F255" t="s">
        <v>1942</v>
      </c>
      <c r="G255" t="s">
        <v>789</v>
      </c>
      <c r="H255" t="s">
        <v>17</v>
      </c>
      <c r="I255" t="s">
        <v>1798</v>
      </c>
      <c r="J255" t="s">
        <v>1943</v>
      </c>
      <c r="K255" t="s">
        <v>1943</v>
      </c>
      <c r="L255" t="s">
        <v>1944</v>
      </c>
    </row>
    <row r="256" spans="1:12">
      <c r="A256">
        <v>526</v>
      </c>
      <c r="B256" t="s">
        <v>852</v>
      </c>
      <c r="C256" t="s">
        <v>64</v>
      </c>
      <c r="D256" t="s">
        <v>1104</v>
      </c>
      <c r="E256" t="s">
        <v>1231</v>
      </c>
      <c r="F256" t="s">
        <v>853</v>
      </c>
      <c r="G256" t="s">
        <v>25</v>
      </c>
      <c r="H256" t="s">
        <v>17</v>
      </c>
      <c r="I256" t="s">
        <v>1755</v>
      </c>
      <c r="J256" t="s">
        <v>854</v>
      </c>
      <c r="K256" t="s">
        <v>1232</v>
      </c>
      <c r="L256" t="s">
        <v>855</v>
      </c>
    </row>
    <row r="257" spans="1:12">
      <c r="A257">
        <v>943</v>
      </c>
      <c r="B257" t="s">
        <v>856</v>
      </c>
      <c r="C257" t="s">
        <v>2042</v>
      </c>
      <c r="D257" t="s">
        <v>1568</v>
      </c>
      <c r="E257" t="s">
        <v>36</v>
      </c>
      <c r="F257" t="s">
        <v>857</v>
      </c>
      <c r="G257" t="s">
        <v>32</v>
      </c>
      <c r="H257" t="s">
        <v>17</v>
      </c>
      <c r="I257" t="s">
        <v>1756</v>
      </c>
      <c r="J257" t="s">
        <v>858</v>
      </c>
      <c r="K257" t="s">
        <v>859</v>
      </c>
      <c r="L257" t="s">
        <v>860</v>
      </c>
    </row>
    <row r="258" spans="1:12">
      <c r="A258">
        <v>1088</v>
      </c>
      <c r="B258" t="s">
        <v>2113</v>
      </c>
      <c r="C258" t="s">
        <v>2114</v>
      </c>
      <c r="D258" t="s">
        <v>1084</v>
      </c>
      <c r="E258" t="s">
        <v>1220</v>
      </c>
      <c r="F258" t="s">
        <v>2169</v>
      </c>
      <c r="G258" t="s">
        <v>16</v>
      </c>
      <c r="H258" t="s">
        <v>17</v>
      </c>
      <c r="I258" t="s">
        <v>1752</v>
      </c>
      <c r="J258" t="s">
        <v>2170</v>
      </c>
      <c r="K258" t="s">
        <v>2170</v>
      </c>
      <c r="L258" t="s">
        <v>2171</v>
      </c>
    </row>
    <row r="259" spans="1:12">
      <c r="A259">
        <v>552</v>
      </c>
      <c r="B259" t="s">
        <v>862</v>
      </c>
      <c r="C259" t="s">
        <v>202</v>
      </c>
      <c r="D259" t="s">
        <v>1099</v>
      </c>
      <c r="E259" t="s">
        <v>168</v>
      </c>
      <c r="F259" t="s">
        <v>863</v>
      </c>
      <c r="G259" t="s">
        <v>25</v>
      </c>
      <c r="H259" t="s">
        <v>17</v>
      </c>
      <c r="I259" t="s">
        <v>1755</v>
      </c>
      <c r="J259" t="s">
        <v>1413</v>
      </c>
      <c r="L259" t="s">
        <v>864</v>
      </c>
    </row>
    <row r="260" spans="1:12">
      <c r="A260">
        <v>612</v>
      </c>
      <c r="B260" t="s">
        <v>865</v>
      </c>
      <c r="C260" t="s">
        <v>13</v>
      </c>
      <c r="D260" t="s">
        <v>1269</v>
      </c>
      <c r="E260" t="s">
        <v>2614</v>
      </c>
      <c r="F260" t="s">
        <v>867</v>
      </c>
      <c r="G260" t="s">
        <v>87</v>
      </c>
      <c r="H260" t="s">
        <v>17</v>
      </c>
      <c r="I260" t="s">
        <v>1778</v>
      </c>
      <c r="J260" t="s">
        <v>868</v>
      </c>
      <c r="L260" t="s">
        <v>869</v>
      </c>
    </row>
    <row r="261" spans="1:12">
      <c r="A261">
        <v>571</v>
      </c>
      <c r="B261" t="s">
        <v>870</v>
      </c>
      <c r="C261" t="s">
        <v>861</v>
      </c>
      <c r="D261" t="s">
        <v>1214</v>
      </c>
      <c r="E261" t="s">
        <v>36</v>
      </c>
      <c r="F261" t="s">
        <v>871</v>
      </c>
      <c r="G261" t="s">
        <v>67</v>
      </c>
      <c r="H261" t="s">
        <v>17</v>
      </c>
      <c r="I261" t="s">
        <v>1776</v>
      </c>
      <c r="J261" t="s">
        <v>872</v>
      </c>
      <c r="L261" t="s">
        <v>873</v>
      </c>
    </row>
    <row r="262" spans="1:12">
      <c r="A262">
        <v>573</v>
      </c>
      <c r="B262" t="s">
        <v>874</v>
      </c>
      <c r="C262" t="s">
        <v>547</v>
      </c>
      <c r="D262" t="s">
        <v>1067</v>
      </c>
      <c r="E262" t="s">
        <v>51</v>
      </c>
      <c r="F262" t="s">
        <v>1949</v>
      </c>
      <c r="G262" t="s">
        <v>1950</v>
      </c>
      <c r="H262" t="s">
        <v>875</v>
      </c>
      <c r="I262" t="s">
        <v>1951</v>
      </c>
      <c r="J262" t="s">
        <v>1450</v>
      </c>
      <c r="K262" t="s">
        <v>876</v>
      </c>
      <c r="L262" t="s">
        <v>877</v>
      </c>
    </row>
    <row r="263" spans="1:12">
      <c r="A263">
        <v>586</v>
      </c>
      <c r="B263" t="s">
        <v>878</v>
      </c>
      <c r="C263" t="s">
        <v>879</v>
      </c>
      <c r="D263" t="s">
        <v>1214</v>
      </c>
      <c r="E263" t="s">
        <v>1338</v>
      </c>
      <c r="F263" t="s">
        <v>880</v>
      </c>
      <c r="G263" t="s">
        <v>42</v>
      </c>
      <c r="H263" t="s">
        <v>17</v>
      </c>
      <c r="I263" t="s">
        <v>1758</v>
      </c>
      <c r="J263" t="s">
        <v>881</v>
      </c>
      <c r="L263" t="s">
        <v>882</v>
      </c>
    </row>
    <row r="264" spans="1:12">
      <c r="A264">
        <v>320</v>
      </c>
      <c r="B264" t="s">
        <v>891</v>
      </c>
      <c r="C264" t="s">
        <v>892</v>
      </c>
      <c r="D264" t="s">
        <v>1101</v>
      </c>
      <c r="E264" t="s">
        <v>51</v>
      </c>
      <c r="F264" t="s">
        <v>893</v>
      </c>
      <c r="G264" t="s">
        <v>16</v>
      </c>
      <c r="H264" t="s">
        <v>17</v>
      </c>
      <c r="I264" t="s">
        <v>1752</v>
      </c>
    </row>
    <row r="265" spans="1:12">
      <c r="A265">
        <v>1059</v>
      </c>
      <c r="B265" t="s">
        <v>1654</v>
      </c>
      <c r="C265" t="s">
        <v>2095</v>
      </c>
      <c r="D265" t="s">
        <v>1954</v>
      </c>
      <c r="E265" t="s">
        <v>51</v>
      </c>
      <c r="F265" t="s">
        <v>1730</v>
      </c>
      <c r="G265" t="s">
        <v>1955</v>
      </c>
      <c r="H265" t="s">
        <v>133</v>
      </c>
      <c r="I265" t="s">
        <v>1956</v>
      </c>
      <c r="J265" t="s">
        <v>1957</v>
      </c>
      <c r="L265" t="s">
        <v>1958</v>
      </c>
    </row>
    <row r="266" spans="1:12">
      <c r="A266">
        <v>1064</v>
      </c>
      <c r="B266" t="s">
        <v>1745</v>
      </c>
      <c r="C266" t="s">
        <v>104</v>
      </c>
      <c r="D266" t="s">
        <v>1084</v>
      </c>
      <c r="E266" t="s">
        <v>124</v>
      </c>
      <c r="F266" t="s">
        <v>1959</v>
      </c>
      <c r="G266" t="s">
        <v>42</v>
      </c>
      <c r="H266" t="s">
        <v>17</v>
      </c>
      <c r="I266" t="s">
        <v>1758</v>
      </c>
      <c r="J266" t="s">
        <v>1960</v>
      </c>
      <c r="K266" t="s">
        <v>1960</v>
      </c>
      <c r="L266" t="s">
        <v>1961</v>
      </c>
    </row>
    <row r="267" spans="1:12">
      <c r="A267">
        <v>475</v>
      </c>
      <c r="B267" t="s">
        <v>895</v>
      </c>
      <c r="C267" t="s">
        <v>1630</v>
      </c>
      <c r="D267" t="s">
        <v>1125</v>
      </c>
      <c r="E267" t="s">
        <v>40</v>
      </c>
      <c r="F267" t="s">
        <v>896</v>
      </c>
      <c r="G267" t="s">
        <v>25</v>
      </c>
      <c r="H267" t="s">
        <v>17</v>
      </c>
      <c r="I267" t="s">
        <v>1755</v>
      </c>
      <c r="J267" t="s">
        <v>897</v>
      </c>
      <c r="L267" t="s">
        <v>898</v>
      </c>
    </row>
    <row r="268" spans="1:12">
      <c r="A268">
        <v>531</v>
      </c>
      <c r="B268" t="s">
        <v>899</v>
      </c>
      <c r="C268" t="s">
        <v>900</v>
      </c>
      <c r="D268" t="s">
        <v>1323</v>
      </c>
      <c r="E268" t="s">
        <v>1501</v>
      </c>
      <c r="F268" t="s">
        <v>901</v>
      </c>
      <c r="G268" t="s">
        <v>306</v>
      </c>
      <c r="H268" t="s">
        <v>17</v>
      </c>
      <c r="I268" t="s">
        <v>1827</v>
      </c>
      <c r="J268" t="s">
        <v>902</v>
      </c>
      <c r="K268" t="s">
        <v>1502</v>
      </c>
      <c r="L268" t="s">
        <v>903</v>
      </c>
    </row>
    <row r="269" spans="1:12">
      <c r="A269">
        <v>1039</v>
      </c>
      <c r="B269" t="s">
        <v>1634</v>
      </c>
      <c r="C269" t="s">
        <v>56</v>
      </c>
      <c r="E269" t="s">
        <v>1964</v>
      </c>
      <c r="F269" t="s">
        <v>1965</v>
      </c>
      <c r="G269" t="s">
        <v>357</v>
      </c>
      <c r="H269" t="s">
        <v>17</v>
      </c>
      <c r="I269" t="s">
        <v>1834</v>
      </c>
      <c r="J269" t="s">
        <v>1706</v>
      </c>
      <c r="K269" t="s">
        <v>1706</v>
      </c>
      <c r="L269" t="s">
        <v>1707</v>
      </c>
    </row>
    <row r="270" spans="1:12">
      <c r="A270">
        <v>950</v>
      </c>
      <c r="B270" t="s">
        <v>904</v>
      </c>
      <c r="C270" t="s">
        <v>707</v>
      </c>
      <c r="D270" t="s">
        <v>1170</v>
      </c>
      <c r="F270" t="s">
        <v>905</v>
      </c>
      <c r="G270" t="s">
        <v>16</v>
      </c>
      <c r="H270" t="s">
        <v>17</v>
      </c>
      <c r="I270" t="s">
        <v>1752</v>
      </c>
      <c r="J270" t="s">
        <v>906</v>
      </c>
      <c r="K270" t="s">
        <v>907</v>
      </c>
      <c r="L270" t="s">
        <v>908</v>
      </c>
    </row>
    <row r="271" spans="1:12">
      <c r="A271">
        <v>1132</v>
      </c>
      <c r="B271" t="s">
        <v>3431</v>
      </c>
      <c r="C271" t="s">
        <v>3432</v>
      </c>
      <c r="D271" t="s">
        <v>3489</v>
      </c>
      <c r="E271" t="s">
        <v>1909</v>
      </c>
      <c r="F271" t="s">
        <v>3490</v>
      </c>
      <c r="G271" t="s">
        <v>16</v>
      </c>
      <c r="H271" t="s">
        <v>17</v>
      </c>
      <c r="I271" t="s">
        <v>1752</v>
      </c>
      <c r="J271" t="s">
        <v>3491</v>
      </c>
      <c r="K271" t="s">
        <v>3491</v>
      </c>
      <c r="L271" t="s">
        <v>3492</v>
      </c>
    </row>
    <row r="272" spans="1:12">
      <c r="A272">
        <v>1083</v>
      </c>
      <c r="B272" t="s">
        <v>2101</v>
      </c>
      <c r="C272" t="s">
        <v>1641</v>
      </c>
      <c r="D272" t="s">
        <v>1211</v>
      </c>
      <c r="E272" t="s">
        <v>2175</v>
      </c>
      <c r="F272" t="s">
        <v>2176</v>
      </c>
      <c r="G272" t="s">
        <v>25</v>
      </c>
      <c r="H272" t="s">
        <v>17</v>
      </c>
      <c r="I272" t="s">
        <v>1755</v>
      </c>
      <c r="J272" t="s">
        <v>2177</v>
      </c>
      <c r="K272" t="s">
        <v>2177</v>
      </c>
    </row>
    <row r="273" spans="1:12">
      <c r="A273">
        <v>527</v>
      </c>
      <c r="B273" t="s">
        <v>909</v>
      </c>
      <c r="C273" t="s">
        <v>13</v>
      </c>
      <c r="D273" t="s">
        <v>1228</v>
      </c>
      <c r="E273" t="s">
        <v>51</v>
      </c>
      <c r="F273" t="s">
        <v>1967</v>
      </c>
      <c r="G273" t="s">
        <v>16</v>
      </c>
      <c r="H273" t="s">
        <v>17</v>
      </c>
      <c r="I273" t="s">
        <v>1752</v>
      </c>
      <c r="J273" t="s">
        <v>910</v>
      </c>
      <c r="L273" t="s">
        <v>1229</v>
      </c>
    </row>
    <row r="274" spans="1:12">
      <c r="A274">
        <v>331</v>
      </c>
      <c r="B274" t="s">
        <v>911</v>
      </c>
      <c r="C274" t="s">
        <v>411</v>
      </c>
      <c r="D274" t="s">
        <v>1118</v>
      </c>
      <c r="F274" t="s">
        <v>2181</v>
      </c>
      <c r="G274" t="s">
        <v>25</v>
      </c>
      <c r="H274" t="s">
        <v>17</v>
      </c>
      <c r="I274" t="s">
        <v>1755</v>
      </c>
      <c r="L274" t="s">
        <v>912</v>
      </c>
    </row>
    <row r="275" spans="1:12">
      <c r="A275">
        <v>948</v>
      </c>
      <c r="B275" t="s">
        <v>913</v>
      </c>
      <c r="C275" t="s">
        <v>1646</v>
      </c>
      <c r="D275" t="s">
        <v>1125</v>
      </c>
      <c r="E275" t="s">
        <v>72</v>
      </c>
      <c r="F275" t="s">
        <v>1969</v>
      </c>
      <c r="G275" t="s">
        <v>25</v>
      </c>
      <c r="H275" t="s">
        <v>17</v>
      </c>
      <c r="I275" t="s">
        <v>1755</v>
      </c>
      <c r="J275" t="s">
        <v>914</v>
      </c>
      <c r="K275" t="s">
        <v>915</v>
      </c>
      <c r="L275" t="s">
        <v>916</v>
      </c>
    </row>
    <row r="276" spans="1:12">
      <c r="A276" s="193">
        <v>993</v>
      </c>
      <c r="B276" t="s">
        <v>1257</v>
      </c>
      <c r="C276" s="2" t="s">
        <v>598</v>
      </c>
      <c r="D276" t="s">
        <v>1258</v>
      </c>
      <c r="E276" t="s">
        <v>168</v>
      </c>
      <c r="F276" t="s">
        <v>1259</v>
      </c>
      <c r="G276" t="s">
        <v>32</v>
      </c>
      <c r="H276" t="s">
        <v>17</v>
      </c>
      <c r="I276" t="s">
        <v>1756</v>
      </c>
      <c r="J276" t="s">
        <v>1260</v>
      </c>
      <c r="K276" t="s">
        <v>1261</v>
      </c>
      <c r="L276" t="s">
        <v>1262</v>
      </c>
    </row>
    <row r="277" spans="1:12">
      <c r="A277">
        <v>1066</v>
      </c>
      <c r="B277" t="s">
        <v>1257</v>
      </c>
      <c r="C277" t="s">
        <v>1741</v>
      </c>
      <c r="D277" t="s">
        <v>1268</v>
      </c>
      <c r="E277" t="s">
        <v>129</v>
      </c>
      <c r="F277" t="s">
        <v>1973</v>
      </c>
      <c r="G277" t="s">
        <v>149</v>
      </c>
      <c r="H277" t="s">
        <v>17</v>
      </c>
      <c r="I277" t="s">
        <v>1759</v>
      </c>
      <c r="J277" t="s">
        <v>1974</v>
      </c>
      <c r="K277" t="s">
        <v>1975</v>
      </c>
      <c r="L277" t="s">
        <v>1976</v>
      </c>
    </row>
    <row r="278" spans="1:12">
      <c r="A278">
        <v>666</v>
      </c>
      <c r="B278" t="s">
        <v>917</v>
      </c>
      <c r="C278" t="s">
        <v>723</v>
      </c>
      <c r="D278" t="s">
        <v>1432</v>
      </c>
      <c r="E278" t="s">
        <v>36</v>
      </c>
      <c r="F278" t="s">
        <v>918</v>
      </c>
      <c r="G278" t="s">
        <v>42</v>
      </c>
      <c r="H278" t="s">
        <v>17</v>
      </c>
      <c r="I278" t="s">
        <v>1758</v>
      </c>
      <c r="J278" t="s">
        <v>919</v>
      </c>
      <c r="K278" t="s">
        <v>920</v>
      </c>
      <c r="L278" t="s">
        <v>921</v>
      </c>
    </row>
    <row r="279" spans="1:12">
      <c r="A279">
        <v>638</v>
      </c>
      <c r="B279" t="s">
        <v>1636</v>
      </c>
      <c r="C279" t="s">
        <v>144</v>
      </c>
      <c r="E279" t="s">
        <v>30</v>
      </c>
      <c r="F279" t="s">
        <v>1979</v>
      </c>
      <c r="G279" t="s">
        <v>32</v>
      </c>
      <c r="H279" t="s">
        <v>17</v>
      </c>
      <c r="I279" t="s">
        <v>1756</v>
      </c>
      <c r="J279" t="s">
        <v>1711</v>
      </c>
      <c r="K279" t="s">
        <v>1712</v>
      </c>
      <c r="L279" t="s">
        <v>1713</v>
      </c>
    </row>
    <row r="280" spans="1:12">
      <c r="A280">
        <v>335</v>
      </c>
      <c r="B280" t="s">
        <v>922</v>
      </c>
      <c r="C280" t="s">
        <v>1656</v>
      </c>
      <c r="D280" t="s">
        <v>1101</v>
      </c>
      <c r="E280" t="s">
        <v>1980</v>
      </c>
      <c r="F280" t="s">
        <v>1981</v>
      </c>
      <c r="G280" t="s">
        <v>83</v>
      </c>
      <c r="H280" t="s">
        <v>17</v>
      </c>
      <c r="I280" t="s">
        <v>1772</v>
      </c>
      <c r="J280" t="s">
        <v>923</v>
      </c>
      <c r="L280" t="s">
        <v>924</v>
      </c>
    </row>
    <row r="281" spans="1:12">
      <c r="A281">
        <v>700</v>
      </c>
      <c r="B281" t="s">
        <v>925</v>
      </c>
      <c r="C281" t="s">
        <v>861</v>
      </c>
      <c r="D281" t="s">
        <v>1163</v>
      </c>
      <c r="E281" t="s">
        <v>92</v>
      </c>
      <c r="F281" t="s">
        <v>926</v>
      </c>
      <c r="G281" t="s">
        <v>16</v>
      </c>
      <c r="H281" t="s">
        <v>17</v>
      </c>
      <c r="I281" t="s">
        <v>1752</v>
      </c>
      <c r="J281" t="s">
        <v>1394</v>
      </c>
      <c r="K281" t="s">
        <v>927</v>
      </c>
      <c r="L281" t="s">
        <v>928</v>
      </c>
    </row>
    <row r="282" spans="1:12">
      <c r="A282">
        <v>925</v>
      </c>
      <c r="B282" t="s">
        <v>929</v>
      </c>
      <c r="C282" t="s">
        <v>2096</v>
      </c>
      <c r="D282" t="s">
        <v>1430</v>
      </c>
      <c r="E282" t="s">
        <v>14</v>
      </c>
      <c r="F282" t="s">
        <v>930</v>
      </c>
      <c r="G282" t="s">
        <v>25</v>
      </c>
      <c r="H282" t="s">
        <v>17</v>
      </c>
      <c r="I282" t="s">
        <v>1755</v>
      </c>
      <c r="J282" t="s">
        <v>931</v>
      </c>
      <c r="K282" t="s">
        <v>932</v>
      </c>
      <c r="L282" t="s">
        <v>933</v>
      </c>
    </row>
    <row r="283" spans="1:12">
      <c r="A283">
        <v>494</v>
      </c>
      <c r="B283" t="s">
        <v>934</v>
      </c>
      <c r="C283" t="s">
        <v>724</v>
      </c>
      <c r="D283" t="s">
        <v>1558</v>
      </c>
      <c r="E283" t="s">
        <v>601</v>
      </c>
      <c r="F283" t="s">
        <v>935</v>
      </c>
      <c r="G283" t="s">
        <v>67</v>
      </c>
      <c r="H283" t="s">
        <v>17</v>
      </c>
      <c r="I283" t="s">
        <v>1776</v>
      </c>
      <c r="J283" t="s">
        <v>936</v>
      </c>
      <c r="K283" t="s">
        <v>1559</v>
      </c>
      <c r="L283" t="s">
        <v>1983</v>
      </c>
    </row>
    <row r="284" spans="1:12">
      <c r="A284">
        <v>1119</v>
      </c>
      <c r="B284" t="s">
        <v>2731</v>
      </c>
      <c r="C284" t="s">
        <v>2732</v>
      </c>
      <c r="D284" t="s">
        <v>1099</v>
      </c>
      <c r="E284" t="s">
        <v>2761</v>
      </c>
      <c r="F284" t="s">
        <v>2762</v>
      </c>
      <c r="G284" t="s">
        <v>83</v>
      </c>
      <c r="H284" t="s">
        <v>17</v>
      </c>
      <c r="I284" t="s">
        <v>1772</v>
      </c>
      <c r="J284" t="s">
        <v>2763</v>
      </c>
      <c r="K284" t="s">
        <v>2764</v>
      </c>
      <c r="L284" t="s">
        <v>2765</v>
      </c>
    </row>
    <row r="285" spans="1:12">
      <c r="A285">
        <v>425</v>
      </c>
      <c r="B285" t="s">
        <v>937</v>
      </c>
      <c r="C285" t="s">
        <v>692</v>
      </c>
      <c r="E285" t="s">
        <v>168</v>
      </c>
      <c r="F285" t="s">
        <v>1302</v>
      </c>
      <c r="G285" t="s">
        <v>16</v>
      </c>
      <c r="H285" t="s">
        <v>17</v>
      </c>
      <c r="I285" t="s">
        <v>1752</v>
      </c>
      <c r="J285" t="s">
        <v>938</v>
      </c>
      <c r="L285" t="s">
        <v>939</v>
      </c>
    </row>
    <row r="286" spans="1:12">
      <c r="A286">
        <v>1131</v>
      </c>
      <c r="B286" t="s">
        <v>3017</v>
      </c>
      <c r="C286" t="s">
        <v>2346</v>
      </c>
      <c r="D286" t="s">
        <v>3493</v>
      </c>
      <c r="E286" t="s">
        <v>124</v>
      </c>
      <c r="F286" t="s">
        <v>3494</v>
      </c>
      <c r="G286" t="s">
        <v>306</v>
      </c>
      <c r="H286" t="s">
        <v>17</v>
      </c>
      <c r="I286" t="s">
        <v>1827</v>
      </c>
      <c r="J286" t="s">
        <v>3495</v>
      </c>
      <c r="K286" t="s">
        <v>3495</v>
      </c>
      <c r="L286" t="s">
        <v>3496</v>
      </c>
    </row>
    <row r="287" spans="1:12">
      <c r="A287">
        <v>537</v>
      </c>
      <c r="B287" t="s">
        <v>940</v>
      </c>
      <c r="C287" t="s">
        <v>471</v>
      </c>
      <c r="E287" t="s">
        <v>941</v>
      </c>
      <c r="F287" t="s">
        <v>942</v>
      </c>
      <c r="G287" t="s">
        <v>25</v>
      </c>
      <c r="H287" t="s">
        <v>17</v>
      </c>
      <c r="I287" t="s">
        <v>1755</v>
      </c>
      <c r="J287" t="s">
        <v>943</v>
      </c>
      <c r="K287" t="s">
        <v>1152</v>
      </c>
      <c r="L287" t="s">
        <v>944</v>
      </c>
    </row>
    <row r="288" spans="1:12">
      <c r="A288">
        <v>994</v>
      </c>
      <c r="B288" t="s">
        <v>1579</v>
      </c>
      <c r="C288" t="s">
        <v>13</v>
      </c>
      <c r="E288" t="s">
        <v>85</v>
      </c>
      <c r="F288" t="s">
        <v>1580</v>
      </c>
      <c r="G288" t="s">
        <v>306</v>
      </c>
      <c r="H288" t="s">
        <v>17</v>
      </c>
      <c r="I288" t="s">
        <v>1827</v>
      </c>
      <c r="J288" t="s">
        <v>1581</v>
      </c>
      <c r="L288" t="s">
        <v>1582</v>
      </c>
    </row>
    <row r="289" spans="1:12">
      <c r="A289">
        <v>617</v>
      </c>
      <c r="B289" t="s">
        <v>945</v>
      </c>
      <c r="C289" t="s">
        <v>1647</v>
      </c>
      <c r="D289" t="s">
        <v>1283</v>
      </c>
      <c r="E289" t="s">
        <v>30</v>
      </c>
      <c r="F289" t="s">
        <v>946</v>
      </c>
      <c r="G289" t="s">
        <v>25</v>
      </c>
      <c r="H289" t="s">
        <v>17</v>
      </c>
      <c r="I289" t="s">
        <v>1755</v>
      </c>
      <c r="J289" t="s">
        <v>947</v>
      </c>
      <c r="K289" t="s">
        <v>1411</v>
      </c>
      <c r="L289" t="s">
        <v>948</v>
      </c>
    </row>
    <row r="290" spans="1:12">
      <c r="A290">
        <v>823</v>
      </c>
      <c r="B290" t="s">
        <v>949</v>
      </c>
      <c r="C290" t="s">
        <v>56</v>
      </c>
      <c r="D290" t="s">
        <v>1576</v>
      </c>
      <c r="E290" t="s">
        <v>124</v>
      </c>
      <c r="F290" t="s">
        <v>1984</v>
      </c>
      <c r="G290" t="s">
        <v>25</v>
      </c>
      <c r="H290" t="s">
        <v>17</v>
      </c>
      <c r="I290" t="s">
        <v>1755</v>
      </c>
      <c r="J290" t="s">
        <v>950</v>
      </c>
      <c r="K290" t="s">
        <v>951</v>
      </c>
      <c r="L290" t="s">
        <v>952</v>
      </c>
    </row>
    <row r="291" spans="1:12">
      <c r="A291">
        <v>346</v>
      </c>
      <c r="B291" t="s">
        <v>958</v>
      </c>
      <c r="C291" t="s">
        <v>98</v>
      </c>
      <c r="D291" t="s">
        <v>1169</v>
      </c>
      <c r="E291" t="s">
        <v>51</v>
      </c>
      <c r="F291" t="s">
        <v>959</v>
      </c>
      <c r="G291" t="s">
        <v>96</v>
      </c>
      <c r="H291" t="s">
        <v>17</v>
      </c>
      <c r="I291" t="s">
        <v>1822</v>
      </c>
      <c r="J291" t="s">
        <v>960</v>
      </c>
      <c r="L291" t="s">
        <v>961</v>
      </c>
    </row>
    <row r="292" spans="1:12">
      <c r="A292">
        <v>1079</v>
      </c>
      <c r="B292" t="s">
        <v>2034</v>
      </c>
      <c r="C292" t="s">
        <v>56</v>
      </c>
      <c r="D292" t="s">
        <v>2083</v>
      </c>
      <c r="E292" t="s">
        <v>2084</v>
      </c>
      <c r="F292" t="s">
        <v>2085</v>
      </c>
      <c r="G292" t="s">
        <v>2086</v>
      </c>
      <c r="H292" t="s">
        <v>133</v>
      </c>
      <c r="I292" t="s">
        <v>1810</v>
      </c>
      <c r="J292" t="s">
        <v>2087</v>
      </c>
      <c r="K292" t="s">
        <v>2088</v>
      </c>
      <c r="L292" t="s">
        <v>2089</v>
      </c>
    </row>
    <row r="293" spans="1:12">
      <c r="A293">
        <v>913</v>
      </c>
      <c r="B293" t="s">
        <v>962</v>
      </c>
      <c r="C293" t="s">
        <v>710</v>
      </c>
      <c r="D293" t="s">
        <v>1463</v>
      </c>
      <c r="E293" t="s">
        <v>246</v>
      </c>
      <c r="F293" t="s">
        <v>963</v>
      </c>
      <c r="G293" t="s">
        <v>964</v>
      </c>
      <c r="H293" t="s">
        <v>17</v>
      </c>
      <c r="I293" t="s">
        <v>1985</v>
      </c>
      <c r="J293" t="s">
        <v>965</v>
      </c>
      <c r="K293" t="s">
        <v>966</v>
      </c>
      <c r="L293" t="s">
        <v>3345</v>
      </c>
    </row>
    <row r="294" spans="1:12">
      <c r="A294">
        <v>1015</v>
      </c>
      <c r="B294" t="s">
        <v>1180</v>
      </c>
      <c r="C294" t="s">
        <v>50</v>
      </c>
      <c r="D294" t="s">
        <v>1181</v>
      </c>
      <c r="F294" t="s">
        <v>1182</v>
      </c>
      <c r="G294" t="s">
        <v>67</v>
      </c>
      <c r="H294" t="s">
        <v>17</v>
      </c>
      <c r="I294" t="s">
        <v>1776</v>
      </c>
      <c r="J294" t="s">
        <v>1183</v>
      </c>
      <c r="L294" t="s">
        <v>1184</v>
      </c>
    </row>
    <row r="295" spans="1:12">
      <c r="A295">
        <v>978</v>
      </c>
      <c r="B295" t="s">
        <v>1590</v>
      </c>
      <c r="C295" t="s">
        <v>707</v>
      </c>
      <c r="D295" t="s">
        <v>1161</v>
      </c>
      <c r="E295" t="s">
        <v>14</v>
      </c>
      <c r="F295" t="s">
        <v>1591</v>
      </c>
      <c r="G295" t="s">
        <v>32</v>
      </c>
      <c r="H295" t="s">
        <v>17</v>
      </c>
      <c r="I295" t="s">
        <v>1756</v>
      </c>
      <c r="J295" t="s">
        <v>1592</v>
      </c>
      <c r="L295" t="s">
        <v>1593</v>
      </c>
    </row>
    <row r="296" spans="1:12">
      <c r="A296">
        <v>495</v>
      </c>
      <c r="B296" t="s">
        <v>968</v>
      </c>
      <c r="C296" t="s">
        <v>529</v>
      </c>
      <c r="D296" t="s">
        <v>1115</v>
      </c>
      <c r="E296" t="s">
        <v>30</v>
      </c>
      <c r="F296" t="s">
        <v>969</v>
      </c>
      <c r="G296" t="s">
        <v>67</v>
      </c>
      <c r="H296" t="s">
        <v>17</v>
      </c>
      <c r="I296" t="s">
        <v>1776</v>
      </c>
      <c r="J296" t="s">
        <v>970</v>
      </c>
      <c r="L296" t="s">
        <v>1714</v>
      </c>
    </row>
    <row r="297" spans="1:12">
      <c r="A297">
        <v>1055</v>
      </c>
      <c r="B297" t="s">
        <v>1676</v>
      </c>
      <c r="C297" t="s">
        <v>19</v>
      </c>
      <c r="D297" t="s">
        <v>1282</v>
      </c>
      <c r="E297" t="s">
        <v>72</v>
      </c>
      <c r="F297" t="s">
        <v>1987</v>
      </c>
      <c r="G297" t="s">
        <v>16</v>
      </c>
      <c r="H297" t="s">
        <v>17</v>
      </c>
      <c r="I297" t="s">
        <v>1752</v>
      </c>
      <c r="J297" t="s">
        <v>1715</v>
      </c>
      <c r="K297" t="s">
        <v>1715</v>
      </c>
      <c r="L297" t="s">
        <v>1716</v>
      </c>
    </row>
    <row r="298" spans="1:12">
      <c r="A298">
        <v>779</v>
      </c>
      <c r="B298" t="s">
        <v>971</v>
      </c>
      <c r="C298" t="s">
        <v>58</v>
      </c>
      <c r="D298" t="s">
        <v>1101</v>
      </c>
      <c r="E298" t="s">
        <v>153</v>
      </c>
      <c r="F298" t="s">
        <v>1990</v>
      </c>
      <c r="G298" t="s">
        <v>1991</v>
      </c>
      <c r="H298" t="s">
        <v>17</v>
      </c>
      <c r="I298" t="s">
        <v>1992</v>
      </c>
      <c r="J298" t="s">
        <v>972</v>
      </c>
      <c r="K298" t="s">
        <v>973</v>
      </c>
      <c r="L298" t="s">
        <v>974</v>
      </c>
    </row>
    <row r="299" spans="1:12">
      <c r="A299">
        <v>357</v>
      </c>
      <c r="B299" t="s">
        <v>975</v>
      </c>
      <c r="C299" t="s">
        <v>313</v>
      </c>
      <c r="D299" t="s">
        <v>1357</v>
      </c>
      <c r="E299" t="s">
        <v>85</v>
      </c>
      <c r="F299" t="s">
        <v>976</v>
      </c>
      <c r="G299" t="s">
        <v>213</v>
      </c>
      <c r="H299" t="s">
        <v>17</v>
      </c>
      <c r="I299" t="s">
        <v>1804</v>
      </c>
      <c r="J299" t="s">
        <v>977</v>
      </c>
      <c r="L299" t="s">
        <v>978</v>
      </c>
    </row>
    <row r="300" spans="1:12">
      <c r="A300">
        <v>678</v>
      </c>
      <c r="B300" t="s">
        <v>979</v>
      </c>
      <c r="C300" t="s">
        <v>980</v>
      </c>
      <c r="D300" t="s">
        <v>1283</v>
      </c>
      <c r="F300" t="s">
        <v>981</v>
      </c>
      <c r="G300" t="s">
        <v>964</v>
      </c>
      <c r="H300" t="s">
        <v>17</v>
      </c>
      <c r="I300" t="s">
        <v>1985</v>
      </c>
      <c r="J300" t="s">
        <v>982</v>
      </c>
      <c r="L300" t="s">
        <v>983</v>
      </c>
    </row>
    <row r="301" spans="1:12">
      <c r="A301">
        <v>360</v>
      </c>
      <c r="B301" t="s">
        <v>984</v>
      </c>
      <c r="C301" t="s">
        <v>451</v>
      </c>
      <c r="D301" t="s">
        <v>1240</v>
      </c>
      <c r="E301" t="s">
        <v>30</v>
      </c>
      <c r="F301" t="s">
        <v>985</v>
      </c>
      <c r="G301" t="s">
        <v>32</v>
      </c>
      <c r="H301" t="s">
        <v>17</v>
      </c>
      <c r="I301" t="s">
        <v>1756</v>
      </c>
      <c r="J301" t="s">
        <v>986</v>
      </c>
      <c r="L301" t="s">
        <v>987</v>
      </c>
    </row>
    <row r="302" spans="1:12">
      <c r="A302">
        <v>1070</v>
      </c>
      <c r="B302" t="s">
        <v>984</v>
      </c>
      <c r="C302" t="s">
        <v>13</v>
      </c>
      <c r="D302" t="s">
        <v>1161</v>
      </c>
      <c r="E302" t="s">
        <v>1994</v>
      </c>
      <c r="F302" t="s">
        <v>1995</v>
      </c>
      <c r="G302" t="s">
        <v>332</v>
      </c>
      <c r="H302" t="s">
        <v>17</v>
      </c>
      <c r="I302" t="s">
        <v>1832</v>
      </c>
      <c r="J302" t="s">
        <v>1996</v>
      </c>
      <c r="K302" t="s">
        <v>1997</v>
      </c>
      <c r="L302" t="s">
        <v>1998</v>
      </c>
    </row>
    <row r="303" spans="1:12">
      <c r="A303">
        <v>915</v>
      </c>
      <c r="B303" t="s">
        <v>988</v>
      </c>
      <c r="C303" t="s">
        <v>2286</v>
      </c>
      <c r="E303" t="s">
        <v>990</v>
      </c>
      <c r="F303" t="s">
        <v>991</v>
      </c>
      <c r="G303" t="s">
        <v>306</v>
      </c>
      <c r="H303" t="s">
        <v>17</v>
      </c>
      <c r="I303" t="s">
        <v>1827</v>
      </c>
      <c r="J303" t="s">
        <v>992</v>
      </c>
      <c r="K303" t="s">
        <v>2182</v>
      </c>
      <c r="L303" t="s">
        <v>993</v>
      </c>
    </row>
    <row r="304" spans="1:12">
      <c r="A304">
        <v>687</v>
      </c>
      <c r="B304" t="s">
        <v>994</v>
      </c>
      <c r="C304" t="s">
        <v>2100</v>
      </c>
      <c r="D304" t="s">
        <v>1214</v>
      </c>
      <c r="E304" t="s">
        <v>77</v>
      </c>
      <c r="F304" t="s">
        <v>995</v>
      </c>
      <c r="G304" t="s">
        <v>16</v>
      </c>
      <c r="H304" t="s">
        <v>17</v>
      </c>
      <c r="I304" t="s">
        <v>1752</v>
      </c>
      <c r="J304" t="s">
        <v>996</v>
      </c>
      <c r="K304" t="s">
        <v>997</v>
      </c>
      <c r="L304" t="s">
        <v>2287</v>
      </c>
    </row>
    <row r="305" spans="1:12">
      <c r="A305">
        <v>361</v>
      </c>
      <c r="B305" t="s">
        <v>998</v>
      </c>
      <c r="C305" t="s">
        <v>91</v>
      </c>
      <c r="D305" t="s">
        <v>1178</v>
      </c>
      <c r="E305" t="s">
        <v>51</v>
      </c>
      <c r="F305" t="s">
        <v>999</v>
      </c>
      <c r="G305" t="s">
        <v>32</v>
      </c>
      <c r="H305" t="s">
        <v>17</v>
      </c>
      <c r="I305" t="s">
        <v>1756</v>
      </c>
      <c r="J305" t="s">
        <v>1000</v>
      </c>
      <c r="K305" t="s">
        <v>1179</v>
      </c>
      <c r="L305" t="s">
        <v>1001</v>
      </c>
    </row>
    <row r="306" spans="1:12">
      <c r="A306">
        <v>1045</v>
      </c>
      <c r="B306" t="s">
        <v>1635</v>
      </c>
      <c r="C306" t="s">
        <v>2042</v>
      </c>
      <c r="D306" t="s">
        <v>2001</v>
      </c>
      <c r="E306" t="s">
        <v>77</v>
      </c>
      <c r="F306" t="s">
        <v>2002</v>
      </c>
      <c r="G306" t="s">
        <v>83</v>
      </c>
      <c r="H306" t="s">
        <v>17</v>
      </c>
      <c r="I306" t="s">
        <v>1772</v>
      </c>
      <c r="J306" t="s">
        <v>1717</v>
      </c>
      <c r="K306" t="s">
        <v>1718</v>
      </c>
      <c r="L306" t="s">
        <v>1719</v>
      </c>
    </row>
    <row r="307" spans="1:12">
      <c r="A307">
        <v>429</v>
      </c>
      <c r="B307" t="s">
        <v>1002</v>
      </c>
      <c r="C307" t="s">
        <v>45</v>
      </c>
      <c r="D307" t="s">
        <v>1368</v>
      </c>
      <c r="E307" t="s">
        <v>685</v>
      </c>
      <c r="F307" t="s">
        <v>1003</v>
      </c>
      <c r="G307" t="s">
        <v>16</v>
      </c>
      <c r="H307" t="s">
        <v>17</v>
      </c>
      <c r="I307" t="s">
        <v>1752</v>
      </c>
      <c r="J307" t="s">
        <v>1004</v>
      </c>
      <c r="K307" t="s">
        <v>1005</v>
      </c>
      <c r="L307" t="s">
        <v>1369</v>
      </c>
    </row>
    <row r="308" spans="1:12">
      <c r="A308">
        <v>990</v>
      </c>
      <c r="B308" t="s">
        <v>1522</v>
      </c>
      <c r="C308" t="s">
        <v>1523</v>
      </c>
      <c r="D308" t="s">
        <v>1149</v>
      </c>
      <c r="E308" t="s">
        <v>72</v>
      </c>
      <c r="F308" t="s">
        <v>1525</v>
      </c>
      <c r="G308" t="s">
        <v>16</v>
      </c>
      <c r="H308" t="s">
        <v>17</v>
      </c>
      <c r="I308" t="s">
        <v>1752</v>
      </c>
      <c r="J308" t="s">
        <v>1526</v>
      </c>
      <c r="K308" t="s">
        <v>1527</v>
      </c>
      <c r="L308" t="s">
        <v>1528</v>
      </c>
    </row>
    <row r="309" spans="1:12">
      <c r="A309">
        <v>1005</v>
      </c>
      <c r="B309" t="s">
        <v>1594</v>
      </c>
      <c r="C309" t="s">
        <v>13</v>
      </c>
      <c r="D309" t="s">
        <v>1595</v>
      </c>
      <c r="E309" t="s">
        <v>77</v>
      </c>
      <c r="F309" t="s">
        <v>1596</v>
      </c>
      <c r="G309" t="s">
        <v>83</v>
      </c>
      <c r="H309" t="s">
        <v>17</v>
      </c>
      <c r="I309" t="s">
        <v>1772</v>
      </c>
      <c r="K309" t="s">
        <v>1597</v>
      </c>
      <c r="L309" t="s">
        <v>1598</v>
      </c>
    </row>
    <row r="310" spans="1:12">
      <c r="A310">
        <v>370</v>
      </c>
      <c r="B310" t="s">
        <v>1006</v>
      </c>
      <c r="C310" t="s">
        <v>411</v>
      </c>
      <c r="E310" t="s">
        <v>85</v>
      </c>
      <c r="F310" t="s">
        <v>1008</v>
      </c>
      <c r="G310" t="s">
        <v>120</v>
      </c>
      <c r="H310" t="s">
        <v>17</v>
      </c>
      <c r="I310" t="s">
        <v>1782</v>
      </c>
      <c r="J310" t="s">
        <v>1009</v>
      </c>
      <c r="K310" t="s">
        <v>3365</v>
      </c>
      <c r="L310" t="s">
        <v>2004</v>
      </c>
    </row>
    <row r="311" spans="1:12">
      <c r="A311">
        <v>372</v>
      </c>
      <c r="B311" t="s">
        <v>1010</v>
      </c>
      <c r="C311" t="s">
        <v>2288</v>
      </c>
      <c r="D311" t="s">
        <v>1084</v>
      </c>
      <c r="E311" t="s">
        <v>153</v>
      </c>
      <c r="F311" t="s">
        <v>1011</v>
      </c>
      <c r="G311" t="s">
        <v>32</v>
      </c>
      <c r="H311" t="s">
        <v>17</v>
      </c>
      <c r="I311" t="s">
        <v>1756</v>
      </c>
      <c r="J311" t="s">
        <v>1012</v>
      </c>
      <c r="L311" t="s">
        <v>1013</v>
      </c>
    </row>
    <row r="312" spans="1:12">
      <c r="A312">
        <v>376</v>
      </c>
      <c r="B312" t="s">
        <v>1014</v>
      </c>
      <c r="C312" t="s">
        <v>179</v>
      </c>
      <c r="D312" t="s">
        <v>1170</v>
      </c>
      <c r="E312" t="s">
        <v>51</v>
      </c>
      <c r="F312" t="s">
        <v>1015</v>
      </c>
      <c r="G312" t="s">
        <v>25</v>
      </c>
      <c r="H312" t="s">
        <v>17</v>
      </c>
      <c r="I312" t="s">
        <v>1755</v>
      </c>
      <c r="J312" t="s">
        <v>1016</v>
      </c>
      <c r="L312" t="s">
        <v>1017</v>
      </c>
    </row>
    <row r="313" spans="1:12">
      <c r="A313">
        <v>377</v>
      </c>
      <c r="B313" t="s">
        <v>1014</v>
      </c>
      <c r="C313" t="s">
        <v>1653</v>
      </c>
      <c r="D313" t="s">
        <v>1491</v>
      </c>
      <c r="E313" t="s">
        <v>3497</v>
      </c>
      <c r="F313" t="s">
        <v>1018</v>
      </c>
      <c r="G313" t="s">
        <v>96</v>
      </c>
      <c r="H313" t="s">
        <v>17</v>
      </c>
      <c r="I313" t="s">
        <v>1822</v>
      </c>
      <c r="J313" t="s">
        <v>1019</v>
      </c>
      <c r="L313" t="s">
        <v>1020</v>
      </c>
    </row>
    <row r="314" spans="1:12">
      <c r="A314">
        <v>465</v>
      </c>
      <c r="B314" t="s">
        <v>1025</v>
      </c>
      <c r="C314" t="s">
        <v>1026</v>
      </c>
      <c r="D314" t="s">
        <v>1092</v>
      </c>
      <c r="E314" t="s">
        <v>693</v>
      </c>
      <c r="F314" t="s">
        <v>2005</v>
      </c>
      <c r="G314" t="s">
        <v>42</v>
      </c>
      <c r="H314" t="s">
        <v>17</v>
      </c>
      <c r="I314" t="s">
        <v>1758</v>
      </c>
      <c r="J314" t="s">
        <v>1027</v>
      </c>
    </row>
    <row r="315" spans="1:12">
      <c r="A315">
        <v>973</v>
      </c>
      <c r="B315" t="s">
        <v>1407</v>
      </c>
      <c r="C315" t="s">
        <v>13</v>
      </c>
      <c r="D315" t="s">
        <v>1272</v>
      </c>
      <c r="E315" t="s">
        <v>51</v>
      </c>
      <c r="F315" t="s">
        <v>1408</v>
      </c>
      <c r="G315" t="s">
        <v>213</v>
      </c>
      <c r="H315" t="s">
        <v>17</v>
      </c>
      <c r="I315" t="s">
        <v>1804</v>
      </c>
      <c r="K315" t="s">
        <v>1409</v>
      </c>
      <c r="L315" t="s">
        <v>1410</v>
      </c>
    </row>
    <row r="316" spans="1:12">
      <c r="A316">
        <v>554</v>
      </c>
      <c r="B316" t="s">
        <v>1028</v>
      </c>
      <c r="C316" t="s">
        <v>45</v>
      </c>
      <c r="D316" t="s">
        <v>1495</v>
      </c>
      <c r="E316" t="s">
        <v>23</v>
      </c>
      <c r="F316" t="s">
        <v>1496</v>
      </c>
      <c r="G316" t="s">
        <v>1029</v>
      </c>
      <c r="H316" t="s">
        <v>17</v>
      </c>
      <c r="I316" t="s">
        <v>2006</v>
      </c>
      <c r="J316" t="s">
        <v>1030</v>
      </c>
      <c r="L316" t="s">
        <v>1031</v>
      </c>
    </row>
    <row r="317" spans="1:12">
      <c r="A317">
        <v>378</v>
      </c>
      <c r="B317" t="s">
        <v>1032</v>
      </c>
      <c r="C317" t="s">
        <v>19</v>
      </c>
      <c r="D317" t="s">
        <v>1144</v>
      </c>
      <c r="E317" t="s">
        <v>2626</v>
      </c>
      <c r="F317" t="s">
        <v>1034</v>
      </c>
      <c r="G317" t="s">
        <v>42</v>
      </c>
      <c r="H317" t="s">
        <v>17</v>
      </c>
      <c r="I317" t="s">
        <v>1758</v>
      </c>
      <c r="J317" t="s">
        <v>1035</v>
      </c>
      <c r="K317" t="s">
        <v>1036</v>
      </c>
      <c r="L317" t="s">
        <v>1037</v>
      </c>
    </row>
    <row r="318" spans="1:12">
      <c r="A318">
        <v>1052</v>
      </c>
      <c r="B318" t="s">
        <v>1665</v>
      </c>
      <c r="C318" t="s">
        <v>202</v>
      </c>
      <c r="E318" t="s">
        <v>2008</v>
      </c>
      <c r="F318" t="s">
        <v>2009</v>
      </c>
      <c r="G318" t="s">
        <v>96</v>
      </c>
      <c r="H318" t="s">
        <v>17</v>
      </c>
      <c r="I318" t="s">
        <v>1822</v>
      </c>
      <c r="J318" t="s">
        <v>1720</v>
      </c>
      <c r="K318" t="s">
        <v>1721</v>
      </c>
      <c r="L318" t="s">
        <v>2010</v>
      </c>
    </row>
    <row r="319" spans="1:12">
      <c r="A319">
        <v>1118</v>
      </c>
      <c r="B319" t="s">
        <v>2768</v>
      </c>
      <c r="C319" t="s">
        <v>1470</v>
      </c>
      <c r="D319" t="s">
        <v>2769</v>
      </c>
      <c r="E319" t="s">
        <v>72</v>
      </c>
      <c r="F319" t="s">
        <v>2770</v>
      </c>
      <c r="G319" t="s">
        <v>2771</v>
      </c>
      <c r="H319" t="s">
        <v>17</v>
      </c>
      <c r="I319" t="s">
        <v>2772</v>
      </c>
      <c r="J319" t="s">
        <v>2773</v>
      </c>
      <c r="K319" t="s">
        <v>2773</v>
      </c>
      <c r="L319" t="s">
        <v>2774</v>
      </c>
    </row>
    <row r="320" spans="1:12">
      <c r="A320">
        <v>639</v>
      </c>
      <c r="B320" t="s">
        <v>1038</v>
      </c>
      <c r="C320" t="s">
        <v>1039</v>
      </c>
      <c r="D320" t="s">
        <v>1186</v>
      </c>
      <c r="E320" t="s">
        <v>36</v>
      </c>
      <c r="F320" t="s">
        <v>1040</v>
      </c>
      <c r="G320" t="s">
        <v>130</v>
      </c>
      <c r="H320" t="s">
        <v>17</v>
      </c>
      <c r="I320" t="s">
        <v>1783</v>
      </c>
      <c r="J320" t="s">
        <v>1041</v>
      </c>
      <c r="K320" t="s">
        <v>1042</v>
      </c>
      <c r="L320" t="s">
        <v>1043</v>
      </c>
    </row>
    <row r="321" spans="1:14">
      <c r="A321">
        <v>1043</v>
      </c>
      <c r="B321" t="s">
        <v>1637</v>
      </c>
      <c r="C321" t="s">
        <v>2103</v>
      </c>
      <c r="D321" t="s">
        <v>1170</v>
      </c>
      <c r="E321" t="s">
        <v>2011</v>
      </c>
      <c r="F321" t="s">
        <v>2012</v>
      </c>
      <c r="G321" t="s">
        <v>16</v>
      </c>
      <c r="H321" t="s">
        <v>17</v>
      </c>
      <c r="I321" t="s">
        <v>1752</v>
      </c>
      <c r="K321" t="s">
        <v>1722</v>
      </c>
      <c r="L321" t="s">
        <v>1723</v>
      </c>
    </row>
    <row r="322" spans="1:14">
      <c r="A322">
        <v>1122</v>
      </c>
      <c r="B322" t="s">
        <v>2947</v>
      </c>
      <c r="C322" t="s">
        <v>3376</v>
      </c>
      <c r="D322" t="s">
        <v>3377</v>
      </c>
      <c r="E322" t="s">
        <v>92</v>
      </c>
      <c r="F322" t="s">
        <v>3378</v>
      </c>
      <c r="G322" t="s">
        <v>1878</v>
      </c>
      <c r="H322" t="s">
        <v>17</v>
      </c>
      <c r="I322" t="s">
        <v>1854</v>
      </c>
      <c r="K322" t="s">
        <v>3379</v>
      </c>
      <c r="L322" t="s">
        <v>3380</v>
      </c>
    </row>
    <row r="323" spans="1:14">
      <c r="A323">
        <v>1129</v>
      </c>
      <c r="B323" t="s">
        <v>3006</v>
      </c>
      <c r="C323" t="s">
        <v>1615</v>
      </c>
      <c r="D323" t="s">
        <v>1466</v>
      </c>
      <c r="E323" t="s">
        <v>72</v>
      </c>
      <c r="F323" t="s">
        <v>3382</v>
      </c>
      <c r="G323" t="s">
        <v>306</v>
      </c>
      <c r="H323" t="s">
        <v>17</v>
      </c>
      <c r="I323" t="s">
        <v>1827</v>
      </c>
      <c r="J323" t="s">
        <v>3383</v>
      </c>
      <c r="K323" t="s">
        <v>3383</v>
      </c>
      <c r="L323" t="s">
        <v>3384</v>
      </c>
    </row>
    <row r="324" spans="1:14">
      <c r="A324" s="99">
        <v>380</v>
      </c>
      <c r="B324" s="99" t="s">
        <v>1044</v>
      </c>
      <c r="C324" s="99" t="s">
        <v>56</v>
      </c>
      <c r="D324" t="s">
        <v>1090</v>
      </c>
      <c r="E324" t="s">
        <v>153</v>
      </c>
      <c r="F324" t="s">
        <v>1091</v>
      </c>
      <c r="G324" t="s">
        <v>21</v>
      </c>
      <c r="H324" t="s">
        <v>17</v>
      </c>
      <c r="I324" t="s">
        <v>1754</v>
      </c>
      <c r="J324" t="s">
        <v>1045</v>
      </c>
      <c r="L324" t="s">
        <v>1046</v>
      </c>
      <c r="N324" s="110" t="s">
        <v>3506</v>
      </c>
    </row>
    <row r="325" spans="1:14">
      <c r="A325">
        <v>839</v>
      </c>
      <c r="B325" t="s">
        <v>2628</v>
      </c>
      <c r="C325" t="s">
        <v>1047</v>
      </c>
      <c r="D325" t="s">
        <v>1248</v>
      </c>
      <c r="E325" t="s">
        <v>246</v>
      </c>
      <c r="F325" t="s">
        <v>1048</v>
      </c>
      <c r="G325" t="s">
        <v>32</v>
      </c>
      <c r="H325" t="s">
        <v>17</v>
      </c>
      <c r="I325" t="s">
        <v>1756</v>
      </c>
      <c r="J325" t="s">
        <v>1049</v>
      </c>
      <c r="K325" t="s">
        <v>2629</v>
      </c>
      <c r="L325" t="s">
        <v>1051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20B08-D191-467B-B74D-51E49DC9E826}">
  <dimension ref="A1:Q49"/>
  <sheetViews>
    <sheetView zoomScaleNormal="100" workbookViewId="0">
      <selection activeCell="A3" sqref="A3"/>
    </sheetView>
  </sheetViews>
  <sheetFormatPr defaultColWidth="8.90625" defaultRowHeight="14.5"/>
  <cols>
    <col min="1" max="1" width="7.36328125" customWidth="1"/>
    <col min="4" max="4" width="18.08984375" customWidth="1"/>
    <col min="5" max="5" width="7.6328125" customWidth="1"/>
    <col min="7" max="8" width="11.6328125" customWidth="1"/>
    <col min="9" max="9" width="11.90625" customWidth="1"/>
    <col min="10" max="10" width="8.90625" style="6"/>
    <col min="11" max="11" width="4.08984375" customWidth="1"/>
    <col min="13" max="13" width="13.36328125" customWidth="1"/>
    <col min="14" max="14" width="12.453125" customWidth="1"/>
    <col min="15" max="15" width="10.6328125" customWidth="1"/>
  </cols>
  <sheetData>
    <row r="1" spans="1:16" ht="21">
      <c r="B1" s="6"/>
      <c r="C1" s="670" t="s">
        <v>3393</v>
      </c>
      <c r="D1" s="433"/>
      <c r="E1" s="433"/>
      <c r="I1" s="645"/>
      <c r="L1" s="166"/>
    </row>
    <row r="2" spans="1:16" ht="24.75" customHeight="1">
      <c r="B2" s="6"/>
      <c r="C2" s="671" t="s">
        <v>3394</v>
      </c>
      <c r="D2" s="724">
        <v>45565</v>
      </c>
      <c r="L2" s="166"/>
    </row>
    <row r="3" spans="1:16" ht="15.5">
      <c r="B3" s="6"/>
      <c r="C3" s="672" t="s">
        <v>3408</v>
      </c>
      <c r="D3" s="483"/>
      <c r="E3" s="483"/>
      <c r="F3" s="483"/>
      <c r="G3" s="483"/>
      <c r="H3" s="483"/>
      <c r="L3" s="166"/>
    </row>
    <row r="4" spans="1:16">
      <c r="L4" s="166"/>
    </row>
    <row r="5" spans="1:16" ht="29">
      <c r="B5" s="6"/>
      <c r="C5" t="s">
        <v>3395</v>
      </c>
      <c r="D5" s="104" t="s">
        <v>3396</v>
      </c>
      <c r="G5" s="646" t="s">
        <v>3397</v>
      </c>
      <c r="I5" s="673" t="s">
        <v>3409</v>
      </c>
      <c r="L5" s="647" t="s">
        <v>3398</v>
      </c>
    </row>
    <row r="6" spans="1:16" ht="39">
      <c r="B6" s="94" t="s">
        <v>3399</v>
      </c>
      <c r="C6" s="648" t="s">
        <v>3400</v>
      </c>
      <c r="D6" s="649" t="s">
        <v>3410</v>
      </c>
      <c r="E6" s="650" t="s">
        <v>2840</v>
      </c>
      <c r="F6" s="651" t="s">
        <v>2474</v>
      </c>
      <c r="G6" s="652" t="s">
        <v>3411</v>
      </c>
      <c r="H6" s="650" t="s">
        <v>3402</v>
      </c>
      <c r="I6" s="674" t="s">
        <v>3401</v>
      </c>
      <c r="K6" s="650"/>
      <c r="L6" s="654" t="s">
        <v>3403</v>
      </c>
      <c r="N6" s="588" t="s">
        <v>3404</v>
      </c>
      <c r="P6" s="650" t="s">
        <v>2840</v>
      </c>
    </row>
    <row r="7" spans="1:16" ht="15" thickBot="1">
      <c r="B7" s="655"/>
      <c r="C7" s="656"/>
      <c r="D7" s="656"/>
      <c r="E7" s="656"/>
      <c r="F7" s="656"/>
      <c r="G7" s="656"/>
      <c r="I7" s="656"/>
      <c r="L7" s="166"/>
      <c r="N7" s="426" t="s">
        <v>3405</v>
      </c>
    </row>
    <row r="8" spans="1:16" s="360" customFormat="1" ht="19" thickBot="1">
      <c r="A8" s="675" t="s">
        <v>3412</v>
      </c>
      <c r="B8" s="676">
        <v>2024</v>
      </c>
      <c r="C8" s="677">
        <v>1150</v>
      </c>
      <c r="D8" s="678">
        <v>339</v>
      </c>
      <c r="E8" s="677">
        <v>30</v>
      </c>
      <c r="F8" s="677">
        <v>8</v>
      </c>
      <c r="G8" s="677">
        <v>30</v>
      </c>
      <c r="H8" s="679">
        <f>D8+E8-F8-G8</f>
        <v>331</v>
      </c>
      <c r="I8" s="680" t="s">
        <v>3436</v>
      </c>
      <c r="J8" s="86"/>
      <c r="K8" s="681"/>
      <c r="L8" s="682">
        <f>C8-C10</f>
        <v>1150</v>
      </c>
      <c r="N8" s="683"/>
    </row>
    <row r="9" spans="1:16" ht="35.25" customHeight="1" thickBot="1">
      <c r="B9" s="6"/>
      <c r="C9" s="659"/>
      <c r="D9" s="659"/>
      <c r="E9" s="659"/>
      <c r="F9" s="659"/>
      <c r="G9" s="659"/>
      <c r="H9" s="166"/>
      <c r="I9" s="166"/>
      <c r="J9" s="166"/>
      <c r="K9" s="166"/>
      <c r="L9" s="166"/>
    </row>
    <row r="10" spans="1:16" ht="20.25" customHeight="1">
      <c r="A10" s="684" t="s">
        <v>3413</v>
      </c>
      <c r="B10" s="685"/>
      <c r="C10" s="686"/>
      <c r="D10" s="686"/>
      <c r="E10" s="686"/>
      <c r="F10" s="686" t="s">
        <v>3428</v>
      </c>
      <c r="G10" s="686"/>
      <c r="H10" s="687"/>
      <c r="I10" s="687"/>
      <c r="K10" s="687"/>
      <c r="L10" s="688"/>
      <c r="N10" s="689" t="s">
        <v>3500</v>
      </c>
    </row>
    <row r="11" spans="1:16" ht="19" thickBot="1">
      <c r="A11" s="718">
        <v>45565</v>
      </c>
      <c r="B11" s="720">
        <v>2024</v>
      </c>
      <c r="C11" s="719">
        <v>1140</v>
      </c>
      <c r="D11" s="692">
        <v>339</v>
      </c>
      <c r="E11" s="694">
        <v>20</v>
      </c>
      <c r="F11" s="694">
        <f>7+1</f>
        <v>8</v>
      </c>
      <c r="G11" s="695">
        <f>29-1-1</f>
        <v>27</v>
      </c>
      <c r="H11" s="696">
        <f>D11+E11-F11-G11</f>
        <v>324</v>
      </c>
      <c r="I11" s="751">
        <v>323</v>
      </c>
      <c r="J11" s="6" t="s">
        <v>1737</v>
      </c>
      <c r="K11" s="679"/>
      <c r="L11" s="697">
        <f>C11-C18</f>
        <v>20</v>
      </c>
      <c r="N11" s="698">
        <f>322+1</f>
        <v>323</v>
      </c>
      <c r="O11" t="s">
        <v>3414</v>
      </c>
    </row>
    <row r="12" spans="1:16">
      <c r="A12" s="6"/>
      <c r="B12" s="6"/>
      <c r="C12" s="659"/>
      <c r="D12" s="659"/>
      <c r="F12" s="723" t="s">
        <v>3438</v>
      </c>
      <c r="G12" s="727" t="s">
        <v>3440</v>
      </c>
      <c r="H12" s="166"/>
      <c r="I12" s="166"/>
      <c r="K12" s="6"/>
      <c r="L12" s="6"/>
    </row>
    <row r="13" spans="1:16" ht="15" thickBot="1">
      <c r="A13" s="6"/>
      <c r="B13" s="6"/>
      <c r="C13" s="659"/>
      <c r="D13" s="659"/>
      <c r="E13" s="659"/>
      <c r="F13" s="659"/>
      <c r="G13" s="659"/>
      <c r="H13" s="166"/>
      <c r="I13" s="659"/>
      <c r="K13" s="166"/>
      <c r="L13" s="699"/>
    </row>
    <row r="14" spans="1:16" ht="19" thickBot="1">
      <c r="A14" s="700">
        <v>45341</v>
      </c>
      <c r="B14" s="690">
        <v>2024</v>
      </c>
      <c r="C14" s="691">
        <v>1121</v>
      </c>
      <c r="D14" s="692">
        <v>339</v>
      </c>
      <c r="E14" s="693">
        <v>1</v>
      </c>
      <c r="F14" s="694">
        <v>2</v>
      </c>
      <c r="G14" s="695">
        <v>14</v>
      </c>
      <c r="H14" s="679">
        <f>D14+E14-F14-G14</f>
        <v>324</v>
      </c>
      <c r="I14" s="701">
        <v>324</v>
      </c>
      <c r="K14" s="679"/>
      <c r="L14" s="697">
        <f>C14-C16</f>
        <v>0</v>
      </c>
      <c r="N14" s="6" t="s">
        <v>1660</v>
      </c>
    </row>
    <row r="15" spans="1:16">
      <c r="B15" s="6"/>
      <c r="L15" s="166"/>
    </row>
    <row r="16" spans="1:16" ht="19" thickBot="1">
      <c r="A16" s="660">
        <v>45329</v>
      </c>
      <c r="B16" s="690">
        <v>2024</v>
      </c>
      <c r="C16" s="661">
        <v>1121</v>
      </c>
      <c r="D16" s="702">
        <v>339</v>
      </c>
      <c r="E16" s="666">
        <v>1</v>
      </c>
      <c r="F16" s="703">
        <v>0</v>
      </c>
      <c r="G16" s="704">
        <v>6</v>
      </c>
      <c r="H16" s="705">
        <f>D16+E16-F16-G16</f>
        <v>334</v>
      </c>
      <c r="I16" s="703">
        <v>334</v>
      </c>
      <c r="J16" s="6" t="s">
        <v>1737</v>
      </c>
      <c r="K16" s="663"/>
      <c r="L16" s="664">
        <f>C16-C18</f>
        <v>1</v>
      </c>
      <c r="N16" s="6" t="s">
        <v>1660</v>
      </c>
    </row>
    <row r="17" spans="1:17" ht="15" thickBot="1">
      <c r="B17" s="665"/>
      <c r="L17" s="166"/>
    </row>
    <row r="18" spans="1:17" ht="19" thickBot="1">
      <c r="A18" s="706">
        <v>45657</v>
      </c>
      <c r="B18" s="707">
        <v>2023</v>
      </c>
      <c r="C18" s="708">
        <v>1120</v>
      </c>
      <c r="D18" s="709">
        <v>362</v>
      </c>
      <c r="E18" s="710">
        <v>29</v>
      </c>
      <c r="F18" s="711">
        <v>10</v>
      </c>
      <c r="G18" s="667">
        <v>42</v>
      </c>
      <c r="H18" s="712">
        <f>D18+E18-F18-G18</f>
        <v>339</v>
      </c>
      <c r="I18" s="713">
        <v>339</v>
      </c>
      <c r="J18" s="6" t="s">
        <v>1737</v>
      </c>
      <c r="K18" s="663"/>
      <c r="L18" s="664">
        <f>C18-C20</f>
        <v>29</v>
      </c>
      <c r="M18" s="483" t="s">
        <v>3415</v>
      </c>
      <c r="N18" s="5">
        <v>52</v>
      </c>
      <c r="O18" s="86">
        <f>52+2-10</f>
        <v>44</v>
      </c>
      <c r="P18" s="588" t="s">
        <v>1660</v>
      </c>
    </row>
    <row r="19" spans="1:17">
      <c r="B19" s="665"/>
      <c r="C19" t="s">
        <v>1660</v>
      </c>
      <c r="D19" t="s">
        <v>1660</v>
      </c>
      <c r="E19" t="s">
        <v>1660</v>
      </c>
      <c r="F19" t="s">
        <v>1660</v>
      </c>
      <c r="G19" t="s">
        <v>1660</v>
      </c>
      <c r="I19" t="s">
        <v>1660</v>
      </c>
      <c r="L19" s="166"/>
      <c r="M19" t="s">
        <v>1660</v>
      </c>
    </row>
    <row r="20" spans="1:17" ht="29">
      <c r="A20" s="660">
        <v>45657</v>
      </c>
      <c r="B20" s="62">
        <v>2022</v>
      </c>
      <c r="C20" s="668">
        <v>1091</v>
      </c>
      <c r="D20" s="714">
        <v>350</v>
      </c>
      <c r="E20" s="669">
        <f>1091-C22</f>
        <v>43</v>
      </c>
      <c r="F20" s="668">
        <v>7</v>
      </c>
      <c r="G20" s="657">
        <v>24</v>
      </c>
      <c r="H20" s="663">
        <f>D20+E20-F20-G20</f>
        <v>362</v>
      </c>
      <c r="I20" s="662">
        <v>362</v>
      </c>
      <c r="J20" s="6" t="s">
        <v>1737</v>
      </c>
      <c r="K20" s="663"/>
      <c r="L20" s="664">
        <f>C20-C22</f>
        <v>43</v>
      </c>
      <c r="P20" s="588" t="s">
        <v>3416</v>
      </c>
      <c r="Q20" s="588" t="s">
        <v>3417</v>
      </c>
    </row>
    <row r="21" spans="1:17">
      <c r="B21" s="62"/>
      <c r="C21" s="668"/>
      <c r="D21" s="668"/>
      <c r="E21" s="668"/>
      <c r="F21" s="668"/>
      <c r="G21" s="657"/>
      <c r="H21" s="658"/>
      <c r="I21" s="657"/>
      <c r="K21" s="166"/>
    </row>
    <row r="22" spans="1:17" ht="29">
      <c r="A22" s="660">
        <v>45657</v>
      </c>
      <c r="B22" s="62">
        <v>2021</v>
      </c>
      <c r="C22" s="668">
        <v>1048</v>
      </c>
      <c r="D22" s="714">
        <v>344</v>
      </c>
      <c r="E22" s="669">
        <v>53</v>
      </c>
      <c r="F22" s="668">
        <v>13</v>
      </c>
      <c r="G22" s="657">
        <v>34</v>
      </c>
      <c r="H22" s="663">
        <f>D22+E22-F22-G22</f>
        <v>350</v>
      </c>
      <c r="I22" s="662">
        <v>350</v>
      </c>
      <c r="J22" s="6" t="s">
        <v>1737</v>
      </c>
      <c r="K22" s="663"/>
      <c r="L22" s="664">
        <f>C22-C24</f>
        <v>57</v>
      </c>
      <c r="P22" s="715" t="s">
        <v>3418</v>
      </c>
    </row>
    <row r="23" spans="1:17">
      <c r="B23" s="62"/>
      <c r="C23" s="657"/>
      <c r="D23" s="657"/>
      <c r="E23" s="657"/>
      <c r="F23" s="657"/>
      <c r="G23" s="657"/>
      <c r="H23" s="658"/>
      <c r="I23" s="657"/>
      <c r="K23" s="166"/>
    </row>
    <row r="24" spans="1:17">
      <c r="B24" s="62">
        <v>2020</v>
      </c>
      <c r="C24" s="668">
        <v>991</v>
      </c>
      <c r="D24" s="714">
        <v>376</v>
      </c>
      <c r="E24" s="669">
        <v>9</v>
      </c>
      <c r="F24" s="657">
        <v>9</v>
      </c>
      <c r="G24" s="657">
        <v>32</v>
      </c>
      <c r="H24" s="663">
        <f>D24+E24-F24-G24</f>
        <v>344</v>
      </c>
      <c r="I24" s="662">
        <v>344</v>
      </c>
      <c r="J24" s="6" t="s">
        <v>1737</v>
      </c>
      <c r="K24" s="663"/>
      <c r="L24" s="664">
        <f>C24-C26</f>
        <v>9</v>
      </c>
      <c r="P24" t="s">
        <v>3419</v>
      </c>
    </row>
    <row r="25" spans="1:17">
      <c r="B25" s="62"/>
      <c r="C25" s="668"/>
      <c r="D25" s="668"/>
      <c r="E25" s="657"/>
      <c r="F25" s="657"/>
      <c r="G25" s="657"/>
      <c r="H25" s="658"/>
      <c r="I25" s="657"/>
      <c r="K25" s="166"/>
    </row>
    <row r="26" spans="1:17">
      <c r="B26" s="62">
        <v>2019</v>
      </c>
      <c r="C26" s="668">
        <v>982</v>
      </c>
      <c r="D26" s="714">
        <v>351</v>
      </c>
      <c r="E26" s="669">
        <v>39</v>
      </c>
      <c r="F26" s="657">
        <v>9</v>
      </c>
      <c r="G26" s="657">
        <v>5</v>
      </c>
      <c r="H26" s="663">
        <f>D26+E26-F26-G26</f>
        <v>376</v>
      </c>
      <c r="I26" s="662">
        <v>376</v>
      </c>
      <c r="K26" s="658"/>
      <c r="L26" s="664">
        <f>C26-C28</f>
        <v>39</v>
      </c>
    </row>
    <row r="27" spans="1:17">
      <c r="B27" s="6"/>
      <c r="C27" s="2"/>
      <c r="L27" s="166"/>
    </row>
    <row r="28" spans="1:17">
      <c r="B28" s="471">
        <v>2018</v>
      </c>
      <c r="C28" s="7">
        <f>982-39</f>
        <v>943</v>
      </c>
      <c r="D28" s="471" t="s">
        <v>2975</v>
      </c>
      <c r="E28" s="471" t="s">
        <v>2975</v>
      </c>
      <c r="F28" s="471" t="s">
        <v>2975</v>
      </c>
      <c r="G28" s="471" t="s">
        <v>2975</v>
      </c>
      <c r="H28" s="471" t="s">
        <v>2975</v>
      </c>
      <c r="I28" s="662">
        <v>351</v>
      </c>
      <c r="J28" s="471"/>
    </row>
    <row r="29" spans="1:17" ht="3" customHeight="1">
      <c r="B29" s="6"/>
      <c r="I29" s="653"/>
    </row>
    <row r="30" spans="1:17">
      <c r="B30" s="6"/>
      <c r="J30"/>
    </row>
    <row r="31" spans="1:17">
      <c r="B31" s="6" t="s">
        <v>2781</v>
      </c>
      <c r="C31" s="2" t="s">
        <v>3420</v>
      </c>
      <c r="I31" s="653"/>
    </row>
    <row r="32" spans="1:17">
      <c r="B32" s="6"/>
      <c r="I32" s="653"/>
    </row>
    <row r="33" spans="2:12">
      <c r="B33" s="6" t="s">
        <v>3406</v>
      </c>
      <c r="C33" s="2" t="s">
        <v>3407</v>
      </c>
      <c r="F33" t="s">
        <v>1660</v>
      </c>
      <c r="G33" s="166"/>
      <c r="H33" s="2" t="s">
        <v>3421</v>
      </c>
    </row>
    <row r="34" spans="2:12">
      <c r="B34" s="6"/>
      <c r="F34" t="s">
        <v>1660</v>
      </c>
      <c r="G34" s="166"/>
    </row>
    <row r="35" spans="2:12">
      <c r="B35" s="6"/>
      <c r="F35" t="s">
        <v>1660</v>
      </c>
      <c r="G35" s="166">
        <v>330</v>
      </c>
      <c r="H35" t="s">
        <v>3422</v>
      </c>
    </row>
    <row r="36" spans="2:12">
      <c r="B36" s="6"/>
      <c r="G36" s="166">
        <v>-41</v>
      </c>
      <c r="H36" t="s">
        <v>3423</v>
      </c>
    </row>
    <row r="37" spans="2:12">
      <c r="B37" s="6"/>
      <c r="G37" s="166">
        <v>-2</v>
      </c>
    </row>
    <row r="38" spans="2:12">
      <c r="B38" s="6"/>
      <c r="G38" s="351">
        <f>SUM(G35:G37)</f>
        <v>287</v>
      </c>
      <c r="H38" t="s">
        <v>3424</v>
      </c>
      <c r="L38" s="166"/>
    </row>
    <row r="39" spans="2:12">
      <c r="B39" s="6"/>
      <c r="G39" s="166">
        <v>-10</v>
      </c>
      <c r="H39" t="s">
        <v>3425</v>
      </c>
      <c r="L39" s="166"/>
    </row>
    <row r="40" spans="2:12">
      <c r="B40" s="6"/>
      <c r="F40" s="644" t="s">
        <v>1660</v>
      </c>
      <c r="G40" s="351">
        <f>SUM(G38+G39)</f>
        <v>277</v>
      </c>
      <c r="L40" s="166"/>
    </row>
    <row r="41" spans="2:12">
      <c r="B41" s="6"/>
      <c r="G41" s="166">
        <v>18</v>
      </c>
      <c r="H41" t="s">
        <v>3426</v>
      </c>
      <c r="L41" s="166"/>
    </row>
    <row r="42" spans="2:12" ht="18.5">
      <c r="B42" s="6"/>
      <c r="G42" s="214">
        <f>SUM(G40+G41)</f>
        <v>295</v>
      </c>
      <c r="H42" t="s">
        <v>3427</v>
      </c>
      <c r="L42" s="166"/>
    </row>
    <row r="43" spans="2:12">
      <c r="B43" s="6"/>
      <c r="L43" s="166"/>
    </row>
    <row r="44" spans="2:12">
      <c r="B44" s="6"/>
      <c r="L44" s="166"/>
    </row>
    <row r="45" spans="2:12">
      <c r="B45" s="6"/>
      <c r="L45" s="166"/>
    </row>
    <row r="46" spans="2:12">
      <c r="B46" s="6"/>
      <c r="L46" s="166"/>
    </row>
    <row r="47" spans="2:12">
      <c r="B47" s="6"/>
      <c r="L47" s="166"/>
    </row>
    <row r="48" spans="2:12">
      <c r="B48" s="6"/>
      <c r="L48" s="166"/>
    </row>
    <row r="49" spans="2:12">
      <c r="B49" s="6"/>
      <c r="L49" s="166"/>
    </row>
  </sheetData>
  <pageMargins left="0.25" right="0.25" top="0.25" bottom="0.25" header="0.25" footer="0.25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6A05-2FD0-47A6-9E70-2DBEE6721939}">
  <dimension ref="A1:N4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10" sqref="F10"/>
    </sheetView>
  </sheetViews>
  <sheetFormatPr defaultRowHeight="14.5"/>
  <cols>
    <col min="1" max="1" width="6.54296875" customWidth="1"/>
    <col min="2" max="2" width="14.54296875" customWidth="1"/>
    <col min="3" max="3" width="11" customWidth="1"/>
    <col min="4" max="4" width="14.08984375" customWidth="1"/>
    <col min="5" max="5" width="13.08984375" customWidth="1"/>
    <col min="6" max="6" width="11.08984375" customWidth="1"/>
    <col min="7" max="7" width="10.6328125" customWidth="1"/>
    <col min="8" max="8" width="4.90625" customWidth="1"/>
    <col min="9" max="9" width="5.453125" customWidth="1"/>
    <col min="10" max="10" width="10.6328125" customWidth="1"/>
    <col min="11" max="11" width="12.36328125" customWidth="1"/>
    <col min="12" max="12" width="6.08984375" customWidth="1"/>
    <col min="13" max="13" width="13.90625" customWidth="1"/>
    <col min="14" max="14" width="13.453125" customWidth="1"/>
  </cols>
  <sheetData>
    <row r="1" spans="1:14" ht="15.5">
      <c r="A1" s="6"/>
      <c r="C1" s="197">
        <v>45527</v>
      </c>
      <c r="D1" s="108" t="s">
        <v>2368</v>
      </c>
      <c r="E1" s="109"/>
      <c r="F1" s="90" t="s">
        <v>2020</v>
      </c>
      <c r="G1" s="90"/>
      <c r="H1" s="631"/>
      <c r="I1" s="90"/>
    </row>
    <row r="2" spans="1:14" ht="19" thickBot="1">
      <c r="A2" s="86"/>
      <c r="B2" s="222" t="s">
        <v>3452</v>
      </c>
      <c r="C2" s="198" t="s">
        <v>1660</v>
      </c>
      <c r="D2" s="497" t="s">
        <v>1631</v>
      </c>
      <c r="E2" s="197">
        <v>45527</v>
      </c>
      <c r="F2" s="638" t="s">
        <v>3450</v>
      </c>
      <c r="G2" s="639"/>
      <c r="H2" s="49"/>
      <c r="I2" s="114"/>
    </row>
    <row r="3" spans="1:14" ht="16" thickBot="1">
      <c r="A3" s="248"/>
      <c r="B3" s="249">
        <f>B23</f>
        <v>1</v>
      </c>
      <c r="C3" s="250"/>
      <c r="D3" s="498" t="s">
        <v>2200</v>
      </c>
      <c r="E3" s="252">
        <f>E23</f>
        <v>60</v>
      </c>
      <c r="F3" s="253"/>
      <c r="G3" s="247" t="s">
        <v>1738</v>
      </c>
      <c r="H3" s="237" t="s">
        <v>1737</v>
      </c>
      <c r="I3" s="2"/>
    </row>
    <row r="4" spans="1:14" ht="15" thickBot="1">
      <c r="A4" s="254" t="s">
        <v>1677</v>
      </c>
      <c r="B4" s="113" t="s">
        <v>1052</v>
      </c>
      <c r="C4" s="113" t="s">
        <v>1053</v>
      </c>
      <c r="D4" s="499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</row>
    <row r="5" spans="1:14" ht="6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 s="6"/>
    </row>
    <row r="6" spans="1:14">
      <c r="A6" s="65">
        <v>1137</v>
      </c>
      <c r="B6" s="516" t="s">
        <v>3454</v>
      </c>
      <c r="C6" s="516" t="s">
        <v>2188</v>
      </c>
      <c r="D6" s="502">
        <v>45525</v>
      </c>
      <c r="E6" s="503">
        <v>60</v>
      </c>
      <c r="F6" s="62">
        <v>2267</v>
      </c>
      <c r="G6" s="502">
        <v>45522</v>
      </c>
      <c r="H6" s="504"/>
      <c r="I6" s="62">
        <v>1</v>
      </c>
      <c r="J6" s="729" t="s">
        <v>3453</v>
      </c>
      <c r="K6" s="517"/>
    </row>
    <row r="7" spans="1:14">
      <c r="A7" s="62"/>
      <c r="B7" s="516"/>
      <c r="C7" s="516"/>
      <c r="D7" s="502"/>
      <c r="E7" s="503"/>
      <c r="F7" s="62"/>
      <c r="G7" s="502"/>
      <c r="H7" s="504"/>
      <c r="I7" s="62">
        <v>2</v>
      </c>
      <c r="J7" s="519"/>
      <c r="K7" s="517"/>
    </row>
    <row r="8" spans="1:14">
      <c r="A8" s="62"/>
      <c r="B8" s="516"/>
      <c r="C8" s="516"/>
      <c r="D8" s="502"/>
      <c r="E8" s="503"/>
      <c r="F8" s="62"/>
      <c r="G8" s="502"/>
      <c r="H8" s="504"/>
      <c r="I8" s="62">
        <f t="shared" ref="I8:I21" si="0">I7+1</f>
        <v>3</v>
      </c>
      <c r="J8" s="519"/>
      <c r="K8" s="517"/>
    </row>
    <row r="9" spans="1:14">
      <c r="A9" s="62"/>
      <c r="B9" s="516"/>
      <c r="C9" s="516"/>
      <c r="D9" s="502"/>
      <c r="E9" s="503"/>
      <c r="F9" s="62"/>
      <c r="G9" s="502"/>
      <c r="H9" s="504"/>
      <c r="I9" s="62">
        <f t="shared" si="0"/>
        <v>4</v>
      </c>
      <c r="J9" s="519"/>
      <c r="K9" s="517"/>
    </row>
    <row r="10" spans="1:14">
      <c r="A10" s="62"/>
      <c r="B10" s="516"/>
      <c r="C10" s="516"/>
      <c r="D10" s="502"/>
      <c r="E10" s="503"/>
      <c r="F10" s="62"/>
      <c r="G10" s="502"/>
      <c r="H10" s="504"/>
      <c r="I10" s="62">
        <f t="shared" si="0"/>
        <v>5</v>
      </c>
      <c r="J10" s="519"/>
      <c r="K10" s="517"/>
      <c r="L10" s="6"/>
    </row>
    <row r="11" spans="1:14">
      <c r="A11" s="62"/>
      <c r="B11" s="516"/>
      <c r="C11" s="516"/>
      <c r="D11" s="502"/>
      <c r="E11" s="503"/>
      <c r="F11" s="62"/>
      <c r="G11" s="502"/>
      <c r="H11" s="62"/>
      <c r="I11" s="62">
        <f t="shared" si="0"/>
        <v>6</v>
      </c>
      <c r="J11" s="520"/>
      <c r="K11" s="517"/>
      <c r="L11" s="6"/>
    </row>
    <row r="12" spans="1:14">
      <c r="A12" s="62"/>
      <c r="B12" s="516"/>
      <c r="C12" s="516"/>
      <c r="D12" s="502"/>
      <c r="E12" s="503"/>
      <c r="F12" s="62"/>
      <c r="G12" s="502"/>
      <c r="H12" s="504"/>
      <c r="I12" s="62">
        <f t="shared" si="0"/>
        <v>7</v>
      </c>
      <c r="J12" s="520"/>
      <c r="K12" s="517"/>
      <c r="L12" s="6"/>
    </row>
    <row r="13" spans="1:14">
      <c r="A13" s="62"/>
      <c r="B13" s="516"/>
      <c r="C13" s="516"/>
      <c r="D13" s="502"/>
      <c r="E13" s="503"/>
      <c r="F13" s="62"/>
      <c r="G13" s="502"/>
      <c r="H13" s="504"/>
      <c r="I13" s="62">
        <f t="shared" si="0"/>
        <v>8</v>
      </c>
      <c r="J13" s="520"/>
      <c r="K13" s="517"/>
      <c r="L13" s="6"/>
    </row>
    <row r="14" spans="1:14">
      <c r="A14" s="62"/>
      <c r="B14" s="516"/>
      <c r="C14" s="516"/>
      <c r="D14" s="502"/>
      <c r="E14" s="503"/>
      <c r="F14" s="62"/>
      <c r="G14" s="502"/>
      <c r="H14" s="504"/>
      <c r="I14" s="62">
        <f t="shared" si="0"/>
        <v>9</v>
      </c>
      <c r="J14" s="520"/>
      <c r="K14" s="517"/>
      <c r="L14" s="6"/>
    </row>
    <row r="15" spans="1:14">
      <c r="A15" s="62"/>
      <c r="B15" s="516"/>
      <c r="C15" s="516"/>
      <c r="D15" s="502"/>
      <c r="E15" s="503"/>
      <c r="F15" s="62"/>
      <c r="G15" s="502"/>
      <c r="H15" s="504"/>
      <c r="I15" s="62">
        <f t="shared" si="0"/>
        <v>10</v>
      </c>
      <c r="J15" s="520"/>
      <c r="K15" s="517"/>
      <c r="L15" s="6"/>
    </row>
    <row r="16" spans="1:14">
      <c r="A16" s="62"/>
      <c r="B16" s="516"/>
      <c r="C16" s="516"/>
      <c r="D16" s="502"/>
      <c r="E16" s="503"/>
      <c r="F16" s="62"/>
      <c r="G16" s="502"/>
      <c r="H16" s="504"/>
      <c r="I16" s="62">
        <f t="shared" si="0"/>
        <v>11</v>
      </c>
      <c r="J16" s="520"/>
      <c r="K16" s="517"/>
      <c r="L16" s="6"/>
      <c r="N16" t="s">
        <v>1660</v>
      </c>
    </row>
    <row r="17" spans="1:12">
      <c r="A17" s="62"/>
      <c r="B17" s="516"/>
      <c r="C17" s="516"/>
      <c r="D17" s="502"/>
      <c r="E17" s="503"/>
      <c r="F17" s="62"/>
      <c r="G17" s="502"/>
      <c r="H17" s="504"/>
      <c r="I17" s="62">
        <f t="shared" si="0"/>
        <v>12</v>
      </c>
      <c r="J17" s="520"/>
      <c r="K17" s="517"/>
      <c r="L17" s="6"/>
    </row>
    <row r="18" spans="1:12">
      <c r="A18" s="62"/>
      <c r="B18" s="516"/>
      <c r="C18" s="516"/>
      <c r="D18" s="502"/>
      <c r="E18" s="503"/>
      <c r="F18" s="62"/>
      <c r="G18" s="502"/>
      <c r="H18" s="504"/>
      <c r="I18" s="62">
        <f t="shared" si="0"/>
        <v>13</v>
      </c>
      <c r="J18" s="520"/>
      <c r="K18" s="517"/>
      <c r="L18" s="6"/>
    </row>
    <row r="19" spans="1:12">
      <c r="A19" s="62"/>
      <c r="B19" s="516"/>
      <c r="C19" s="516"/>
      <c r="D19" s="502"/>
      <c r="E19" s="503"/>
      <c r="F19" s="62"/>
      <c r="G19" s="502"/>
      <c r="H19" s="504"/>
      <c r="I19" s="62">
        <f t="shared" si="0"/>
        <v>14</v>
      </c>
      <c r="J19" s="520"/>
      <c r="K19" s="517"/>
      <c r="L19" s="6"/>
    </row>
    <row r="20" spans="1:12">
      <c r="A20" s="62"/>
      <c r="B20" s="516"/>
      <c r="C20" s="516"/>
      <c r="D20" s="502"/>
      <c r="E20" s="503"/>
      <c r="F20" s="62"/>
      <c r="G20" s="502"/>
      <c r="H20" s="504"/>
      <c r="I20" s="62">
        <f t="shared" si="0"/>
        <v>15</v>
      </c>
      <c r="J20" s="509"/>
      <c r="K20" s="62"/>
    </row>
    <row r="21" spans="1:12">
      <c r="A21" s="62"/>
      <c r="B21" s="521"/>
      <c r="C21" s="516"/>
      <c r="D21" s="502"/>
      <c r="E21" s="503"/>
      <c r="F21" s="62"/>
      <c r="G21" s="502"/>
      <c r="H21" s="504"/>
      <c r="I21" s="62">
        <f t="shared" si="0"/>
        <v>16</v>
      </c>
      <c r="J21" s="522"/>
      <c r="K21" s="516"/>
    </row>
    <row r="22" spans="1:12" ht="12" customHeight="1">
      <c r="A22" s="370"/>
      <c r="B22" s="370"/>
      <c r="C22" s="370"/>
      <c r="D22" s="370"/>
      <c r="E22" s="370"/>
      <c r="F22" s="370"/>
      <c r="G22" s="370"/>
      <c r="H22" s="70"/>
      <c r="I22" s="70"/>
    </row>
    <row r="23" spans="1:12" ht="15" thickBot="1">
      <c r="A23" s="6"/>
      <c r="B23" s="5">
        <f>COUNTA(B5:B22)</f>
        <v>1</v>
      </c>
      <c r="C23" s="5" t="s">
        <v>1058</v>
      </c>
      <c r="D23" s="2"/>
      <c r="E23" s="45">
        <f>SUM(E5:E22)</f>
        <v>60</v>
      </c>
      <c r="F23" s="5"/>
      <c r="G23" s="2"/>
      <c r="H23" s="496">
        <f>SUM(H5:H22)</f>
        <v>0</v>
      </c>
      <c r="I23" s="69">
        <v>0</v>
      </c>
    </row>
    <row r="24" spans="1:12">
      <c r="A24" s="6"/>
      <c r="E24" t="s">
        <v>1661</v>
      </c>
      <c r="F24" t="s">
        <v>1661</v>
      </c>
      <c r="G24" t="s">
        <v>1661</v>
      </c>
    </row>
    <row r="25" spans="1:12">
      <c r="A25" s="6"/>
      <c r="B25" s="180" t="s">
        <v>2186</v>
      </c>
      <c r="C25" s="120"/>
      <c r="D25" s="226">
        <v>2024</v>
      </c>
      <c r="E25" s="120"/>
      <c r="F25" s="121"/>
      <c r="G25" s="120"/>
      <c r="H25" s="120"/>
      <c r="I25" s="120"/>
    </row>
    <row r="26" spans="1:12">
      <c r="A26" s="6"/>
      <c r="B26" s="62" t="s">
        <v>1666</v>
      </c>
      <c r="C26" s="296" t="s">
        <v>1667</v>
      </c>
      <c r="D26" s="62" t="s">
        <v>1668</v>
      </c>
      <c r="F26" s="6"/>
    </row>
    <row r="27" spans="1:12" ht="9" customHeight="1">
      <c r="A27" s="6"/>
      <c r="B27" s="63"/>
      <c r="C27" s="63"/>
      <c r="D27" s="63"/>
      <c r="F27" s="6"/>
    </row>
    <row r="28" spans="1:12">
      <c r="A28" s="6"/>
      <c r="B28" s="72">
        <v>10</v>
      </c>
      <c r="C28" s="65">
        <v>0</v>
      </c>
      <c r="D28" s="318">
        <f>B28*C28</f>
        <v>0</v>
      </c>
      <c r="F28" s="6"/>
    </row>
    <row r="29" spans="1:12">
      <c r="A29" s="6"/>
      <c r="B29" s="72">
        <v>30</v>
      </c>
      <c r="C29" s="67">
        <v>0</v>
      </c>
      <c r="D29" s="319">
        <f>B29*C29</f>
        <v>0</v>
      </c>
      <c r="E29" s="84" t="s">
        <v>1751</v>
      </c>
      <c r="F29" s="6"/>
    </row>
    <row r="30" spans="1:12">
      <c r="A30" s="6"/>
      <c r="B30" s="72">
        <v>50</v>
      </c>
      <c r="C30" s="63">
        <v>0</v>
      </c>
      <c r="D30" s="318">
        <f>B30*C30</f>
        <v>0</v>
      </c>
      <c r="F30" s="6"/>
    </row>
    <row r="31" spans="1:12">
      <c r="A31" s="6"/>
      <c r="B31" s="72">
        <v>60</v>
      </c>
      <c r="C31" s="63">
        <v>1</v>
      </c>
      <c r="D31" s="318">
        <f>B31*C31</f>
        <v>60</v>
      </c>
      <c r="F31" s="6"/>
    </row>
    <row r="32" spans="1:12" ht="9.75" customHeight="1">
      <c r="A32" s="6"/>
      <c r="B32" s="63"/>
      <c r="C32" s="63"/>
      <c r="D32" s="63"/>
      <c r="F32" s="6"/>
    </row>
    <row r="33" spans="1:7" ht="15" thickBot="1">
      <c r="A33" s="6"/>
      <c r="B33" s="72" t="s">
        <v>2228</v>
      </c>
      <c r="C33" s="270">
        <f>SUM(C27:C32)</f>
        <v>1</v>
      </c>
      <c r="D33" s="64">
        <f>SUM(D27:D32)</f>
        <v>60</v>
      </c>
      <c r="E33" s="241" t="str">
        <f>IF(B23-C33=0," OK","* error*")</f>
        <v xml:space="preserve"> OK</v>
      </c>
      <c r="F33" s="6"/>
    </row>
    <row r="34" spans="1:7">
      <c r="A34" s="6"/>
      <c r="B34" s="53"/>
      <c r="C34" s="53"/>
      <c r="D34" s="53"/>
      <c r="F34" s="6"/>
    </row>
    <row r="35" spans="1:7">
      <c r="B35" s="2" t="s">
        <v>1660</v>
      </c>
      <c r="C35" s="2" t="s">
        <v>1660</v>
      </c>
      <c r="D35" s="2" t="s">
        <v>1660</v>
      </c>
      <c r="E35" s="1" t="s">
        <v>1660</v>
      </c>
    </row>
    <row r="36" spans="1:7" ht="18" customHeight="1">
      <c r="B36" t="s">
        <v>1660</v>
      </c>
    </row>
    <row r="37" spans="1:7">
      <c r="A37" s="625">
        <v>1121</v>
      </c>
      <c r="B37" s="350" t="s">
        <v>2838</v>
      </c>
      <c r="C37" s="350" t="s">
        <v>2100</v>
      </c>
      <c r="E37" s="626" t="s">
        <v>2999</v>
      </c>
      <c r="G37" s="288">
        <v>45308</v>
      </c>
    </row>
    <row r="41" spans="1:7" ht="18.75" customHeight="1"/>
    <row r="42" spans="1:7" ht="9.75" customHeight="1"/>
    <row r="45" spans="1:7">
      <c r="D45">
        <v>850</v>
      </c>
      <c r="F45">
        <v>625</v>
      </c>
    </row>
    <row r="46" spans="1:7">
      <c r="D46">
        <v>800</v>
      </c>
      <c r="F46">
        <v>1300</v>
      </c>
    </row>
    <row r="47" spans="1:7" ht="14.25" customHeight="1">
      <c r="D47">
        <v>725</v>
      </c>
      <c r="F47">
        <v>600</v>
      </c>
    </row>
    <row r="48" spans="1:7">
      <c r="D48">
        <v>3000</v>
      </c>
      <c r="F48">
        <v>3000</v>
      </c>
    </row>
    <row r="49" spans="4:7">
      <c r="D49">
        <f>SUM(D45:D48)</f>
        <v>5375</v>
      </c>
      <c r="F49">
        <f>SUM(F45:F48)</f>
        <v>5525</v>
      </c>
      <c r="G49">
        <f>D49-F49</f>
        <v>-150</v>
      </c>
    </row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B3A8-6288-4B93-8FD5-F01C518A4EDE}">
  <dimension ref="A1:N4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3" sqref="E3"/>
    </sheetView>
  </sheetViews>
  <sheetFormatPr defaultRowHeight="14.5"/>
  <cols>
    <col min="1" max="1" width="6.54296875" customWidth="1"/>
    <col min="2" max="2" width="14.54296875" customWidth="1"/>
    <col min="3" max="3" width="11" customWidth="1"/>
    <col min="4" max="4" width="14.08984375" customWidth="1"/>
    <col min="5" max="5" width="13.08984375" customWidth="1"/>
    <col min="6" max="6" width="11.08984375" customWidth="1"/>
    <col min="7" max="7" width="10.6328125" customWidth="1"/>
    <col min="8" max="8" width="4.90625" customWidth="1"/>
    <col min="9" max="9" width="5.453125" customWidth="1"/>
    <col min="10" max="10" width="10.6328125" customWidth="1"/>
    <col min="11" max="11" width="12.36328125" customWidth="1"/>
    <col min="12" max="12" width="6.08984375" customWidth="1"/>
    <col min="13" max="13" width="13.90625" customWidth="1"/>
    <col min="14" max="14" width="13.453125" customWidth="1"/>
  </cols>
  <sheetData>
    <row r="1" spans="1:14" ht="15.5">
      <c r="A1" s="6"/>
      <c r="C1" s="197">
        <v>45518</v>
      </c>
      <c r="D1" s="108" t="s">
        <v>2368</v>
      </c>
      <c r="E1" s="109"/>
      <c r="F1" s="90" t="s">
        <v>2020</v>
      </c>
      <c r="G1" s="90"/>
      <c r="H1" s="631"/>
      <c r="I1" s="90"/>
    </row>
    <row r="2" spans="1:14" ht="19" thickBot="1">
      <c r="A2" s="86"/>
      <c r="B2" s="222" t="s">
        <v>3452</v>
      </c>
      <c r="C2" s="198" t="s">
        <v>1660</v>
      </c>
      <c r="D2" s="497" t="s">
        <v>1631</v>
      </c>
      <c r="E2" s="197">
        <v>45524</v>
      </c>
      <c r="F2" s="638" t="s">
        <v>3450</v>
      </c>
      <c r="G2" s="639"/>
      <c r="H2" s="49"/>
      <c r="I2" s="114"/>
    </row>
    <row r="3" spans="1:14" ht="16" thickBot="1">
      <c r="A3" s="248"/>
      <c r="B3" s="249">
        <f>B23</f>
        <v>2</v>
      </c>
      <c r="C3" s="250"/>
      <c r="D3" s="498" t="s">
        <v>2200</v>
      </c>
      <c r="E3" s="252">
        <f>E23</f>
        <v>120</v>
      </c>
      <c r="F3" s="253"/>
      <c r="G3" s="247" t="s">
        <v>1738</v>
      </c>
      <c r="H3" s="237" t="s">
        <v>1737</v>
      </c>
      <c r="I3" s="2"/>
    </row>
    <row r="4" spans="1:14" ht="15" thickBot="1">
      <c r="A4" s="254" t="s">
        <v>1677</v>
      </c>
      <c r="B4" s="113" t="s">
        <v>1052</v>
      </c>
      <c r="C4" s="113" t="s">
        <v>1053</v>
      </c>
      <c r="D4" s="499" t="s">
        <v>1638</v>
      </c>
      <c r="E4" s="113" t="s">
        <v>1056</v>
      </c>
      <c r="F4" s="256" t="s">
        <v>1055</v>
      </c>
      <c r="G4" s="7" t="s">
        <v>1054</v>
      </c>
      <c r="H4" s="7" t="s">
        <v>1648</v>
      </c>
      <c r="I4" s="7" t="s">
        <v>1057</v>
      </c>
      <c r="J4" s="7" t="s">
        <v>2398</v>
      </c>
    </row>
    <row r="5" spans="1:14" ht="6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L5" s="6"/>
    </row>
    <row r="6" spans="1:14">
      <c r="A6" s="65">
        <v>1135</v>
      </c>
      <c r="B6" s="516" t="s">
        <v>3449</v>
      </c>
      <c r="C6" s="516" t="s">
        <v>710</v>
      </c>
      <c r="D6" s="502">
        <v>45523</v>
      </c>
      <c r="E6" s="503">
        <v>60</v>
      </c>
      <c r="F6" s="62">
        <v>6273</v>
      </c>
      <c r="G6" s="502">
        <v>45518</v>
      </c>
      <c r="H6" s="504"/>
      <c r="I6" s="62">
        <v>1</v>
      </c>
      <c r="J6" s="729" t="s">
        <v>2707</v>
      </c>
      <c r="K6" s="517"/>
    </row>
    <row r="7" spans="1:14">
      <c r="A7" s="65">
        <v>1136</v>
      </c>
      <c r="B7" s="516" t="s">
        <v>3451</v>
      </c>
      <c r="C7" s="516" t="s">
        <v>571</v>
      </c>
      <c r="D7" s="502">
        <v>45523</v>
      </c>
      <c r="E7" s="503">
        <v>60</v>
      </c>
      <c r="F7" s="62">
        <v>106</v>
      </c>
      <c r="G7" s="502">
        <v>45515</v>
      </c>
      <c r="H7" s="504"/>
      <c r="I7" s="62">
        <v>2</v>
      </c>
      <c r="J7" s="519" t="s">
        <v>2812</v>
      </c>
      <c r="K7" s="517"/>
    </row>
    <row r="8" spans="1:14">
      <c r="A8" s="62"/>
      <c r="B8" s="516"/>
      <c r="C8" s="516"/>
      <c r="D8" s="502"/>
      <c r="E8" s="503"/>
      <c r="F8" s="62"/>
      <c r="G8" s="502"/>
      <c r="H8" s="504"/>
      <c r="I8" s="62">
        <f t="shared" ref="I8:I21" si="0">I7+1</f>
        <v>3</v>
      </c>
      <c r="J8" s="519"/>
      <c r="K8" s="517"/>
    </row>
    <row r="9" spans="1:14">
      <c r="A9" s="62"/>
      <c r="B9" s="516"/>
      <c r="C9" s="516"/>
      <c r="D9" s="502"/>
      <c r="E9" s="503"/>
      <c r="F9" s="62"/>
      <c r="G9" s="502"/>
      <c r="H9" s="504"/>
      <c r="I9" s="62">
        <f t="shared" si="0"/>
        <v>4</v>
      </c>
      <c r="J9" s="519"/>
      <c r="K9" s="517"/>
    </row>
    <row r="10" spans="1:14">
      <c r="A10" s="62"/>
      <c r="B10" s="516"/>
      <c r="C10" s="516"/>
      <c r="D10" s="502"/>
      <c r="E10" s="503"/>
      <c r="F10" s="62"/>
      <c r="G10" s="502"/>
      <c r="H10" s="504"/>
      <c r="I10" s="62">
        <f t="shared" si="0"/>
        <v>5</v>
      </c>
      <c r="J10" s="519"/>
      <c r="K10" s="517"/>
      <c r="L10" s="6"/>
    </row>
    <row r="11" spans="1:14">
      <c r="A11" s="62"/>
      <c r="B11" s="516"/>
      <c r="C11" s="516"/>
      <c r="D11" s="502"/>
      <c r="E11" s="503"/>
      <c r="F11" s="62"/>
      <c r="G11" s="502"/>
      <c r="H11" s="62"/>
      <c r="I11" s="62">
        <f t="shared" si="0"/>
        <v>6</v>
      </c>
      <c r="J11" s="520"/>
      <c r="K11" s="517"/>
      <c r="L11" s="6"/>
    </row>
    <row r="12" spans="1:14">
      <c r="A12" s="62"/>
      <c r="B12" s="516"/>
      <c r="C12" s="516"/>
      <c r="D12" s="502"/>
      <c r="E12" s="503"/>
      <c r="F12" s="62"/>
      <c r="G12" s="502"/>
      <c r="H12" s="504"/>
      <c r="I12" s="62">
        <f t="shared" si="0"/>
        <v>7</v>
      </c>
      <c r="J12" s="520"/>
      <c r="K12" s="517"/>
      <c r="L12" s="6"/>
    </row>
    <row r="13" spans="1:14">
      <c r="A13" s="62"/>
      <c r="B13" s="516"/>
      <c r="C13" s="516"/>
      <c r="D13" s="502"/>
      <c r="E13" s="503"/>
      <c r="F13" s="62"/>
      <c r="G13" s="502"/>
      <c r="H13" s="504"/>
      <c r="I13" s="62">
        <f t="shared" si="0"/>
        <v>8</v>
      </c>
      <c r="J13" s="520"/>
      <c r="K13" s="517"/>
      <c r="L13" s="6"/>
    </row>
    <row r="14" spans="1:14">
      <c r="A14" s="62"/>
      <c r="B14" s="516"/>
      <c r="C14" s="516"/>
      <c r="D14" s="502"/>
      <c r="E14" s="503"/>
      <c r="F14" s="62"/>
      <c r="G14" s="502"/>
      <c r="H14" s="504"/>
      <c r="I14" s="62">
        <f t="shared" si="0"/>
        <v>9</v>
      </c>
      <c r="J14" s="520"/>
      <c r="K14" s="517"/>
      <c r="L14" s="6"/>
    </row>
    <row r="15" spans="1:14">
      <c r="A15" s="62"/>
      <c r="B15" s="516"/>
      <c r="C15" s="516"/>
      <c r="D15" s="502"/>
      <c r="E15" s="503"/>
      <c r="F15" s="62"/>
      <c r="G15" s="502"/>
      <c r="H15" s="504"/>
      <c r="I15" s="62">
        <f t="shared" si="0"/>
        <v>10</v>
      </c>
      <c r="J15" s="520"/>
      <c r="K15" s="517"/>
      <c r="L15" s="6"/>
    </row>
    <row r="16" spans="1:14">
      <c r="A16" s="62"/>
      <c r="B16" s="516"/>
      <c r="C16" s="516"/>
      <c r="D16" s="502"/>
      <c r="E16" s="503"/>
      <c r="F16" s="62"/>
      <c r="G16" s="502"/>
      <c r="H16" s="504"/>
      <c r="I16" s="62">
        <f t="shared" si="0"/>
        <v>11</v>
      </c>
      <c r="J16" s="520"/>
      <c r="K16" s="517"/>
      <c r="L16" s="6"/>
      <c r="N16" t="s">
        <v>1660</v>
      </c>
    </row>
    <row r="17" spans="1:12">
      <c r="A17" s="62"/>
      <c r="B17" s="516"/>
      <c r="C17" s="516"/>
      <c r="D17" s="502"/>
      <c r="E17" s="503"/>
      <c r="F17" s="62"/>
      <c r="G17" s="502"/>
      <c r="H17" s="504"/>
      <c r="I17" s="62">
        <f t="shared" si="0"/>
        <v>12</v>
      </c>
      <c r="J17" s="520"/>
      <c r="K17" s="517"/>
      <c r="L17" s="6"/>
    </row>
    <row r="18" spans="1:12">
      <c r="A18" s="62"/>
      <c r="B18" s="516"/>
      <c r="C18" s="516"/>
      <c r="D18" s="502"/>
      <c r="E18" s="503"/>
      <c r="F18" s="62"/>
      <c r="G18" s="502"/>
      <c r="H18" s="504"/>
      <c r="I18" s="62">
        <f t="shared" si="0"/>
        <v>13</v>
      </c>
      <c r="J18" s="520"/>
      <c r="K18" s="517"/>
      <c r="L18" s="6"/>
    </row>
    <row r="19" spans="1:12">
      <c r="A19" s="62"/>
      <c r="B19" s="516"/>
      <c r="C19" s="516"/>
      <c r="D19" s="502"/>
      <c r="E19" s="503"/>
      <c r="F19" s="62"/>
      <c r="G19" s="502"/>
      <c r="H19" s="504"/>
      <c r="I19" s="62">
        <f t="shared" si="0"/>
        <v>14</v>
      </c>
      <c r="J19" s="520"/>
      <c r="K19" s="517"/>
      <c r="L19" s="6"/>
    </row>
    <row r="20" spans="1:12">
      <c r="A20" s="62"/>
      <c r="B20" s="516"/>
      <c r="C20" s="516"/>
      <c r="D20" s="502"/>
      <c r="E20" s="503"/>
      <c r="F20" s="62"/>
      <c r="G20" s="502"/>
      <c r="H20" s="504"/>
      <c r="I20" s="62">
        <f t="shared" si="0"/>
        <v>15</v>
      </c>
      <c r="J20" s="509"/>
      <c r="K20" s="62"/>
    </row>
    <row r="21" spans="1:12">
      <c r="A21" s="62"/>
      <c r="B21" s="521"/>
      <c r="C21" s="516"/>
      <c r="D21" s="502"/>
      <c r="E21" s="503"/>
      <c r="F21" s="62"/>
      <c r="G21" s="502"/>
      <c r="H21" s="504"/>
      <c r="I21" s="62">
        <f t="shared" si="0"/>
        <v>16</v>
      </c>
      <c r="J21" s="522"/>
      <c r="K21" s="516"/>
    </row>
    <row r="22" spans="1:12" ht="12" customHeight="1">
      <c r="A22" s="370"/>
      <c r="B22" s="370"/>
      <c r="C22" s="370"/>
      <c r="D22" s="370"/>
      <c r="E22" s="370"/>
      <c r="F22" s="370"/>
      <c r="G22" s="370"/>
      <c r="H22" s="70"/>
      <c r="I22" s="70"/>
    </row>
    <row r="23" spans="1:12" ht="15" thickBot="1">
      <c r="A23" s="6"/>
      <c r="B23" s="5">
        <f>COUNTA(B5:B22)</f>
        <v>2</v>
      </c>
      <c r="C23" s="5" t="s">
        <v>1058</v>
      </c>
      <c r="D23" s="2"/>
      <c r="E23" s="45">
        <f>SUM(E5:E22)</f>
        <v>120</v>
      </c>
      <c r="F23" s="5"/>
      <c r="G23" s="2"/>
      <c r="H23" s="496">
        <f>SUM(H5:H22)</f>
        <v>0</v>
      </c>
      <c r="I23" s="69">
        <v>0</v>
      </c>
    </row>
    <row r="24" spans="1:12">
      <c r="A24" s="6"/>
      <c r="E24" t="s">
        <v>1661</v>
      </c>
      <c r="F24" t="s">
        <v>1661</v>
      </c>
      <c r="G24" t="s">
        <v>1661</v>
      </c>
    </row>
    <row r="25" spans="1:12">
      <c r="A25" s="6"/>
      <c r="B25" s="180" t="s">
        <v>2186</v>
      </c>
      <c r="C25" s="120"/>
      <c r="D25" s="226">
        <v>2024</v>
      </c>
      <c r="E25" s="120"/>
      <c r="F25" s="121"/>
      <c r="G25" s="120"/>
      <c r="H25" s="120"/>
      <c r="I25" s="120"/>
    </row>
    <row r="26" spans="1:12">
      <c r="A26" s="6"/>
      <c r="B26" s="62" t="s">
        <v>1666</v>
      </c>
      <c r="C26" s="296" t="s">
        <v>1667</v>
      </c>
      <c r="D26" s="62" t="s">
        <v>1668</v>
      </c>
      <c r="F26" s="6"/>
    </row>
    <row r="27" spans="1:12" ht="9" customHeight="1">
      <c r="A27" s="6"/>
      <c r="B27" s="63"/>
      <c r="C27" s="63"/>
      <c r="D27" s="63"/>
      <c r="F27" s="6"/>
    </row>
    <row r="28" spans="1:12">
      <c r="A28" s="6"/>
      <c r="B28" s="72">
        <v>10</v>
      </c>
      <c r="C28" s="65">
        <v>0</v>
      </c>
      <c r="D28" s="318">
        <f>B28*C28</f>
        <v>0</v>
      </c>
      <c r="F28" s="6"/>
    </row>
    <row r="29" spans="1:12">
      <c r="A29" s="6"/>
      <c r="B29" s="72">
        <v>30</v>
      </c>
      <c r="C29" s="67">
        <v>0</v>
      </c>
      <c r="D29" s="319">
        <f>B29*C29</f>
        <v>0</v>
      </c>
      <c r="E29" s="84" t="s">
        <v>1751</v>
      </c>
      <c r="F29" s="6"/>
    </row>
    <row r="30" spans="1:12">
      <c r="A30" s="6"/>
      <c r="B30" s="72">
        <v>50</v>
      </c>
      <c r="C30" s="63">
        <v>0</v>
      </c>
      <c r="D30" s="318">
        <f>B30*C30</f>
        <v>0</v>
      </c>
      <c r="F30" s="6"/>
    </row>
    <row r="31" spans="1:12">
      <c r="A31" s="6"/>
      <c r="B31" s="72">
        <v>60</v>
      </c>
      <c r="C31" s="63">
        <v>2</v>
      </c>
      <c r="D31" s="318">
        <f>B31*C31</f>
        <v>120</v>
      </c>
      <c r="F31" s="6"/>
    </row>
    <row r="32" spans="1:12" ht="9.75" customHeight="1">
      <c r="A32" s="6"/>
      <c r="B32" s="63"/>
      <c r="C32" s="63"/>
      <c r="D32" s="63"/>
      <c r="F32" s="6"/>
    </row>
    <row r="33" spans="1:7" ht="15" thickBot="1">
      <c r="A33" s="6"/>
      <c r="B33" s="72" t="s">
        <v>2228</v>
      </c>
      <c r="C33" s="270">
        <f>SUM(C27:C32)</f>
        <v>2</v>
      </c>
      <c r="D33" s="64">
        <f>SUM(D27:D32)</f>
        <v>120</v>
      </c>
      <c r="E33" s="241" t="str">
        <f>IF(B23-C33=0," OK","* error*")</f>
        <v xml:space="preserve"> OK</v>
      </c>
      <c r="F33" s="6"/>
    </row>
    <row r="34" spans="1:7">
      <c r="A34" s="6"/>
      <c r="B34" s="53"/>
      <c r="C34" s="53"/>
      <c r="D34" s="53"/>
      <c r="F34" s="6"/>
    </row>
    <row r="35" spans="1:7">
      <c r="B35" s="2" t="s">
        <v>1660</v>
      </c>
      <c r="C35" s="2" t="s">
        <v>1660</v>
      </c>
      <c r="D35" s="2" t="s">
        <v>1660</v>
      </c>
      <c r="E35" s="1" t="s">
        <v>1660</v>
      </c>
    </row>
    <row r="36" spans="1:7" ht="18" customHeight="1">
      <c r="B36" t="s">
        <v>1660</v>
      </c>
    </row>
    <row r="37" spans="1:7">
      <c r="A37" s="625">
        <v>1121</v>
      </c>
      <c r="B37" s="350" t="s">
        <v>2838</v>
      </c>
      <c r="C37" s="350" t="s">
        <v>2100</v>
      </c>
      <c r="E37" s="626" t="s">
        <v>2999</v>
      </c>
      <c r="G37" s="288">
        <v>45308</v>
      </c>
    </row>
    <row r="41" spans="1:7" ht="18.75" customHeight="1"/>
    <row r="42" spans="1:7" ht="9.75" customHeight="1"/>
    <row r="45" spans="1:7">
      <c r="D45">
        <v>850</v>
      </c>
      <c r="F45">
        <v>625</v>
      </c>
    </row>
    <row r="46" spans="1:7">
      <c r="D46">
        <v>800</v>
      </c>
      <c r="F46">
        <v>1300</v>
      </c>
    </row>
    <row r="47" spans="1:7" ht="14.25" customHeight="1">
      <c r="D47">
        <v>725</v>
      </c>
      <c r="F47">
        <v>600</v>
      </c>
    </row>
    <row r="48" spans="1:7">
      <c r="D48">
        <v>3000</v>
      </c>
      <c r="F48">
        <v>3000</v>
      </c>
    </row>
    <row r="49" spans="4:7">
      <c r="D49">
        <f>SUM(D45:D48)</f>
        <v>5375</v>
      </c>
      <c r="F49">
        <f>SUM(F45:F48)</f>
        <v>5525</v>
      </c>
      <c r="G49">
        <f>D49-F49</f>
        <v>-150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w E A A B Q S w M E F A A C A A g A q 3 v O W P F q 3 7 K k A A A A 9 g A A A B I A H A B D b 2 5 m a W c v U G F j a 2 F n Z S 5 4 b W w g o h g A K K A U A A A A A A A A A A A A A A A A A A A A A A A A A A A A h Y 9 B D o I w F E S v Q r q n L T U m S j 5 l 4 V Y S E 6 J x S 2 q F R v g Y W i x 3 c + G R v I I Y R d 2 5 n D d v M X O / 3 i A d m j q 4 6 M 6 a F h M S U U 4 C j a o 9 G C w T 0 r t j u C C p h E 2 h T k W p g 1 F G G w / 2 k J D K u X P M m P e e + h l t u 5 I J z i O 2 z 9 a 5 q n R T k I 9 s / s u h Q e s K V J p I 2 L 3 G S E E j s a R i L i g H N k H I D H 4 F M e 5 9 t j 8 Q V n 3 t + k 5 L j e E 2 B z Z F Y O 8 P 8 g F Q S w M E F A A C A A g A q 3 v O W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K t 7 z l h / T i M A D w E A A N M L A A A T A B w A R m 9 y b X V s Y X M v U 2 V j d G l v b j E u b S C i G A A o o B Q A A A A A A A A A A A A A A A A A A A A A A A A A A A D t 0 E 1 L x D A Q B u B 7 o f 9 h i J c W S s F v U X p Y u g o e d H X r n p q y p N n B R t p U k n R B x P 9 u S v G 6 9 r C Q S 3 I J J J n M v I 9 G b k Q v o Z j 2 0 7 s g 0 A 1 T u I M T s n 0 d U H 3 B e l W 8 3 a 9 h Y R / s E Z 6 w q 1 F p A h m 0 a M I A 7 C r 6 Q X G 0 J w v O U e t 0 y Q y r m c b o Q b S Y 5 r 0 0 K I 2 O S H 5 L N 9 o W 0 4 + + k Y y u J C 6 V / Z N u i 7 H l 1 E E Y g R o 2 s h W d M H a M v 7 / o w d u U c b 6 r S Z x A m S t k B p / Z X r y z M d K L 6 j 9 R j X W Z U Q N W c T I N b f P 9 F 3 D K 9 V 0 W v M G O Z Y Q k j w a 7 7 D B M 9 V O O U 1 V h I O S 8 T n P N I T q L v b s L 9 3 P v 7 s T 9 w r s 7 c b / 0 7 s d 0 D 4 N w r v y V l 3 c k f + 3 l H c n f e P l j y v 8 C U E s B A i 0 A F A A C A A g A q 3 v O W P F q 3 7 K k A A A A 9 g A A A B I A A A A A A A A A A A A A A A A A A A A A A E N v b m Z p Z y 9 Q Y W N r Y W d l L n h t b F B L A Q I t A B Q A A g A I A K t 7 z l h T c j g s m w A A A O E A A A A T A A A A A A A A A A A A A A A A A P A A A A B b Q 2 9 u d G V u d F 9 U e X B l c 1 0 u e G 1 s U E s B A i 0 A F A A C A A g A q 3 v O W H 9 O I w A P A Q A A 0 w s A A B M A A A A A A A A A A A A A A A A A 2 A E A A E Z v c m 1 1 b G F z L 1 N l Y 3 R p b 2 4 x L m 1 Q S w U G A A A A A A M A A w D C A A A A N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1 Y B A A A A A A A Z V g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X 1 F 1 Z X J 5 J T I w U k 9 T V E V S J T I w Q W N 0 a X Z l J T I w T W V t Y m V y c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0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S 0 y M l Q x O T o 1 N z o w N y 4 0 M D I 2 O T A 2 W i I g L z 4 8 R W 5 0 c n k g V H l w Z T 0 i R m l s b E N v b H V t b l R 5 c G V z I i B W Y W x 1 Z T 0 i c 0 F n R U d C Z 1 l H Q m d Z R 0 J n W U d C Z 1 l I Q m d Z Q k J 3 R U h B U W N H Q m d j R 0 J n R T 0 i I C 8 + P E V u d H J 5 I F R 5 c G U 9 I k Z p b G x D b 2 x 1 b W 5 O Y W 1 l c y I g V m F s d W U 9 I n N b J n F 1 b 3 Q 7 T U V N Q k V S I E l E J n F 1 b 3 Q 7 L C Z x d W 9 0 O 0 F j d G l 2 Z S Z x d W 9 0 O y w m c X V v d D t M Y X N 0 J n F 1 b 3 Q 7 L C Z x d W 9 0 O 0 Z p c n N 0 J n F 1 b 3 Q 7 L C Z x d W 9 0 O 1 N w b 3 V z Z S Z x d W 9 0 O y w m c X V v d D t Q c m 9 m Z X N z a W 9 u J n F 1 b 3 Q 7 L C Z x d W 9 0 O 1 N 0 c m V l d C Z x d W 9 0 O y w m c X V v d D t U b 3 d u J n F 1 b 3 Q 7 L C Z x d W 9 0 O 1 N 0 Y X R l J n F 1 b 3 Q 7 L C Z x d W 9 0 O 1 p p c C Z x d W 9 0 O y w m c X V v d D t Q a G 9 u Z S Z x d W 9 0 O y w m c X V v d D t D Z W x s I F B o b 2 5 l J n F 1 b 3 Q 7 L C Z x d W 9 0 O 0 V t Y W l s J n F 1 b 3 Q 7 L C Z x d W 9 0 O 0 V t Y W l s I F N w b 3 V z Z S Z x d W 9 0 O y w m c X V v d D t E T 0 I m c X V v d D s s J n F 1 b 3 Q 7 U 3 B v b n N v c i Z x d W 9 0 O y w m c X V v d D t D b 2 1 t Z W 5 0 J n F 1 b 3 Q 7 L C Z x d W 9 0 O 0 F z c 2 9 j a W F 0 Z S Z x d W 9 0 O y w m c X V v d D t N Z W 1 i Z X I g R G F 0 Z S Z x d W 9 0 O y w m c X V v d D t F e G V t c H R E d W V z O T A r J n F 1 b 3 Q 7 L C Z x d W 9 0 O 0 R h d G U g R G V h Y 3 R p d m F 0 Z W Q m c X V v d D s s J n F 1 b 3 Q 7 R G V j Z W F z Z W Q m c X V v d D s s J n F 1 b 3 Q 7 R G F 0 Z S B E Z W N l Y X N l Z C Z x d W 9 0 O y w m c X V v d D t F e G V j I E J v Y X J k J n F 1 b 3 Q 7 L C Z x d W 9 0 O 0 d y b 3 V w I E N o Y W l y b W F u J n F 1 b 3 Q 7 L C Z x d W 9 0 O 0 x h c 3 R E Y X R h Q 2 h h b m d l J n F 1 b 3 Q 7 L C Z x d W 9 0 O 1 B h c 3 Q g U H J l c 2 l k Z W 5 0 I G l u I F l l Y X I m c X V v d D s s J n F 1 b 3 Q 7 R G l z d G l u Z 3 V p c 2 h l Z C B T Z X J 2 a W N l I E F 3 Y X J k I F l l Y X I m c X V v d D s s J n F 1 b 3 Q 7 R W 1 h a W x D b 2 5 m a X J t Z W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W I 1 Y T J i N z g t Z D A 3 N S 0 0 Z T N k L W F i N j Y t Y 2 V m Y T E 2 O W F h M 2 F l I i A v P j x F b n R y e S B U e X B l P S J S Z W x h d G l v b n N o a X B J b m Z v Q 2 9 u d G F p b m V y I i B W Y W x 1 Z T 0 i c 3 s m c X V v d D t j b 2 x 1 b W 5 D b 3 V u d C Z x d W 9 0 O z o y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1 F 1 Z X J 5 I F J P U 1 R F U i B B Y 3 R p d m U g T W V t Y m V y c y 9 B d X R v U m V t b 3 Z l Z E N v b H V t b n M x L n t N R U 1 C R V I g S U Q s M H 0 m c X V v d D s s J n F 1 b 3 Q 7 U 2 V j d G l v b j E v X 1 F 1 Z X J 5 I F J P U 1 R F U i B B Y 3 R p d m U g T W V t Y m V y c y 9 B d X R v U m V t b 3 Z l Z E N v b H V t b n M x L n t B Y 3 R p d m U s M X 0 m c X V v d D s s J n F 1 b 3 Q 7 U 2 V j d G l v b j E v X 1 F 1 Z X J 5 I F J P U 1 R F U i B B Y 3 R p d m U g T W V t Y m V y c y 9 B d X R v U m V t b 3 Z l Z E N v b H V t b n M x L n t M Y X N 0 L D J 9 J n F 1 b 3 Q 7 L C Z x d W 9 0 O 1 N l Y 3 R p b 2 4 x L 1 9 R d W V y e S B S T 1 N U R V I g Q W N 0 a X Z l I E 1 l b W J l c n M v Q X V 0 b 1 J l b W 9 2 Z W R D b 2 x 1 b W 5 z M S 5 7 R m l y c 3 Q s M 3 0 m c X V v d D s s J n F 1 b 3 Q 7 U 2 V j d G l v b j E v X 1 F 1 Z X J 5 I F J P U 1 R F U i B B Y 3 R p d m U g T W V t Y m V y c y 9 B d X R v U m V t b 3 Z l Z E N v b H V t b n M x L n t T c G 9 1 c 2 U s N H 0 m c X V v d D s s J n F 1 b 3 Q 7 U 2 V j d G l v b j E v X 1 F 1 Z X J 5 I F J P U 1 R F U i B B Y 3 R p d m U g T W V t Y m V y c y 9 B d X R v U m V t b 3 Z l Z E N v b H V t b n M x L n t Q c m 9 m Z X N z a W 9 u L D V 9 J n F 1 b 3 Q 7 L C Z x d W 9 0 O 1 N l Y 3 R p b 2 4 x L 1 9 R d W V y e S B S T 1 N U R V I g Q W N 0 a X Z l I E 1 l b W J l c n M v Q X V 0 b 1 J l b W 9 2 Z W R D b 2 x 1 b W 5 z M S 5 7 U 3 R y Z W V 0 L D Z 9 J n F 1 b 3 Q 7 L C Z x d W 9 0 O 1 N l Y 3 R p b 2 4 x L 1 9 R d W V y e S B S T 1 N U R V I g Q W N 0 a X Z l I E 1 l b W J l c n M v Q X V 0 b 1 J l b W 9 2 Z W R D b 2 x 1 b W 5 z M S 5 7 V G 9 3 b i w 3 f S Z x d W 9 0 O y w m c X V v d D t T Z W N 0 a W 9 u M S 9 f U X V l c n k g U k 9 T V E V S I E F j d G l 2 Z S B N Z W 1 i Z X J z L 0 F 1 d G 9 S Z W 1 v d m V k Q 2 9 s d W 1 u c z E u e 1 N 0 Y X R l L D h 9 J n F 1 b 3 Q 7 L C Z x d W 9 0 O 1 N l Y 3 R p b 2 4 x L 1 9 R d W V y e S B S T 1 N U R V I g Q W N 0 a X Z l I E 1 l b W J l c n M v Q X V 0 b 1 J l b W 9 2 Z W R D b 2 x 1 b W 5 z M S 5 7 W m l w L D l 9 J n F 1 b 3 Q 7 L C Z x d W 9 0 O 1 N l Y 3 R p b 2 4 x L 1 9 R d W V y e S B S T 1 N U R V I g Q W N 0 a X Z l I E 1 l b W J l c n M v Q X V 0 b 1 J l b W 9 2 Z W R D b 2 x 1 b W 5 z M S 5 7 U G h v b m U s M T B 9 J n F 1 b 3 Q 7 L C Z x d W 9 0 O 1 N l Y 3 R p b 2 4 x L 1 9 R d W V y e S B S T 1 N U R V I g Q W N 0 a X Z l I E 1 l b W J l c n M v Q X V 0 b 1 J l b W 9 2 Z W R D b 2 x 1 b W 5 z M S 5 7 Q 2 V s b C B Q a G 9 u Z S w x M X 0 m c X V v d D s s J n F 1 b 3 Q 7 U 2 V j d G l v b j E v X 1 F 1 Z X J 5 I F J P U 1 R F U i B B Y 3 R p d m U g T W V t Y m V y c y 9 B d X R v U m V t b 3 Z l Z E N v b H V t b n M x L n t F b W F p b C w x M n 0 m c X V v d D s s J n F 1 b 3 Q 7 U 2 V j d G l v b j E v X 1 F 1 Z X J 5 I F J P U 1 R F U i B B Y 3 R p d m U g T W V t Y m V y c y 9 B d X R v U m V t b 3 Z l Z E N v b H V t b n M x L n t F b W F p b C B T c G 9 1 c 2 U s M T N 9 J n F 1 b 3 Q 7 L C Z x d W 9 0 O 1 N l Y 3 R p b 2 4 x L 1 9 R d W V y e S B S T 1 N U R V I g Q W N 0 a X Z l I E 1 l b W J l c n M v Q X V 0 b 1 J l b W 9 2 Z W R D b 2 x 1 b W 5 z M S 5 7 R E 9 C L D E 0 f S Z x d W 9 0 O y w m c X V v d D t T Z W N 0 a W 9 u M S 9 f U X V l c n k g U k 9 T V E V S I E F j d G l 2 Z S B N Z W 1 i Z X J z L 0 F 1 d G 9 S Z W 1 v d m V k Q 2 9 s d W 1 u c z E u e 1 N w b 2 5 z b 3 I s M T V 9 J n F 1 b 3 Q 7 L C Z x d W 9 0 O 1 N l Y 3 R p b 2 4 x L 1 9 R d W V y e S B S T 1 N U R V I g Q W N 0 a X Z l I E 1 l b W J l c n M v Q X V 0 b 1 J l b W 9 2 Z W R D b 2 x 1 b W 5 z M S 5 7 Q 2 9 t b W V u d C w x N n 0 m c X V v d D s s J n F 1 b 3 Q 7 U 2 V j d G l v b j E v X 1 F 1 Z X J 5 I F J P U 1 R F U i B B Y 3 R p d m U g T W V t Y m V y c y 9 B d X R v U m V t b 3 Z l Z E N v b H V t b n M x L n t B c 3 N v Y 2 l h d G U s M T d 9 J n F 1 b 3 Q 7 L C Z x d W 9 0 O 1 N l Y 3 R p b 2 4 x L 1 9 R d W V y e S B S T 1 N U R V I g Q W N 0 a X Z l I E 1 l b W J l c n M v Q X V 0 b 1 J l b W 9 2 Z W R D b 2 x 1 b W 5 z M S 5 7 T W V t Y m V y I E R h d G U s M T h 9 J n F 1 b 3 Q 7 L C Z x d W 9 0 O 1 N l Y 3 R p b 2 4 x L 1 9 R d W V y e S B S T 1 N U R V I g Q W N 0 a X Z l I E 1 l b W J l c n M v Q X V 0 b 1 J l b W 9 2 Z W R D b 2 x 1 b W 5 z M S 5 7 R X h l b X B 0 R H V l c z k w K y w x O X 0 m c X V v d D s s J n F 1 b 3 Q 7 U 2 V j d G l v b j E v X 1 F 1 Z X J 5 I F J P U 1 R F U i B B Y 3 R p d m U g T W V t Y m V y c y 9 B d X R v U m V t b 3 Z l Z E N v b H V t b n M x L n t E Y X R l I E R l Y W N 0 a X Z h d G V k L D I w f S Z x d W 9 0 O y w m c X V v d D t T Z W N 0 a W 9 u M S 9 f U X V l c n k g U k 9 T V E V S I E F j d G l 2 Z S B N Z W 1 i Z X J z L 0 F 1 d G 9 S Z W 1 v d m V k Q 2 9 s d W 1 u c z E u e 0 R l Y 2 V h c 2 V k L D I x f S Z x d W 9 0 O y w m c X V v d D t T Z W N 0 a W 9 u M S 9 f U X V l c n k g U k 9 T V E V S I E F j d G l 2 Z S B N Z W 1 i Z X J z L 0 F 1 d G 9 S Z W 1 v d m V k Q 2 9 s d W 1 u c z E u e 0 R h d G U g R G V j Z W F z Z W Q s M j J 9 J n F 1 b 3 Q 7 L C Z x d W 9 0 O 1 N l Y 3 R p b 2 4 x L 1 9 R d W V y e S B S T 1 N U R V I g Q W N 0 a X Z l I E 1 l b W J l c n M v Q X V 0 b 1 J l b W 9 2 Z W R D b 2 x 1 b W 5 z M S 5 7 R X h l Y y B C b 2 F y Z C w y M 3 0 m c X V v d D s s J n F 1 b 3 Q 7 U 2 V j d G l v b j E v X 1 F 1 Z X J 5 I F J P U 1 R F U i B B Y 3 R p d m U g T W V t Y m V y c y 9 B d X R v U m V t b 3 Z l Z E N v b H V t b n M x L n t H c m 9 1 c C B D a G F p c m 1 h b i w y N H 0 m c X V v d D s s J n F 1 b 3 Q 7 U 2 V j d G l v b j E v X 1 F 1 Z X J 5 I F J P U 1 R F U i B B Y 3 R p d m U g T W V t Y m V y c y 9 B d X R v U m V t b 3 Z l Z E N v b H V t b n M x L n t M Y X N 0 R G F 0 Y U N o Y W 5 n Z S w y N X 0 m c X V v d D s s J n F 1 b 3 Q 7 U 2 V j d G l v b j E v X 1 F 1 Z X J 5 I F J P U 1 R F U i B B Y 3 R p d m U g T W V t Y m V y c y 9 B d X R v U m V t b 3 Z l Z E N v b H V t b n M x L n t Q Y X N 0 I F B y Z X N p Z G V u d C B p b i B Z Z W F y L D I 2 f S Z x d W 9 0 O y w m c X V v d D t T Z W N 0 a W 9 u M S 9 f U X V l c n k g U k 9 T V E V S I E F j d G l 2 Z S B N Z W 1 i Z X J z L 0 F 1 d G 9 S Z W 1 v d m V k Q 2 9 s d W 1 u c z E u e 0 R p c 3 R p b m d 1 a X N o Z W Q g U 2 V y d m l j Z S B B d 2 F y Z C B Z Z W F y L D I 3 f S Z x d W 9 0 O y w m c X V v d D t T Z W N 0 a W 9 u M S 9 f U X V l c n k g U k 9 T V E V S I E F j d G l 2 Z S B N Z W 1 i Z X J z L 0 F 1 d G 9 S Z W 1 v d m V k Q 2 9 s d W 1 u c z E u e 0 V t Y W l s Q 2 9 u Z m l y b W V k L D I 4 f S Z x d W 9 0 O 1 0 s J n F 1 b 3 Q 7 Q 2 9 s d W 1 u Q 2 9 1 b n Q m c X V v d D s 6 M j k s J n F 1 b 3 Q 7 S 2 V 5 Q 2 9 s d W 1 u T m F t Z X M m c X V v d D s 6 W 1 0 s J n F 1 b 3 Q 7 Q 2 9 s d W 1 u S W R l b n R p d G l l c y Z x d W 9 0 O z p b J n F 1 b 3 Q 7 U 2 V j d G l v b j E v X 1 F 1 Z X J 5 I F J P U 1 R F U i B B Y 3 R p d m U g T W V t Y m V y c y 9 B d X R v U m V t b 3 Z l Z E N v b H V t b n M x L n t N R U 1 C R V I g S U Q s M H 0 m c X V v d D s s J n F 1 b 3 Q 7 U 2 V j d G l v b j E v X 1 F 1 Z X J 5 I F J P U 1 R F U i B B Y 3 R p d m U g T W V t Y m V y c y 9 B d X R v U m V t b 3 Z l Z E N v b H V t b n M x L n t B Y 3 R p d m U s M X 0 m c X V v d D s s J n F 1 b 3 Q 7 U 2 V j d G l v b j E v X 1 F 1 Z X J 5 I F J P U 1 R F U i B B Y 3 R p d m U g T W V t Y m V y c y 9 B d X R v U m V t b 3 Z l Z E N v b H V t b n M x L n t M Y X N 0 L D J 9 J n F 1 b 3 Q 7 L C Z x d W 9 0 O 1 N l Y 3 R p b 2 4 x L 1 9 R d W V y e S B S T 1 N U R V I g Q W N 0 a X Z l I E 1 l b W J l c n M v Q X V 0 b 1 J l b W 9 2 Z W R D b 2 x 1 b W 5 z M S 5 7 R m l y c 3 Q s M 3 0 m c X V v d D s s J n F 1 b 3 Q 7 U 2 V j d G l v b j E v X 1 F 1 Z X J 5 I F J P U 1 R F U i B B Y 3 R p d m U g T W V t Y m V y c y 9 B d X R v U m V t b 3 Z l Z E N v b H V t b n M x L n t T c G 9 1 c 2 U s N H 0 m c X V v d D s s J n F 1 b 3 Q 7 U 2 V j d G l v b j E v X 1 F 1 Z X J 5 I F J P U 1 R F U i B B Y 3 R p d m U g T W V t Y m V y c y 9 B d X R v U m V t b 3 Z l Z E N v b H V t b n M x L n t Q c m 9 m Z X N z a W 9 u L D V 9 J n F 1 b 3 Q 7 L C Z x d W 9 0 O 1 N l Y 3 R p b 2 4 x L 1 9 R d W V y e S B S T 1 N U R V I g Q W N 0 a X Z l I E 1 l b W J l c n M v Q X V 0 b 1 J l b W 9 2 Z W R D b 2 x 1 b W 5 z M S 5 7 U 3 R y Z W V 0 L D Z 9 J n F 1 b 3 Q 7 L C Z x d W 9 0 O 1 N l Y 3 R p b 2 4 x L 1 9 R d W V y e S B S T 1 N U R V I g Q W N 0 a X Z l I E 1 l b W J l c n M v Q X V 0 b 1 J l b W 9 2 Z W R D b 2 x 1 b W 5 z M S 5 7 V G 9 3 b i w 3 f S Z x d W 9 0 O y w m c X V v d D t T Z W N 0 a W 9 u M S 9 f U X V l c n k g U k 9 T V E V S I E F j d G l 2 Z S B N Z W 1 i Z X J z L 0 F 1 d G 9 S Z W 1 v d m V k Q 2 9 s d W 1 u c z E u e 1 N 0 Y X R l L D h 9 J n F 1 b 3 Q 7 L C Z x d W 9 0 O 1 N l Y 3 R p b 2 4 x L 1 9 R d W V y e S B S T 1 N U R V I g Q W N 0 a X Z l I E 1 l b W J l c n M v Q X V 0 b 1 J l b W 9 2 Z W R D b 2 x 1 b W 5 z M S 5 7 W m l w L D l 9 J n F 1 b 3 Q 7 L C Z x d W 9 0 O 1 N l Y 3 R p b 2 4 x L 1 9 R d W V y e S B S T 1 N U R V I g Q W N 0 a X Z l I E 1 l b W J l c n M v Q X V 0 b 1 J l b W 9 2 Z W R D b 2 x 1 b W 5 z M S 5 7 U G h v b m U s M T B 9 J n F 1 b 3 Q 7 L C Z x d W 9 0 O 1 N l Y 3 R p b 2 4 x L 1 9 R d W V y e S B S T 1 N U R V I g Q W N 0 a X Z l I E 1 l b W J l c n M v Q X V 0 b 1 J l b W 9 2 Z W R D b 2 x 1 b W 5 z M S 5 7 Q 2 V s b C B Q a G 9 u Z S w x M X 0 m c X V v d D s s J n F 1 b 3 Q 7 U 2 V j d G l v b j E v X 1 F 1 Z X J 5 I F J P U 1 R F U i B B Y 3 R p d m U g T W V t Y m V y c y 9 B d X R v U m V t b 3 Z l Z E N v b H V t b n M x L n t F b W F p b C w x M n 0 m c X V v d D s s J n F 1 b 3 Q 7 U 2 V j d G l v b j E v X 1 F 1 Z X J 5 I F J P U 1 R F U i B B Y 3 R p d m U g T W V t Y m V y c y 9 B d X R v U m V t b 3 Z l Z E N v b H V t b n M x L n t F b W F p b C B T c G 9 1 c 2 U s M T N 9 J n F 1 b 3 Q 7 L C Z x d W 9 0 O 1 N l Y 3 R p b 2 4 x L 1 9 R d W V y e S B S T 1 N U R V I g Q W N 0 a X Z l I E 1 l b W J l c n M v Q X V 0 b 1 J l b W 9 2 Z W R D b 2 x 1 b W 5 z M S 5 7 R E 9 C L D E 0 f S Z x d W 9 0 O y w m c X V v d D t T Z W N 0 a W 9 u M S 9 f U X V l c n k g U k 9 T V E V S I E F j d G l 2 Z S B N Z W 1 i Z X J z L 0 F 1 d G 9 S Z W 1 v d m V k Q 2 9 s d W 1 u c z E u e 1 N w b 2 5 z b 3 I s M T V 9 J n F 1 b 3 Q 7 L C Z x d W 9 0 O 1 N l Y 3 R p b 2 4 x L 1 9 R d W V y e S B S T 1 N U R V I g Q W N 0 a X Z l I E 1 l b W J l c n M v Q X V 0 b 1 J l b W 9 2 Z W R D b 2 x 1 b W 5 z M S 5 7 Q 2 9 t b W V u d C w x N n 0 m c X V v d D s s J n F 1 b 3 Q 7 U 2 V j d G l v b j E v X 1 F 1 Z X J 5 I F J P U 1 R F U i B B Y 3 R p d m U g T W V t Y m V y c y 9 B d X R v U m V t b 3 Z l Z E N v b H V t b n M x L n t B c 3 N v Y 2 l h d G U s M T d 9 J n F 1 b 3 Q 7 L C Z x d W 9 0 O 1 N l Y 3 R p b 2 4 x L 1 9 R d W V y e S B S T 1 N U R V I g Q W N 0 a X Z l I E 1 l b W J l c n M v Q X V 0 b 1 J l b W 9 2 Z W R D b 2 x 1 b W 5 z M S 5 7 T W V t Y m V y I E R h d G U s M T h 9 J n F 1 b 3 Q 7 L C Z x d W 9 0 O 1 N l Y 3 R p b 2 4 x L 1 9 R d W V y e S B S T 1 N U R V I g Q W N 0 a X Z l I E 1 l b W J l c n M v Q X V 0 b 1 J l b W 9 2 Z W R D b 2 x 1 b W 5 z M S 5 7 R X h l b X B 0 R H V l c z k w K y w x O X 0 m c X V v d D s s J n F 1 b 3 Q 7 U 2 V j d G l v b j E v X 1 F 1 Z X J 5 I F J P U 1 R F U i B B Y 3 R p d m U g T W V t Y m V y c y 9 B d X R v U m V t b 3 Z l Z E N v b H V t b n M x L n t E Y X R l I E R l Y W N 0 a X Z h d G V k L D I w f S Z x d W 9 0 O y w m c X V v d D t T Z W N 0 a W 9 u M S 9 f U X V l c n k g U k 9 T V E V S I E F j d G l 2 Z S B N Z W 1 i Z X J z L 0 F 1 d G 9 S Z W 1 v d m V k Q 2 9 s d W 1 u c z E u e 0 R l Y 2 V h c 2 V k L D I x f S Z x d W 9 0 O y w m c X V v d D t T Z W N 0 a W 9 u M S 9 f U X V l c n k g U k 9 T V E V S I E F j d G l 2 Z S B N Z W 1 i Z X J z L 0 F 1 d G 9 S Z W 1 v d m V k Q 2 9 s d W 1 u c z E u e 0 R h d G U g R G V j Z W F z Z W Q s M j J 9 J n F 1 b 3 Q 7 L C Z x d W 9 0 O 1 N l Y 3 R p b 2 4 x L 1 9 R d W V y e S B S T 1 N U R V I g Q W N 0 a X Z l I E 1 l b W J l c n M v Q X V 0 b 1 J l b W 9 2 Z W R D b 2 x 1 b W 5 z M S 5 7 R X h l Y y B C b 2 F y Z C w y M 3 0 m c X V v d D s s J n F 1 b 3 Q 7 U 2 V j d G l v b j E v X 1 F 1 Z X J 5 I F J P U 1 R F U i B B Y 3 R p d m U g T W V t Y m V y c y 9 B d X R v U m V t b 3 Z l Z E N v b H V t b n M x L n t H c m 9 1 c C B D a G F p c m 1 h b i w y N H 0 m c X V v d D s s J n F 1 b 3 Q 7 U 2 V j d G l v b j E v X 1 F 1 Z X J 5 I F J P U 1 R F U i B B Y 3 R p d m U g T W V t Y m V y c y 9 B d X R v U m V t b 3 Z l Z E N v b H V t b n M x L n t M Y X N 0 R G F 0 Y U N o Y W 5 n Z S w y N X 0 m c X V v d D s s J n F 1 b 3 Q 7 U 2 V j d G l v b j E v X 1 F 1 Z X J 5 I F J P U 1 R F U i B B Y 3 R p d m U g T W V t Y m V y c y 9 B d X R v U m V t b 3 Z l Z E N v b H V t b n M x L n t Q Y X N 0 I F B y Z X N p Z G V u d C B p b i B Z Z W F y L D I 2 f S Z x d W 9 0 O y w m c X V v d D t T Z W N 0 a W 9 u M S 9 f U X V l c n k g U k 9 T V E V S I E F j d G l 2 Z S B N Z W 1 i Z X J z L 0 F 1 d G 9 S Z W 1 v d m V k Q 2 9 s d W 1 u c z E u e 0 R p c 3 R p b m d 1 a X N o Z W Q g U 2 V y d m l j Z S B B d 2 F y Z C B Z Z W F y L D I 3 f S Z x d W 9 0 O y w m c X V v d D t T Z W N 0 a W 9 u M S 9 f U X V l c n k g U k 9 T V E V S I E F j d G l 2 Z S B N Z W 1 i Z X J z L 0 F 1 d G 9 S Z W 1 v d m V k Q 2 9 s d W 1 u c z E u e 0 V t Y W l s Q 2 9 u Z m l y b W V k L D I 4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U X V l c n k l M j B S T 1 N U R V I l M j B B Y 3 R p d m U l M j B N Z W 1 i Z X J z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A z V D E w O j I x O j A 1 L j U y O T Q 1 M T d a I i A v P j x F b n R y e S B U e X B l P S J G a W x s Q 2 9 s d W 1 u V H l w Z X M i I F Z h b H V l P S J z Q W d F R 0 J n W U d C Z 1 l H Q m d Z R 0 J n W U h C Z 1 l C Q n d F S E F R Y 0 d C Z 2 N H Q m d F P S I g L z 4 8 R W 5 0 c n k g V H l w Z T 0 i R m l s b E N v b H V t b k 5 h b W V z I i B W Y W x 1 Z T 0 i c 1 s m c X V v d D t N R U 1 C R V I g S U Q m c X V v d D s s J n F 1 b 3 Q 7 Q W N 0 a X Z l J n F 1 b 3 Q 7 L C Z x d W 9 0 O 0 x h c 3 Q m c X V v d D s s J n F 1 b 3 Q 7 R m l y c 3 Q m c X V v d D s s J n F 1 b 3 Q 7 U 3 B v d X N l J n F 1 b 3 Q 7 L C Z x d W 9 0 O 1 B y b 2 Z l c 3 N p b 2 4 m c X V v d D s s J n F 1 b 3 Q 7 U 3 R y Z W V 0 J n F 1 b 3 Q 7 L C Z x d W 9 0 O 1 R v d 2 4 m c X V v d D s s J n F 1 b 3 Q 7 U 3 R h d G U m c X V v d D s s J n F 1 b 3 Q 7 W m l w J n F 1 b 3 Q 7 L C Z x d W 9 0 O 1 B o b 2 5 l J n F 1 b 3 Q 7 L C Z x d W 9 0 O 0 N l b G w g U G h v b m U m c X V v d D s s J n F 1 b 3 Q 7 R W 1 h a W w m c X V v d D s s J n F 1 b 3 Q 7 R W 1 h a W w g U 3 B v d X N l J n F 1 b 3 Q 7 L C Z x d W 9 0 O 0 R P Q i Z x d W 9 0 O y w m c X V v d D t T c G 9 u c 2 9 y J n F 1 b 3 Q 7 L C Z x d W 9 0 O 0 N v b W 1 l b n Q m c X V v d D s s J n F 1 b 3 Q 7 Q X N z b 2 N p Y X R l J n F 1 b 3 Q 7 L C Z x d W 9 0 O 0 1 l b W J l c i B E Y X R l J n F 1 b 3 Q 7 L C Z x d W 9 0 O 0 V 4 Z W 1 w d E R 1 Z X M 5 M C s m c X V v d D s s J n F 1 b 3 Q 7 R G F 0 Z S B E Z W F j d G l 2 Y X R l Z C Z x d W 9 0 O y w m c X V v d D t E Z W N l Y X N l Z C Z x d W 9 0 O y w m c X V v d D t E Y X R l I E R l Y 2 V h c 2 V k J n F 1 b 3 Q 7 L C Z x d W 9 0 O 0 V 4 Z W M g Q m 9 h c m Q m c X V v d D s s J n F 1 b 3 Q 7 R 3 J v d X A g Q 2 h h a X J t Y W 4 m c X V v d D s s J n F 1 b 3 Q 7 T G F z d E R h d G F D a G F u Z 2 U m c X V v d D s s J n F 1 b 3 Q 7 U G F z d C B Q c m V z a W R l b n Q g a W 4 g W W V h c i Z x d W 9 0 O y w m c X V v d D t E a X N 0 a W 5 n d W l z a G V k I F N l c n Z p Y 2 U g Q X d h c m Q g W W V h c i Z x d W 9 0 O y w m c X V v d D t F b W F p b E N v b m Z p c m 1 l Z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Y T g x N z N l M C 1 h N D h h L T Q 4 N 2 M t O D g 1 M i 0 3 M z d j M j V l M D d k M G U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U X V l c n k g U k 9 T V E V S I E F j d G l 2 Z S B N Z W 1 i Z X J z L 0 F 1 d G 9 S Z W 1 v d m V k Q 2 9 s d W 1 u c z E u e 0 1 F T U J F U i B J R C w w f S Z x d W 9 0 O y w m c X V v d D t T Z W N 0 a W 9 u M S 9 f U X V l c n k g U k 9 T V E V S I E F j d G l 2 Z S B N Z W 1 i Z X J z L 0 F 1 d G 9 S Z W 1 v d m V k Q 2 9 s d W 1 u c z E u e 0 F j d G l 2 Z S w x f S Z x d W 9 0 O y w m c X V v d D t T Z W N 0 a W 9 u M S 9 f U X V l c n k g U k 9 T V E V S I E F j d G l 2 Z S B N Z W 1 i Z X J z L 0 F 1 d G 9 S Z W 1 v d m V k Q 2 9 s d W 1 u c z E u e 0 x h c 3 Q s M n 0 m c X V v d D s s J n F 1 b 3 Q 7 U 2 V j d G l v b j E v X 1 F 1 Z X J 5 I F J P U 1 R F U i B B Y 3 R p d m U g T W V t Y m V y c y 9 B d X R v U m V t b 3 Z l Z E N v b H V t b n M x L n t G a X J z d C w z f S Z x d W 9 0 O y w m c X V v d D t T Z W N 0 a W 9 u M S 9 f U X V l c n k g U k 9 T V E V S I E F j d G l 2 Z S B N Z W 1 i Z X J z L 0 F 1 d G 9 S Z W 1 v d m V k Q 2 9 s d W 1 u c z E u e 1 N w b 3 V z Z S w 0 f S Z x d W 9 0 O y w m c X V v d D t T Z W N 0 a W 9 u M S 9 f U X V l c n k g U k 9 T V E V S I E F j d G l 2 Z S B N Z W 1 i Z X J z L 0 F 1 d G 9 S Z W 1 v d m V k Q 2 9 s d W 1 u c z E u e 1 B y b 2 Z l c 3 N p b 2 4 s N X 0 m c X V v d D s s J n F 1 b 3 Q 7 U 2 V j d G l v b j E v X 1 F 1 Z X J 5 I F J P U 1 R F U i B B Y 3 R p d m U g T W V t Y m V y c y 9 B d X R v U m V t b 3 Z l Z E N v b H V t b n M x L n t T d H J l Z X Q s N n 0 m c X V v d D s s J n F 1 b 3 Q 7 U 2 V j d G l v b j E v X 1 F 1 Z X J 5 I F J P U 1 R F U i B B Y 3 R p d m U g T W V t Y m V y c y 9 B d X R v U m V t b 3 Z l Z E N v b H V t b n M x L n t U b 3 d u L D d 9 J n F 1 b 3 Q 7 L C Z x d W 9 0 O 1 N l Y 3 R p b 2 4 x L 1 9 R d W V y e S B S T 1 N U R V I g Q W N 0 a X Z l I E 1 l b W J l c n M v Q X V 0 b 1 J l b W 9 2 Z W R D b 2 x 1 b W 5 z M S 5 7 U 3 R h d G U s O H 0 m c X V v d D s s J n F 1 b 3 Q 7 U 2 V j d G l v b j E v X 1 F 1 Z X J 5 I F J P U 1 R F U i B B Y 3 R p d m U g T W V t Y m V y c y 9 B d X R v U m V t b 3 Z l Z E N v b H V t b n M x L n t a a X A s O X 0 m c X V v d D s s J n F 1 b 3 Q 7 U 2 V j d G l v b j E v X 1 F 1 Z X J 5 I F J P U 1 R F U i B B Y 3 R p d m U g T W V t Y m V y c y 9 B d X R v U m V t b 3 Z l Z E N v b H V t b n M x L n t Q a G 9 u Z S w x M H 0 m c X V v d D s s J n F 1 b 3 Q 7 U 2 V j d G l v b j E v X 1 F 1 Z X J 5 I F J P U 1 R F U i B B Y 3 R p d m U g T W V t Y m V y c y 9 B d X R v U m V t b 3 Z l Z E N v b H V t b n M x L n t D Z W x s I F B o b 2 5 l L D E x f S Z x d W 9 0 O y w m c X V v d D t T Z W N 0 a W 9 u M S 9 f U X V l c n k g U k 9 T V E V S I E F j d G l 2 Z S B N Z W 1 i Z X J z L 0 F 1 d G 9 S Z W 1 v d m V k Q 2 9 s d W 1 u c z E u e 0 V t Y W l s L D E y f S Z x d W 9 0 O y w m c X V v d D t T Z W N 0 a W 9 u M S 9 f U X V l c n k g U k 9 T V E V S I E F j d G l 2 Z S B N Z W 1 i Z X J z L 0 F 1 d G 9 S Z W 1 v d m V k Q 2 9 s d W 1 u c z E u e 0 V t Y W l s I F N w b 3 V z Z S w x M 3 0 m c X V v d D s s J n F 1 b 3 Q 7 U 2 V j d G l v b j E v X 1 F 1 Z X J 5 I F J P U 1 R F U i B B Y 3 R p d m U g T W V t Y m V y c y 9 B d X R v U m V t b 3 Z l Z E N v b H V t b n M x L n t E T 0 I s M T R 9 J n F 1 b 3 Q 7 L C Z x d W 9 0 O 1 N l Y 3 R p b 2 4 x L 1 9 R d W V y e S B S T 1 N U R V I g Q W N 0 a X Z l I E 1 l b W J l c n M v Q X V 0 b 1 J l b W 9 2 Z W R D b 2 x 1 b W 5 z M S 5 7 U 3 B v b n N v c i w x N X 0 m c X V v d D s s J n F 1 b 3 Q 7 U 2 V j d G l v b j E v X 1 F 1 Z X J 5 I F J P U 1 R F U i B B Y 3 R p d m U g T W V t Y m V y c y 9 B d X R v U m V t b 3 Z l Z E N v b H V t b n M x L n t D b 2 1 t Z W 5 0 L D E 2 f S Z x d W 9 0 O y w m c X V v d D t T Z W N 0 a W 9 u M S 9 f U X V l c n k g U k 9 T V E V S I E F j d G l 2 Z S B N Z W 1 i Z X J z L 0 F 1 d G 9 S Z W 1 v d m V k Q 2 9 s d W 1 u c z E u e 0 F z c 2 9 j a W F 0 Z S w x N 3 0 m c X V v d D s s J n F 1 b 3 Q 7 U 2 V j d G l v b j E v X 1 F 1 Z X J 5 I F J P U 1 R F U i B B Y 3 R p d m U g T W V t Y m V y c y 9 B d X R v U m V t b 3 Z l Z E N v b H V t b n M x L n t N Z W 1 i Z X I g R G F 0 Z S w x O H 0 m c X V v d D s s J n F 1 b 3 Q 7 U 2 V j d G l v b j E v X 1 F 1 Z X J 5 I F J P U 1 R F U i B B Y 3 R p d m U g T W V t Y m V y c y 9 B d X R v U m V t b 3 Z l Z E N v b H V t b n M x L n t F e G V t c H R E d W V z O T A r L D E 5 f S Z x d W 9 0 O y w m c X V v d D t T Z W N 0 a W 9 u M S 9 f U X V l c n k g U k 9 T V E V S I E F j d G l 2 Z S B N Z W 1 i Z X J z L 0 F 1 d G 9 S Z W 1 v d m V k Q 2 9 s d W 1 u c z E u e 0 R h d G U g R G V h Y 3 R p d m F 0 Z W Q s M j B 9 J n F 1 b 3 Q 7 L C Z x d W 9 0 O 1 N l Y 3 R p b 2 4 x L 1 9 R d W V y e S B S T 1 N U R V I g Q W N 0 a X Z l I E 1 l b W J l c n M v Q X V 0 b 1 J l b W 9 2 Z W R D b 2 x 1 b W 5 z M S 5 7 R G V j Z W F z Z W Q s M j F 9 J n F 1 b 3 Q 7 L C Z x d W 9 0 O 1 N l Y 3 R p b 2 4 x L 1 9 R d W V y e S B S T 1 N U R V I g Q W N 0 a X Z l I E 1 l b W J l c n M v Q X V 0 b 1 J l b W 9 2 Z W R D b 2 x 1 b W 5 z M S 5 7 R G F 0 Z S B E Z W N l Y X N l Z C w y M n 0 m c X V v d D s s J n F 1 b 3 Q 7 U 2 V j d G l v b j E v X 1 F 1 Z X J 5 I F J P U 1 R F U i B B Y 3 R p d m U g T W V t Y m V y c y 9 B d X R v U m V t b 3 Z l Z E N v b H V t b n M x L n t F e G V j I E J v Y X J k L D I z f S Z x d W 9 0 O y w m c X V v d D t T Z W N 0 a W 9 u M S 9 f U X V l c n k g U k 9 T V E V S I E F j d G l 2 Z S B N Z W 1 i Z X J z L 0 F 1 d G 9 S Z W 1 v d m V k Q 2 9 s d W 1 u c z E u e 0 d y b 3 V w I E N o Y W l y b W F u L D I 0 f S Z x d W 9 0 O y w m c X V v d D t T Z W N 0 a W 9 u M S 9 f U X V l c n k g U k 9 T V E V S I E F j d G l 2 Z S B N Z W 1 i Z X J z L 0 F 1 d G 9 S Z W 1 v d m V k Q 2 9 s d W 1 u c z E u e 0 x h c 3 R E Y X R h Q 2 h h b m d l L D I 1 f S Z x d W 9 0 O y w m c X V v d D t T Z W N 0 a W 9 u M S 9 f U X V l c n k g U k 9 T V E V S I E F j d G l 2 Z S B N Z W 1 i Z X J z L 0 F 1 d G 9 S Z W 1 v d m V k Q 2 9 s d W 1 u c z E u e 1 B h c 3 Q g U H J l c 2 l k Z W 5 0 I G l u I F l l Y X I s M j Z 9 J n F 1 b 3 Q 7 L C Z x d W 9 0 O 1 N l Y 3 R p b 2 4 x L 1 9 R d W V y e S B S T 1 N U R V I g Q W N 0 a X Z l I E 1 l b W J l c n M v Q X V 0 b 1 J l b W 9 2 Z W R D b 2 x 1 b W 5 z M S 5 7 R G l z d G l u Z 3 V p c 2 h l Z C B T Z X J 2 a W N l I E F 3 Y X J k I F l l Y X I s M j d 9 J n F 1 b 3 Q 7 L C Z x d W 9 0 O 1 N l Y 3 R p b 2 4 x L 1 9 R d W V y e S B S T 1 N U R V I g Q W N 0 a X Z l I E 1 l b W J l c n M v Q X V 0 b 1 J l b W 9 2 Z W R D b 2 x 1 b W 5 z M S 5 7 R W 1 h a W x D b 2 5 m a X J t Z W Q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f U X V l c n k g U k 9 T V E V S I E F j d G l 2 Z S B N Z W 1 i Z X J z L 0 F 1 d G 9 S Z W 1 v d m V k Q 2 9 s d W 1 u c z E u e 0 1 F T U J F U i B J R C w w f S Z x d W 9 0 O y w m c X V v d D t T Z W N 0 a W 9 u M S 9 f U X V l c n k g U k 9 T V E V S I E F j d G l 2 Z S B N Z W 1 i Z X J z L 0 F 1 d G 9 S Z W 1 v d m V k Q 2 9 s d W 1 u c z E u e 0 F j d G l 2 Z S w x f S Z x d W 9 0 O y w m c X V v d D t T Z W N 0 a W 9 u M S 9 f U X V l c n k g U k 9 T V E V S I E F j d G l 2 Z S B N Z W 1 i Z X J z L 0 F 1 d G 9 S Z W 1 v d m V k Q 2 9 s d W 1 u c z E u e 0 x h c 3 Q s M n 0 m c X V v d D s s J n F 1 b 3 Q 7 U 2 V j d G l v b j E v X 1 F 1 Z X J 5 I F J P U 1 R F U i B B Y 3 R p d m U g T W V t Y m V y c y 9 B d X R v U m V t b 3 Z l Z E N v b H V t b n M x L n t G a X J z d C w z f S Z x d W 9 0 O y w m c X V v d D t T Z W N 0 a W 9 u M S 9 f U X V l c n k g U k 9 T V E V S I E F j d G l 2 Z S B N Z W 1 i Z X J z L 0 F 1 d G 9 S Z W 1 v d m V k Q 2 9 s d W 1 u c z E u e 1 N w b 3 V z Z S w 0 f S Z x d W 9 0 O y w m c X V v d D t T Z W N 0 a W 9 u M S 9 f U X V l c n k g U k 9 T V E V S I E F j d G l 2 Z S B N Z W 1 i Z X J z L 0 F 1 d G 9 S Z W 1 v d m V k Q 2 9 s d W 1 u c z E u e 1 B y b 2 Z l c 3 N p b 2 4 s N X 0 m c X V v d D s s J n F 1 b 3 Q 7 U 2 V j d G l v b j E v X 1 F 1 Z X J 5 I F J P U 1 R F U i B B Y 3 R p d m U g T W V t Y m V y c y 9 B d X R v U m V t b 3 Z l Z E N v b H V t b n M x L n t T d H J l Z X Q s N n 0 m c X V v d D s s J n F 1 b 3 Q 7 U 2 V j d G l v b j E v X 1 F 1 Z X J 5 I F J P U 1 R F U i B B Y 3 R p d m U g T W V t Y m V y c y 9 B d X R v U m V t b 3 Z l Z E N v b H V t b n M x L n t U b 3 d u L D d 9 J n F 1 b 3 Q 7 L C Z x d W 9 0 O 1 N l Y 3 R p b 2 4 x L 1 9 R d W V y e S B S T 1 N U R V I g Q W N 0 a X Z l I E 1 l b W J l c n M v Q X V 0 b 1 J l b W 9 2 Z W R D b 2 x 1 b W 5 z M S 5 7 U 3 R h d G U s O H 0 m c X V v d D s s J n F 1 b 3 Q 7 U 2 V j d G l v b j E v X 1 F 1 Z X J 5 I F J P U 1 R F U i B B Y 3 R p d m U g T W V t Y m V y c y 9 B d X R v U m V t b 3 Z l Z E N v b H V t b n M x L n t a a X A s O X 0 m c X V v d D s s J n F 1 b 3 Q 7 U 2 V j d G l v b j E v X 1 F 1 Z X J 5 I F J P U 1 R F U i B B Y 3 R p d m U g T W V t Y m V y c y 9 B d X R v U m V t b 3 Z l Z E N v b H V t b n M x L n t Q a G 9 u Z S w x M H 0 m c X V v d D s s J n F 1 b 3 Q 7 U 2 V j d G l v b j E v X 1 F 1 Z X J 5 I F J P U 1 R F U i B B Y 3 R p d m U g T W V t Y m V y c y 9 B d X R v U m V t b 3 Z l Z E N v b H V t b n M x L n t D Z W x s I F B o b 2 5 l L D E x f S Z x d W 9 0 O y w m c X V v d D t T Z W N 0 a W 9 u M S 9 f U X V l c n k g U k 9 T V E V S I E F j d G l 2 Z S B N Z W 1 i Z X J z L 0 F 1 d G 9 S Z W 1 v d m V k Q 2 9 s d W 1 u c z E u e 0 V t Y W l s L D E y f S Z x d W 9 0 O y w m c X V v d D t T Z W N 0 a W 9 u M S 9 f U X V l c n k g U k 9 T V E V S I E F j d G l 2 Z S B N Z W 1 i Z X J z L 0 F 1 d G 9 S Z W 1 v d m V k Q 2 9 s d W 1 u c z E u e 0 V t Y W l s I F N w b 3 V z Z S w x M 3 0 m c X V v d D s s J n F 1 b 3 Q 7 U 2 V j d G l v b j E v X 1 F 1 Z X J 5 I F J P U 1 R F U i B B Y 3 R p d m U g T W V t Y m V y c y 9 B d X R v U m V t b 3 Z l Z E N v b H V t b n M x L n t E T 0 I s M T R 9 J n F 1 b 3 Q 7 L C Z x d W 9 0 O 1 N l Y 3 R p b 2 4 x L 1 9 R d W V y e S B S T 1 N U R V I g Q W N 0 a X Z l I E 1 l b W J l c n M v Q X V 0 b 1 J l b W 9 2 Z W R D b 2 x 1 b W 5 z M S 5 7 U 3 B v b n N v c i w x N X 0 m c X V v d D s s J n F 1 b 3 Q 7 U 2 V j d G l v b j E v X 1 F 1 Z X J 5 I F J P U 1 R F U i B B Y 3 R p d m U g T W V t Y m V y c y 9 B d X R v U m V t b 3 Z l Z E N v b H V t b n M x L n t D b 2 1 t Z W 5 0 L D E 2 f S Z x d W 9 0 O y w m c X V v d D t T Z W N 0 a W 9 u M S 9 f U X V l c n k g U k 9 T V E V S I E F j d G l 2 Z S B N Z W 1 i Z X J z L 0 F 1 d G 9 S Z W 1 v d m V k Q 2 9 s d W 1 u c z E u e 0 F z c 2 9 j a W F 0 Z S w x N 3 0 m c X V v d D s s J n F 1 b 3 Q 7 U 2 V j d G l v b j E v X 1 F 1 Z X J 5 I F J P U 1 R F U i B B Y 3 R p d m U g T W V t Y m V y c y 9 B d X R v U m V t b 3 Z l Z E N v b H V t b n M x L n t N Z W 1 i Z X I g R G F 0 Z S w x O H 0 m c X V v d D s s J n F 1 b 3 Q 7 U 2 V j d G l v b j E v X 1 F 1 Z X J 5 I F J P U 1 R F U i B B Y 3 R p d m U g T W V t Y m V y c y 9 B d X R v U m V t b 3 Z l Z E N v b H V t b n M x L n t F e G V t c H R E d W V z O T A r L D E 5 f S Z x d W 9 0 O y w m c X V v d D t T Z W N 0 a W 9 u M S 9 f U X V l c n k g U k 9 T V E V S I E F j d G l 2 Z S B N Z W 1 i Z X J z L 0 F 1 d G 9 S Z W 1 v d m V k Q 2 9 s d W 1 u c z E u e 0 R h d G U g R G V h Y 3 R p d m F 0 Z W Q s M j B 9 J n F 1 b 3 Q 7 L C Z x d W 9 0 O 1 N l Y 3 R p b 2 4 x L 1 9 R d W V y e S B S T 1 N U R V I g Q W N 0 a X Z l I E 1 l b W J l c n M v Q X V 0 b 1 J l b W 9 2 Z W R D b 2 x 1 b W 5 z M S 5 7 R G V j Z W F z Z W Q s M j F 9 J n F 1 b 3 Q 7 L C Z x d W 9 0 O 1 N l Y 3 R p b 2 4 x L 1 9 R d W V y e S B S T 1 N U R V I g Q W N 0 a X Z l I E 1 l b W J l c n M v Q X V 0 b 1 J l b W 9 2 Z W R D b 2 x 1 b W 5 z M S 5 7 R G F 0 Z S B E Z W N l Y X N l Z C w y M n 0 m c X V v d D s s J n F 1 b 3 Q 7 U 2 V j d G l v b j E v X 1 F 1 Z X J 5 I F J P U 1 R F U i B B Y 3 R p d m U g T W V t Y m V y c y 9 B d X R v U m V t b 3 Z l Z E N v b H V t b n M x L n t F e G V j I E J v Y X J k L D I z f S Z x d W 9 0 O y w m c X V v d D t T Z W N 0 a W 9 u M S 9 f U X V l c n k g U k 9 T V E V S I E F j d G l 2 Z S B N Z W 1 i Z X J z L 0 F 1 d G 9 S Z W 1 v d m V k Q 2 9 s d W 1 u c z E u e 0 d y b 3 V w I E N o Y W l y b W F u L D I 0 f S Z x d W 9 0 O y w m c X V v d D t T Z W N 0 a W 9 u M S 9 f U X V l c n k g U k 9 T V E V S I E F j d G l 2 Z S B N Z W 1 i Z X J z L 0 F 1 d G 9 S Z W 1 v d m V k Q 2 9 s d W 1 u c z E u e 0 x h c 3 R E Y X R h Q 2 h h b m d l L D I 1 f S Z x d W 9 0 O y w m c X V v d D t T Z W N 0 a W 9 u M S 9 f U X V l c n k g U k 9 T V E V S I E F j d G l 2 Z S B N Z W 1 i Z X J z L 0 F 1 d G 9 S Z W 1 v d m V k Q 2 9 s d W 1 u c z E u e 1 B h c 3 Q g U H J l c 2 l k Z W 5 0 I G l u I F l l Y X I s M j Z 9 J n F 1 b 3 Q 7 L C Z x d W 9 0 O 1 N l Y 3 R p b 2 4 x L 1 9 R d W V y e S B S T 1 N U R V I g Q W N 0 a X Z l I E 1 l b W J l c n M v Q X V 0 b 1 J l b W 9 2 Z W R D b 2 x 1 b W 5 z M S 5 7 R G l z d G l u Z 3 V p c 2 h l Z C B T Z X J 2 a W N l I E F 3 Y X J k I F l l Y X I s M j d 9 J n F 1 b 3 Q 7 L C Z x d W 9 0 O 1 N l Y 3 R p b 2 4 x L 1 9 R d W V y e S B S T 1 N U R V I g Q W N 0 a X Z l I E 1 l b W J l c n M v Q X V 0 b 1 J l b W 9 2 Z W R D b 2 x 1 b W 5 z M S 5 7 R W 1 h a W x D b 2 5 m a X J t Z W Q s M j h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R d W V y e S U y M F J P U 1 R F U i U y M E F j d G l 2 Z S U y M E 1 l b W J l c n M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E t M D N U M T Y 6 N T E 6 N T M u M z Y 1 M T c y M V o i I C 8 + P E V u d H J 5 I F R 5 c G U 9 I k Z p b G x D b 2 x 1 b W 5 U e X B l c y I g V m F s d W U 9 I n N B Z 0 V H Q m d Z R 0 J n W U d C Z 1 l H Q m d Z S E J n W U J C d 0 V I Q V F j R 0 J n Y 0 d C Z 0 V D I i A v P j x F b n R y e S B U e X B l P S J G a W x s Q 2 9 s d W 1 u T m F t Z X M i I F Z h b H V l P S J z W y Z x d W 9 0 O 0 1 F T U J F U i B J R C Z x d W 9 0 O y w m c X V v d D t B Y 3 R p d m U m c X V v d D s s J n F 1 b 3 Q 7 T G F z d C Z x d W 9 0 O y w m c X V v d D t G a X J z d C Z x d W 9 0 O y w m c X V v d D t T c G 9 1 c 2 U m c X V v d D s s J n F 1 b 3 Q 7 U H J v Z m V z c 2 l v b i Z x d W 9 0 O y w m c X V v d D t T d H J l Z X Q m c X V v d D s s J n F 1 b 3 Q 7 V G 9 3 b i Z x d W 9 0 O y w m c X V v d D t T d G F 0 Z S Z x d W 9 0 O y w m c X V v d D t a a X A m c X V v d D s s J n F 1 b 3 Q 7 U G h v b m U m c X V v d D s s J n F 1 b 3 Q 7 Q 2 V s b C B Q a G 9 u Z S Z x d W 9 0 O y w m c X V v d D t F b W F p b C Z x d W 9 0 O y w m c X V v d D t F b W F p b C B T c G 9 1 c 2 U m c X V v d D s s J n F 1 b 3 Q 7 R E 9 C J n F 1 b 3 Q 7 L C Z x d W 9 0 O 1 N w b 2 5 z b 3 I m c X V v d D s s J n F 1 b 3 Q 7 Q 2 9 t b W V u d C Z x d W 9 0 O y w m c X V v d D t B c 3 N v Y 2 l h d G U m c X V v d D s s J n F 1 b 3 Q 7 T W V t Y m V y I E R h d G U m c X V v d D s s J n F 1 b 3 Q 7 R X h l b X B 0 R H V l c z k w K y Z x d W 9 0 O y w m c X V v d D t E Y X R l I E R l Y W N 0 a X Z h d G V k J n F 1 b 3 Q 7 L C Z x d W 9 0 O 0 R l Y 2 V h c 2 V k J n F 1 b 3 Q 7 L C Z x d W 9 0 O 0 R h d G U g R G V j Z W F z Z W Q m c X V v d D s s J n F 1 b 3 Q 7 R X h l Y y B C b 2 F y Z C Z x d W 9 0 O y w m c X V v d D t H c m 9 1 c C B D a G F p c m 1 h b i Z x d W 9 0 O y w m c X V v d D t M Y X N 0 R G F 0 Y U N o Y W 5 n Z S Z x d W 9 0 O y w m c X V v d D t Q Y X N 0 I F B y Z X N p Z G V u d C B p b i B Z Z W F y J n F 1 b 3 Q 7 L C Z x d W 9 0 O 0 R p c 3 R p b m d 1 a X N o Z W Q g U 2 V y d m l j Z S B B d 2 F y Z C B Z Z W F y J n F 1 b 3 Q 7 L C Z x d W 9 0 O 0 V t Y W l s Q 2 9 u Z m l y b W V k J n F 1 b 3 Q 7 L C Z x d W 9 0 O 0 F n Z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D I x Z T A 4 N i 1 h Z j c 4 L T Q 1 N T k t O W M y M S 0 y Z D J h Y z B j N D k x M T Q i I C 8 + P E V u d H J 5 I F R 5 c G U 9 I l J l b G F 0 a W 9 u c 2 h p c E l u Z m 9 D b 2 5 0 Y W l u Z X I i I F Z h b H V l P S J z e y Z x d W 9 0 O 2 N v b H V t b k N v d W 5 0 J n F 1 b 3 Q 7 O j M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U X V l c n k g U k 9 T V E V S I E F j d G l 2 Z S B N Z W 1 i Z X J z L 0 F 1 d G 9 S Z W 1 v d m V k Q 2 9 s d W 1 u c z E u e 0 1 F T U J F U i B J R C w w f S Z x d W 9 0 O y w m c X V v d D t T Z W N 0 a W 9 u M S 9 f U X V l c n k g U k 9 T V E V S I E F j d G l 2 Z S B N Z W 1 i Z X J z L 0 F 1 d G 9 S Z W 1 v d m V k Q 2 9 s d W 1 u c z E u e 0 F j d G l 2 Z S w x f S Z x d W 9 0 O y w m c X V v d D t T Z W N 0 a W 9 u M S 9 f U X V l c n k g U k 9 T V E V S I E F j d G l 2 Z S B N Z W 1 i Z X J z L 0 F 1 d G 9 S Z W 1 v d m V k Q 2 9 s d W 1 u c z E u e 0 x h c 3 Q s M n 0 m c X V v d D s s J n F 1 b 3 Q 7 U 2 V j d G l v b j E v X 1 F 1 Z X J 5 I F J P U 1 R F U i B B Y 3 R p d m U g T W V t Y m V y c y 9 B d X R v U m V t b 3 Z l Z E N v b H V t b n M x L n t G a X J z d C w z f S Z x d W 9 0 O y w m c X V v d D t T Z W N 0 a W 9 u M S 9 f U X V l c n k g U k 9 T V E V S I E F j d G l 2 Z S B N Z W 1 i Z X J z L 0 F 1 d G 9 S Z W 1 v d m V k Q 2 9 s d W 1 u c z E u e 1 N w b 3 V z Z S w 0 f S Z x d W 9 0 O y w m c X V v d D t T Z W N 0 a W 9 u M S 9 f U X V l c n k g U k 9 T V E V S I E F j d G l 2 Z S B N Z W 1 i Z X J z L 0 F 1 d G 9 S Z W 1 v d m V k Q 2 9 s d W 1 u c z E u e 1 B y b 2 Z l c 3 N p b 2 4 s N X 0 m c X V v d D s s J n F 1 b 3 Q 7 U 2 V j d G l v b j E v X 1 F 1 Z X J 5 I F J P U 1 R F U i B B Y 3 R p d m U g T W V t Y m V y c y 9 B d X R v U m V t b 3 Z l Z E N v b H V t b n M x L n t T d H J l Z X Q s N n 0 m c X V v d D s s J n F 1 b 3 Q 7 U 2 V j d G l v b j E v X 1 F 1 Z X J 5 I F J P U 1 R F U i B B Y 3 R p d m U g T W V t Y m V y c y 9 B d X R v U m V t b 3 Z l Z E N v b H V t b n M x L n t U b 3 d u L D d 9 J n F 1 b 3 Q 7 L C Z x d W 9 0 O 1 N l Y 3 R p b 2 4 x L 1 9 R d W V y e S B S T 1 N U R V I g Q W N 0 a X Z l I E 1 l b W J l c n M v Q X V 0 b 1 J l b W 9 2 Z W R D b 2 x 1 b W 5 z M S 5 7 U 3 R h d G U s O H 0 m c X V v d D s s J n F 1 b 3 Q 7 U 2 V j d G l v b j E v X 1 F 1 Z X J 5 I F J P U 1 R F U i B B Y 3 R p d m U g T W V t Y m V y c y 9 B d X R v U m V t b 3 Z l Z E N v b H V t b n M x L n t a a X A s O X 0 m c X V v d D s s J n F 1 b 3 Q 7 U 2 V j d G l v b j E v X 1 F 1 Z X J 5 I F J P U 1 R F U i B B Y 3 R p d m U g T W V t Y m V y c y 9 B d X R v U m V t b 3 Z l Z E N v b H V t b n M x L n t Q a G 9 u Z S w x M H 0 m c X V v d D s s J n F 1 b 3 Q 7 U 2 V j d G l v b j E v X 1 F 1 Z X J 5 I F J P U 1 R F U i B B Y 3 R p d m U g T W V t Y m V y c y 9 B d X R v U m V t b 3 Z l Z E N v b H V t b n M x L n t D Z W x s I F B o b 2 5 l L D E x f S Z x d W 9 0 O y w m c X V v d D t T Z W N 0 a W 9 u M S 9 f U X V l c n k g U k 9 T V E V S I E F j d G l 2 Z S B N Z W 1 i Z X J z L 0 F 1 d G 9 S Z W 1 v d m V k Q 2 9 s d W 1 u c z E u e 0 V t Y W l s L D E y f S Z x d W 9 0 O y w m c X V v d D t T Z W N 0 a W 9 u M S 9 f U X V l c n k g U k 9 T V E V S I E F j d G l 2 Z S B N Z W 1 i Z X J z L 0 F 1 d G 9 S Z W 1 v d m V k Q 2 9 s d W 1 u c z E u e 0 V t Y W l s I F N w b 3 V z Z S w x M 3 0 m c X V v d D s s J n F 1 b 3 Q 7 U 2 V j d G l v b j E v X 1 F 1 Z X J 5 I F J P U 1 R F U i B B Y 3 R p d m U g T W V t Y m V y c y 9 B d X R v U m V t b 3 Z l Z E N v b H V t b n M x L n t E T 0 I s M T R 9 J n F 1 b 3 Q 7 L C Z x d W 9 0 O 1 N l Y 3 R p b 2 4 x L 1 9 R d W V y e S B S T 1 N U R V I g Q W N 0 a X Z l I E 1 l b W J l c n M v Q X V 0 b 1 J l b W 9 2 Z W R D b 2 x 1 b W 5 z M S 5 7 U 3 B v b n N v c i w x N X 0 m c X V v d D s s J n F 1 b 3 Q 7 U 2 V j d G l v b j E v X 1 F 1 Z X J 5 I F J P U 1 R F U i B B Y 3 R p d m U g T W V t Y m V y c y 9 B d X R v U m V t b 3 Z l Z E N v b H V t b n M x L n t D b 2 1 t Z W 5 0 L D E 2 f S Z x d W 9 0 O y w m c X V v d D t T Z W N 0 a W 9 u M S 9 f U X V l c n k g U k 9 T V E V S I E F j d G l 2 Z S B N Z W 1 i Z X J z L 0 F 1 d G 9 S Z W 1 v d m V k Q 2 9 s d W 1 u c z E u e 0 F z c 2 9 j a W F 0 Z S w x N 3 0 m c X V v d D s s J n F 1 b 3 Q 7 U 2 V j d G l v b j E v X 1 F 1 Z X J 5 I F J P U 1 R F U i B B Y 3 R p d m U g T W V t Y m V y c y 9 B d X R v U m V t b 3 Z l Z E N v b H V t b n M x L n t N Z W 1 i Z X I g R G F 0 Z S w x O H 0 m c X V v d D s s J n F 1 b 3 Q 7 U 2 V j d G l v b j E v X 1 F 1 Z X J 5 I F J P U 1 R F U i B B Y 3 R p d m U g T W V t Y m V y c y 9 B d X R v U m V t b 3 Z l Z E N v b H V t b n M x L n t F e G V t c H R E d W V z O T A r L D E 5 f S Z x d W 9 0 O y w m c X V v d D t T Z W N 0 a W 9 u M S 9 f U X V l c n k g U k 9 T V E V S I E F j d G l 2 Z S B N Z W 1 i Z X J z L 0 F 1 d G 9 S Z W 1 v d m V k Q 2 9 s d W 1 u c z E u e 0 R h d G U g R G V h Y 3 R p d m F 0 Z W Q s M j B 9 J n F 1 b 3 Q 7 L C Z x d W 9 0 O 1 N l Y 3 R p b 2 4 x L 1 9 R d W V y e S B S T 1 N U R V I g Q W N 0 a X Z l I E 1 l b W J l c n M v Q X V 0 b 1 J l b W 9 2 Z W R D b 2 x 1 b W 5 z M S 5 7 R G V j Z W F z Z W Q s M j F 9 J n F 1 b 3 Q 7 L C Z x d W 9 0 O 1 N l Y 3 R p b 2 4 x L 1 9 R d W V y e S B S T 1 N U R V I g Q W N 0 a X Z l I E 1 l b W J l c n M v Q X V 0 b 1 J l b W 9 2 Z W R D b 2 x 1 b W 5 z M S 5 7 R G F 0 Z S B E Z W N l Y X N l Z C w y M n 0 m c X V v d D s s J n F 1 b 3 Q 7 U 2 V j d G l v b j E v X 1 F 1 Z X J 5 I F J P U 1 R F U i B B Y 3 R p d m U g T W V t Y m V y c y 9 B d X R v U m V t b 3 Z l Z E N v b H V t b n M x L n t F e G V j I E J v Y X J k L D I z f S Z x d W 9 0 O y w m c X V v d D t T Z W N 0 a W 9 u M S 9 f U X V l c n k g U k 9 T V E V S I E F j d G l 2 Z S B N Z W 1 i Z X J z L 0 F 1 d G 9 S Z W 1 v d m V k Q 2 9 s d W 1 u c z E u e 0 d y b 3 V w I E N o Y W l y b W F u L D I 0 f S Z x d W 9 0 O y w m c X V v d D t T Z W N 0 a W 9 u M S 9 f U X V l c n k g U k 9 T V E V S I E F j d G l 2 Z S B N Z W 1 i Z X J z L 0 F 1 d G 9 S Z W 1 v d m V k Q 2 9 s d W 1 u c z E u e 0 x h c 3 R E Y X R h Q 2 h h b m d l L D I 1 f S Z x d W 9 0 O y w m c X V v d D t T Z W N 0 a W 9 u M S 9 f U X V l c n k g U k 9 T V E V S I E F j d G l 2 Z S B N Z W 1 i Z X J z L 0 F 1 d G 9 S Z W 1 v d m V k Q 2 9 s d W 1 u c z E u e 1 B h c 3 Q g U H J l c 2 l k Z W 5 0 I G l u I F l l Y X I s M j Z 9 J n F 1 b 3 Q 7 L C Z x d W 9 0 O 1 N l Y 3 R p b 2 4 x L 1 9 R d W V y e S B S T 1 N U R V I g Q W N 0 a X Z l I E 1 l b W J l c n M v Q X V 0 b 1 J l b W 9 2 Z W R D b 2 x 1 b W 5 z M S 5 7 R G l z d G l u Z 3 V p c 2 h l Z C B T Z X J 2 a W N l I E F 3 Y X J k I F l l Y X I s M j d 9 J n F 1 b 3 Q 7 L C Z x d W 9 0 O 1 N l Y 3 R p b 2 4 x L 1 9 R d W V y e S B S T 1 N U R V I g Q W N 0 a X Z l I E 1 l b W J l c n M v Q X V 0 b 1 J l b W 9 2 Z W R D b 2 x 1 b W 5 z M S 5 7 R W 1 h a W x D b 2 5 m a X J t Z W Q s M j h 9 J n F 1 b 3 Q 7 L C Z x d W 9 0 O 1 N l Y 3 R p b 2 4 x L 1 9 R d W V y e S B S T 1 N U R V I g Q W N 0 a X Z l I E 1 l b W J l c n M v Q X V 0 b 1 J l b W 9 2 Z W R D b 2 x 1 b W 5 z M S 5 7 Q W d l L D I 5 f S Z x d W 9 0 O 1 0 s J n F 1 b 3 Q 7 Q 2 9 s d W 1 u Q 2 9 1 b n Q m c X V v d D s 6 M z A s J n F 1 b 3 Q 7 S 2 V 5 Q 2 9 s d W 1 u T m F t Z X M m c X V v d D s 6 W 1 0 s J n F 1 b 3 Q 7 Q 2 9 s d W 1 u S W R l b n R p d G l l c y Z x d W 9 0 O z p b J n F 1 b 3 Q 7 U 2 V j d G l v b j E v X 1 F 1 Z X J 5 I F J P U 1 R F U i B B Y 3 R p d m U g T W V t Y m V y c y 9 B d X R v U m V t b 3 Z l Z E N v b H V t b n M x L n t N R U 1 C R V I g S U Q s M H 0 m c X V v d D s s J n F 1 b 3 Q 7 U 2 V j d G l v b j E v X 1 F 1 Z X J 5 I F J P U 1 R F U i B B Y 3 R p d m U g T W V t Y m V y c y 9 B d X R v U m V t b 3 Z l Z E N v b H V t b n M x L n t B Y 3 R p d m U s M X 0 m c X V v d D s s J n F 1 b 3 Q 7 U 2 V j d G l v b j E v X 1 F 1 Z X J 5 I F J P U 1 R F U i B B Y 3 R p d m U g T W V t Y m V y c y 9 B d X R v U m V t b 3 Z l Z E N v b H V t b n M x L n t M Y X N 0 L D J 9 J n F 1 b 3 Q 7 L C Z x d W 9 0 O 1 N l Y 3 R p b 2 4 x L 1 9 R d W V y e S B S T 1 N U R V I g Q W N 0 a X Z l I E 1 l b W J l c n M v Q X V 0 b 1 J l b W 9 2 Z W R D b 2 x 1 b W 5 z M S 5 7 R m l y c 3 Q s M 3 0 m c X V v d D s s J n F 1 b 3 Q 7 U 2 V j d G l v b j E v X 1 F 1 Z X J 5 I F J P U 1 R F U i B B Y 3 R p d m U g T W V t Y m V y c y 9 B d X R v U m V t b 3 Z l Z E N v b H V t b n M x L n t T c G 9 1 c 2 U s N H 0 m c X V v d D s s J n F 1 b 3 Q 7 U 2 V j d G l v b j E v X 1 F 1 Z X J 5 I F J P U 1 R F U i B B Y 3 R p d m U g T W V t Y m V y c y 9 B d X R v U m V t b 3 Z l Z E N v b H V t b n M x L n t Q c m 9 m Z X N z a W 9 u L D V 9 J n F 1 b 3 Q 7 L C Z x d W 9 0 O 1 N l Y 3 R p b 2 4 x L 1 9 R d W V y e S B S T 1 N U R V I g Q W N 0 a X Z l I E 1 l b W J l c n M v Q X V 0 b 1 J l b W 9 2 Z W R D b 2 x 1 b W 5 z M S 5 7 U 3 R y Z W V 0 L D Z 9 J n F 1 b 3 Q 7 L C Z x d W 9 0 O 1 N l Y 3 R p b 2 4 x L 1 9 R d W V y e S B S T 1 N U R V I g Q W N 0 a X Z l I E 1 l b W J l c n M v Q X V 0 b 1 J l b W 9 2 Z W R D b 2 x 1 b W 5 z M S 5 7 V G 9 3 b i w 3 f S Z x d W 9 0 O y w m c X V v d D t T Z W N 0 a W 9 u M S 9 f U X V l c n k g U k 9 T V E V S I E F j d G l 2 Z S B N Z W 1 i Z X J z L 0 F 1 d G 9 S Z W 1 v d m V k Q 2 9 s d W 1 u c z E u e 1 N 0 Y X R l L D h 9 J n F 1 b 3 Q 7 L C Z x d W 9 0 O 1 N l Y 3 R p b 2 4 x L 1 9 R d W V y e S B S T 1 N U R V I g Q W N 0 a X Z l I E 1 l b W J l c n M v Q X V 0 b 1 J l b W 9 2 Z W R D b 2 x 1 b W 5 z M S 5 7 W m l w L D l 9 J n F 1 b 3 Q 7 L C Z x d W 9 0 O 1 N l Y 3 R p b 2 4 x L 1 9 R d W V y e S B S T 1 N U R V I g Q W N 0 a X Z l I E 1 l b W J l c n M v Q X V 0 b 1 J l b W 9 2 Z W R D b 2 x 1 b W 5 z M S 5 7 U G h v b m U s M T B 9 J n F 1 b 3 Q 7 L C Z x d W 9 0 O 1 N l Y 3 R p b 2 4 x L 1 9 R d W V y e S B S T 1 N U R V I g Q W N 0 a X Z l I E 1 l b W J l c n M v Q X V 0 b 1 J l b W 9 2 Z W R D b 2 x 1 b W 5 z M S 5 7 Q 2 V s b C B Q a G 9 u Z S w x M X 0 m c X V v d D s s J n F 1 b 3 Q 7 U 2 V j d G l v b j E v X 1 F 1 Z X J 5 I F J P U 1 R F U i B B Y 3 R p d m U g T W V t Y m V y c y 9 B d X R v U m V t b 3 Z l Z E N v b H V t b n M x L n t F b W F p b C w x M n 0 m c X V v d D s s J n F 1 b 3 Q 7 U 2 V j d G l v b j E v X 1 F 1 Z X J 5 I F J P U 1 R F U i B B Y 3 R p d m U g T W V t Y m V y c y 9 B d X R v U m V t b 3 Z l Z E N v b H V t b n M x L n t F b W F p b C B T c G 9 1 c 2 U s M T N 9 J n F 1 b 3 Q 7 L C Z x d W 9 0 O 1 N l Y 3 R p b 2 4 x L 1 9 R d W V y e S B S T 1 N U R V I g Q W N 0 a X Z l I E 1 l b W J l c n M v Q X V 0 b 1 J l b W 9 2 Z W R D b 2 x 1 b W 5 z M S 5 7 R E 9 C L D E 0 f S Z x d W 9 0 O y w m c X V v d D t T Z W N 0 a W 9 u M S 9 f U X V l c n k g U k 9 T V E V S I E F j d G l 2 Z S B N Z W 1 i Z X J z L 0 F 1 d G 9 S Z W 1 v d m V k Q 2 9 s d W 1 u c z E u e 1 N w b 2 5 z b 3 I s M T V 9 J n F 1 b 3 Q 7 L C Z x d W 9 0 O 1 N l Y 3 R p b 2 4 x L 1 9 R d W V y e S B S T 1 N U R V I g Q W N 0 a X Z l I E 1 l b W J l c n M v Q X V 0 b 1 J l b W 9 2 Z W R D b 2 x 1 b W 5 z M S 5 7 Q 2 9 t b W V u d C w x N n 0 m c X V v d D s s J n F 1 b 3 Q 7 U 2 V j d G l v b j E v X 1 F 1 Z X J 5 I F J P U 1 R F U i B B Y 3 R p d m U g T W V t Y m V y c y 9 B d X R v U m V t b 3 Z l Z E N v b H V t b n M x L n t B c 3 N v Y 2 l h d G U s M T d 9 J n F 1 b 3 Q 7 L C Z x d W 9 0 O 1 N l Y 3 R p b 2 4 x L 1 9 R d W V y e S B S T 1 N U R V I g Q W N 0 a X Z l I E 1 l b W J l c n M v Q X V 0 b 1 J l b W 9 2 Z W R D b 2 x 1 b W 5 z M S 5 7 T W V t Y m V y I E R h d G U s M T h 9 J n F 1 b 3 Q 7 L C Z x d W 9 0 O 1 N l Y 3 R p b 2 4 x L 1 9 R d W V y e S B S T 1 N U R V I g Q W N 0 a X Z l I E 1 l b W J l c n M v Q X V 0 b 1 J l b W 9 2 Z W R D b 2 x 1 b W 5 z M S 5 7 R X h l b X B 0 R H V l c z k w K y w x O X 0 m c X V v d D s s J n F 1 b 3 Q 7 U 2 V j d G l v b j E v X 1 F 1 Z X J 5 I F J P U 1 R F U i B B Y 3 R p d m U g T W V t Y m V y c y 9 B d X R v U m V t b 3 Z l Z E N v b H V t b n M x L n t E Y X R l I E R l Y W N 0 a X Z h d G V k L D I w f S Z x d W 9 0 O y w m c X V v d D t T Z W N 0 a W 9 u M S 9 f U X V l c n k g U k 9 T V E V S I E F j d G l 2 Z S B N Z W 1 i Z X J z L 0 F 1 d G 9 S Z W 1 v d m V k Q 2 9 s d W 1 u c z E u e 0 R l Y 2 V h c 2 V k L D I x f S Z x d W 9 0 O y w m c X V v d D t T Z W N 0 a W 9 u M S 9 f U X V l c n k g U k 9 T V E V S I E F j d G l 2 Z S B N Z W 1 i Z X J z L 0 F 1 d G 9 S Z W 1 v d m V k Q 2 9 s d W 1 u c z E u e 0 R h d G U g R G V j Z W F z Z W Q s M j J 9 J n F 1 b 3 Q 7 L C Z x d W 9 0 O 1 N l Y 3 R p b 2 4 x L 1 9 R d W V y e S B S T 1 N U R V I g Q W N 0 a X Z l I E 1 l b W J l c n M v Q X V 0 b 1 J l b W 9 2 Z W R D b 2 x 1 b W 5 z M S 5 7 R X h l Y y B C b 2 F y Z C w y M 3 0 m c X V v d D s s J n F 1 b 3 Q 7 U 2 V j d G l v b j E v X 1 F 1 Z X J 5 I F J P U 1 R F U i B B Y 3 R p d m U g T W V t Y m V y c y 9 B d X R v U m V t b 3 Z l Z E N v b H V t b n M x L n t H c m 9 1 c C B D a G F p c m 1 h b i w y N H 0 m c X V v d D s s J n F 1 b 3 Q 7 U 2 V j d G l v b j E v X 1 F 1 Z X J 5 I F J P U 1 R F U i B B Y 3 R p d m U g T W V t Y m V y c y 9 B d X R v U m V t b 3 Z l Z E N v b H V t b n M x L n t M Y X N 0 R G F 0 Y U N o Y W 5 n Z S w y N X 0 m c X V v d D s s J n F 1 b 3 Q 7 U 2 V j d G l v b j E v X 1 F 1 Z X J 5 I F J P U 1 R F U i B B Y 3 R p d m U g T W V t Y m V y c y 9 B d X R v U m V t b 3 Z l Z E N v b H V t b n M x L n t Q Y X N 0 I F B y Z X N p Z G V u d C B p b i B Z Z W F y L D I 2 f S Z x d W 9 0 O y w m c X V v d D t T Z W N 0 a W 9 u M S 9 f U X V l c n k g U k 9 T V E V S I E F j d G l 2 Z S B N Z W 1 i Z X J z L 0 F 1 d G 9 S Z W 1 v d m V k Q 2 9 s d W 1 u c z E u e 0 R p c 3 R p b m d 1 a X N o Z W Q g U 2 V y d m l j Z S B B d 2 F y Z C B Z Z W F y L D I 3 f S Z x d W 9 0 O y w m c X V v d D t T Z W N 0 a W 9 u M S 9 f U X V l c n k g U k 9 T V E V S I E F j d G l 2 Z S B N Z W 1 i Z X J z L 0 F 1 d G 9 S Z W 1 v d m V k Q 2 9 s d W 1 u c z E u e 0 V t Y W l s Q 2 9 u Z m l y b W V k L D I 4 f S Z x d W 9 0 O y w m c X V v d D t T Z W N 0 a W 9 u M S 9 f U X V l c n k g U k 9 T V E V S I E F j d G l 2 Z S B N Z W 1 i Z X J z L 0 F 1 d G 9 S Z W 1 v d m V k Q 2 9 s d W 1 u c z E u e 0 F n Z S w y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1 F 1 Z X J 5 J T I w U k 9 T V E V S J T I w Q W N 0 a X Z l J T I w T W V t Y m V y c y U y M C g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w M V Q x N D o w N z o 1 M C 4 z N D A 3 N j Q 0 W i I g L z 4 8 R W 5 0 c n k g V H l w Z T 0 i R m l s b E N v b H V t b l R 5 c G V z I i B W Y W x 1 Z T 0 i c 0 F n R U d C Z 1 l H Q m d Z R 0 J n W U d C Z 1 l I Q m d Z Q k J 3 R U h B U W N H Q m d j R 0 J n R U M i I C 8 + P E V u d H J 5 I F R 5 c G U 9 I k Z p b G x D b 2 x 1 b W 5 O Y W 1 l c y I g V m F s d W U 9 I n N b J n F 1 b 3 Q 7 T U V N Q k V S I E l E J n F 1 b 3 Q 7 L C Z x d W 9 0 O 0 F j d G l 2 Z S Z x d W 9 0 O y w m c X V v d D t M Y X N 0 J n F 1 b 3 Q 7 L C Z x d W 9 0 O 0 Z p c n N 0 J n F 1 b 3 Q 7 L C Z x d W 9 0 O 1 N w b 3 V z Z S Z x d W 9 0 O y w m c X V v d D t Q c m 9 m Z X N z a W 9 u J n F 1 b 3 Q 7 L C Z x d W 9 0 O 1 N 0 c m V l d C Z x d W 9 0 O y w m c X V v d D t U b 3 d u J n F 1 b 3 Q 7 L C Z x d W 9 0 O 1 N 0 Y X R l J n F 1 b 3 Q 7 L C Z x d W 9 0 O 1 p p c C Z x d W 9 0 O y w m c X V v d D t Q a G 9 u Z S Z x d W 9 0 O y w m c X V v d D t D Z W x s I F B o b 2 5 l J n F 1 b 3 Q 7 L C Z x d W 9 0 O 0 V t Y W l s J n F 1 b 3 Q 7 L C Z x d W 9 0 O 0 V t Y W l s I F N w b 3 V z Z S Z x d W 9 0 O y w m c X V v d D t E T 0 I m c X V v d D s s J n F 1 b 3 Q 7 U 3 B v b n N v c i Z x d W 9 0 O y w m c X V v d D t D b 2 1 t Z W 5 0 J n F 1 b 3 Q 7 L C Z x d W 9 0 O 0 F z c 2 9 j a W F 0 Z S Z x d W 9 0 O y w m c X V v d D t N Z W 1 i Z X I g R G F 0 Z S Z x d W 9 0 O y w m c X V v d D t F e G V t c H R E d W V z O T A r J n F 1 b 3 Q 7 L C Z x d W 9 0 O 0 R h d G U g R G V h Y 3 R p d m F 0 Z W Q m c X V v d D s s J n F 1 b 3 Q 7 R G V j Z W F z Z W Q m c X V v d D s s J n F 1 b 3 Q 7 R G F 0 Z S B E Z W N l Y X N l Z C Z x d W 9 0 O y w m c X V v d D t F e G V j I E J v Y X J k J n F 1 b 3 Q 7 L C Z x d W 9 0 O 0 d y b 3 V w I E N o Y W l y b W F u J n F 1 b 3 Q 7 L C Z x d W 9 0 O 0 x h c 3 R E Y X R h Q 2 h h b m d l J n F 1 b 3 Q 7 L C Z x d W 9 0 O 1 B h c 3 Q g U H J l c 2 l k Z W 5 0 I G l u I F l l Y X I m c X V v d D s s J n F 1 b 3 Q 7 R G l z d G l u Z 3 V p c 2 h l Z C B T Z X J 2 a W N l I E F 3 Y X J k I F l l Y X I m c X V v d D s s J n F 1 b 3 Q 7 R W 1 h a W x D b 2 5 m a X J t Z W Q m c X V v d D s s J n F 1 b 3 Q 7 Q W d l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J i N W V j M W Q 0 L T g y O W U t N D Z j Y y 1 i Z j J m L T d l N z F i Z T E w N m M 3 Z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R d W V y e S B S T 1 N U R V I g Q W N 0 a X Z l I E 1 l b W J l c n M v Q X V 0 b 1 J l b W 9 2 Z W R D b 2 x 1 b W 5 z M S 5 7 T U V N Q k V S I E l E L D B 9 J n F 1 b 3 Q 7 L C Z x d W 9 0 O 1 N l Y 3 R p b 2 4 x L 1 9 R d W V y e S B S T 1 N U R V I g Q W N 0 a X Z l I E 1 l b W J l c n M v Q X V 0 b 1 J l b W 9 2 Z W R D b 2 x 1 b W 5 z M S 5 7 Q W N 0 a X Z l L D F 9 J n F 1 b 3 Q 7 L C Z x d W 9 0 O 1 N l Y 3 R p b 2 4 x L 1 9 R d W V y e S B S T 1 N U R V I g Q W N 0 a X Z l I E 1 l b W J l c n M v Q X V 0 b 1 J l b W 9 2 Z W R D b 2 x 1 b W 5 z M S 5 7 T G F z d C w y f S Z x d W 9 0 O y w m c X V v d D t T Z W N 0 a W 9 u M S 9 f U X V l c n k g U k 9 T V E V S I E F j d G l 2 Z S B N Z W 1 i Z X J z L 0 F 1 d G 9 S Z W 1 v d m V k Q 2 9 s d W 1 u c z E u e 0 Z p c n N 0 L D N 9 J n F 1 b 3 Q 7 L C Z x d W 9 0 O 1 N l Y 3 R p b 2 4 x L 1 9 R d W V y e S B S T 1 N U R V I g Q W N 0 a X Z l I E 1 l b W J l c n M v Q X V 0 b 1 J l b W 9 2 Z W R D b 2 x 1 b W 5 z M S 5 7 U 3 B v d X N l L D R 9 J n F 1 b 3 Q 7 L C Z x d W 9 0 O 1 N l Y 3 R p b 2 4 x L 1 9 R d W V y e S B S T 1 N U R V I g Q W N 0 a X Z l I E 1 l b W J l c n M v Q X V 0 b 1 J l b W 9 2 Z W R D b 2 x 1 b W 5 z M S 5 7 U H J v Z m V z c 2 l v b i w 1 f S Z x d W 9 0 O y w m c X V v d D t T Z W N 0 a W 9 u M S 9 f U X V l c n k g U k 9 T V E V S I E F j d G l 2 Z S B N Z W 1 i Z X J z L 0 F 1 d G 9 S Z W 1 v d m V k Q 2 9 s d W 1 u c z E u e 1 N 0 c m V l d C w 2 f S Z x d W 9 0 O y w m c X V v d D t T Z W N 0 a W 9 u M S 9 f U X V l c n k g U k 9 T V E V S I E F j d G l 2 Z S B N Z W 1 i Z X J z L 0 F 1 d G 9 S Z W 1 v d m V k Q 2 9 s d W 1 u c z E u e 1 R v d 2 4 s N 3 0 m c X V v d D s s J n F 1 b 3 Q 7 U 2 V j d G l v b j E v X 1 F 1 Z X J 5 I F J P U 1 R F U i B B Y 3 R p d m U g T W V t Y m V y c y 9 B d X R v U m V t b 3 Z l Z E N v b H V t b n M x L n t T d G F 0 Z S w 4 f S Z x d W 9 0 O y w m c X V v d D t T Z W N 0 a W 9 u M S 9 f U X V l c n k g U k 9 T V E V S I E F j d G l 2 Z S B N Z W 1 i Z X J z L 0 F 1 d G 9 S Z W 1 v d m V k Q 2 9 s d W 1 u c z E u e 1 p p c C w 5 f S Z x d W 9 0 O y w m c X V v d D t T Z W N 0 a W 9 u M S 9 f U X V l c n k g U k 9 T V E V S I E F j d G l 2 Z S B N Z W 1 i Z X J z L 0 F 1 d G 9 S Z W 1 v d m V k Q 2 9 s d W 1 u c z E u e 1 B o b 2 5 l L D E w f S Z x d W 9 0 O y w m c X V v d D t T Z W N 0 a W 9 u M S 9 f U X V l c n k g U k 9 T V E V S I E F j d G l 2 Z S B N Z W 1 i Z X J z L 0 F 1 d G 9 S Z W 1 v d m V k Q 2 9 s d W 1 u c z E u e 0 N l b G w g U G h v b m U s M T F 9 J n F 1 b 3 Q 7 L C Z x d W 9 0 O 1 N l Y 3 R p b 2 4 x L 1 9 R d W V y e S B S T 1 N U R V I g Q W N 0 a X Z l I E 1 l b W J l c n M v Q X V 0 b 1 J l b W 9 2 Z W R D b 2 x 1 b W 5 z M S 5 7 R W 1 h a W w s M T J 9 J n F 1 b 3 Q 7 L C Z x d W 9 0 O 1 N l Y 3 R p b 2 4 x L 1 9 R d W V y e S B S T 1 N U R V I g Q W N 0 a X Z l I E 1 l b W J l c n M v Q X V 0 b 1 J l b W 9 2 Z W R D b 2 x 1 b W 5 z M S 5 7 R W 1 h a W w g U 3 B v d X N l L D E z f S Z x d W 9 0 O y w m c X V v d D t T Z W N 0 a W 9 u M S 9 f U X V l c n k g U k 9 T V E V S I E F j d G l 2 Z S B N Z W 1 i Z X J z L 0 F 1 d G 9 S Z W 1 v d m V k Q 2 9 s d W 1 u c z E u e 0 R P Q i w x N H 0 m c X V v d D s s J n F 1 b 3 Q 7 U 2 V j d G l v b j E v X 1 F 1 Z X J 5 I F J P U 1 R F U i B B Y 3 R p d m U g T W V t Y m V y c y 9 B d X R v U m V t b 3 Z l Z E N v b H V t b n M x L n t T c G 9 u c 2 9 y L D E 1 f S Z x d W 9 0 O y w m c X V v d D t T Z W N 0 a W 9 u M S 9 f U X V l c n k g U k 9 T V E V S I E F j d G l 2 Z S B N Z W 1 i Z X J z L 0 F 1 d G 9 S Z W 1 v d m V k Q 2 9 s d W 1 u c z E u e 0 N v b W 1 l b n Q s M T Z 9 J n F 1 b 3 Q 7 L C Z x d W 9 0 O 1 N l Y 3 R p b 2 4 x L 1 9 R d W V y e S B S T 1 N U R V I g Q W N 0 a X Z l I E 1 l b W J l c n M v Q X V 0 b 1 J l b W 9 2 Z W R D b 2 x 1 b W 5 z M S 5 7 Q X N z b 2 N p Y X R l L D E 3 f S Z x d W 9 0 O y w m c X V v d D t T Z W N 0 a W 9 u M S 9 f U X V l c n k g U k 9 T V E V S I E F j d G l 2 Z S B N Z W 1 i Z X J z L 0 F 1 d G 9 S Z W 1 v d m V k Q 2 9 s d W 1 u c z E u e 0 1 l b W J l c i B E Y X R l L D E 4 f S Z x d W 9 0 O y w m c X V v d D t T Z W N 0 a W 9 u M S 9 f U X V l c n k g U k 9 T V E V S I E F j d G l 2 Z S B N Z W 1 i Z X J z L 0 F 1 d G 9 S Z W 1 v d m V k Q 2 9 s d W 1 u c z E u e 0 V 4 Z W 1 w d E R 1 Z X M 5 M C s s M T l 9 J n F 1 b 3 Q 7 L C Z x d W 9 0 O 1 N l Y 3 R p b 2 4 x L 1 9 R d W V y e S B S T 1 N U R V I g Q W N 0 a X Z l I E 1 l b W J l c n M v Q X V 0 b 1 J l b W 9 2 Z W R D b 2 x 1 b W 5 z M S 5 7 R G F 0 Z S B E Z W F j d G l 2 Y X R l Z C w y M H 0 m c X V v d D s s J n F 1 b 3 Q 7 U 2 V j d G l v b j E v X 1 F 1 Z X J 5 I F J P U 1 R F U i B B Y 3 R p d m U g T W V t Y m V y c y 9 B d X R v U m V t b 3 Z l Z E N v b H V t b n M x L n t E Z W N l Y X N l Z C w y M X 0 m c X V v d D s s J n F 1 b 3 Q 7 U 2 V j d G l v b j E v X 1 F 1 Z X J 5 I F J P U 1 R F U i B B Y 3 R p d m U g T W V t Y m V y c y 9 B d X R v U m V t b 3 Z l Z E N v b H V t b n M x L n t E Y X R l I E R l Y 2 V h c 2 V k L D I y f S Z x d W 9 0 O y w m c X V v d D t T Z W N 0 a W 9 u M S 9 f U X V l c n k g U k 9 T V E V S I E F j d G l 2 Z S B N Z W 1 i Z X J z L 0 F 1 d G 9 S Z W 1 v d m V k Q 2 9 s d W 1 u c z E u e 0 V 4 Z W M g Q m 9 h c m Q s M j N 9 J n F 1 b 3 Q 7 L C Z x d W 9 0 O 1 N l Y 3 R p b 2 4 x L 1 9 R d W V y e S B S T 1 N U R V I g Q W N 0 a X Z l I E 1 l b W J l c n M v Q X V 0 b 1 J l b W 9 2 Z W R D b 2 x 1 b W 5 z M S 5 7 R 3 J v d X A g Q 2 h h a X J t Y W 4 s M j R 9 J n F 1 b 3 Q 7 L C Z x d W 9 0 O 1 N l Y 3 R p b 2 4 x L 1 9 R d W V y e S B S T 1 N U R V I g Q W N 0 a X Z l I E 1 l b W J l c n M v Q X V 0 b 1 J l b W 9 2 Z W R D b 2 x 1 b W 5 z M S 5 7 T G F z d E R h d G F D a G F u Z 2 U s M j V 9 J n F 1 b 3 Q 7 L C Z x d W 9 0 O 1 N l Y 3 R p b 2 4 x L 1 9 R d W V y e S B S T 1 N U R V I g Q W N 0 a X Z l I E 1 l b W J l c n M v Q X V 0 b 1 J l b W 9 2 Z W R D b 2 x 1 b W 5 z M S 5 7 U G F z d C B Q c m V z a W R l b n Q g a W 4 g W W V h c i w y N n 0 m c X V v d D s s J n F 1 b 3 Q 7 U 2 V j d G l v b j E v X 1 F 1 Z X J 5 I F J P U 1 R F U i B B Y 3 R p d m U g T W V t Y m V y c y 9 B d X R v U m V t b 3 Z l Z E N v b H V t b n M x L n t E a X N 0 a W 5 n d W l z a G V k I F N l c n Z p Y 2 U g Q X d h c m Q g W W V h c i w y N 3 0 m c X V v d D s s J n F 1 b 3 Q 7 U 2 V j d G l v b j E v X 1 F 1 Z X J 5 I F J P U 1 R F U i B B Y 3 R p d m U g T W V t Y m V y c y 9 B d X R v U m V t b 3 Z l Z E N v b H V t b n M x L n t F b W F p b E N v b m Z p c m 1 l Z C w y O H 0 m c X V v d D s s J n F 1 b 3 Q 7 U 2 V j d G l v b j E v X 1 F 1 Z X J 5 I F J P U 1 R F U i B B Y 3 R p d m U g T W V t Y m V y c y 9 B d X R v U m V t b 3 Z l Z E N v b H V t b n M x L n t B Z 2 U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f U X V l c n k g U k 9 T V E V S I E F j d G l 2 Z S B N Z W 1 i Z X J z L 0 F 1 d G 9 S Z W 1 v d m V k Q 2 9 s d W 1 u c z E u e 0 1 F T U J F U i B J R C w w f S Z x d W 9 0 O y w m c X V v d D t T Z W N 0 a W 9 u M S 9 f U X V l c n k g U k 9 T V E V S I E F j d G l 2 Z S B N Z W 1 i Z X J z L 0 F 1 d G 9 S Z W 1 v d m V k Q 2 9 s d W 1 u c z E u e 0 F j d G l 2 Z S w x f S Z x d W 9 0 O y w m c X V v d D t T Z W N 0 a W 9 u M S 9 f U X V l c n k g U k 9 T V E V S I E F j d G l 2 Z S B N Z W 1 i Z X J z L 0 F 1 d G 9 S Z W 1 v d m V k Q 2 9 s d W 1 u c z E u e 0 x h c 3 Q s M n 0 m c X V v d D s s J n F 1 b 3 Q 7 U 2 V j d G l v b j E v X 1 F 1 Z X J 5 I F J P U 1 R F U i B B Y 3 R p d m U g T W V t Y m V y c y 9 B d X R v U m V t b 3 Z l Z E N v b H V t b n M x L n t G a X J z d C w z f S Z x d W 9 0 O y w m c X V v d D t T Z W N 0 a W 9 u M S 9 f U X V l c n k g U k 9 T V E V S I E F j d G l 2 Z S B N Z W 1 i Z X J z L 0 F 1 d G 9 S Z W 1 v d m V k Q 2 9 s d W 1 u c z E u e 1 N w b 3 V z Z S w 0 f S Z x d W 9 0 O y w m c X V v d D t T Z W N 0 a W 9 u M S 9 f U X V l c n k g U k 9 T V E V S I E F j d G l 2 Z S B N Z W 1 i Z X J z L 0 F 1 d G 9 S Z W 1 v d m V k Q 2 9 s d W 1 u c z E u e 1 B y b 2 Z l c 3 N p b 2 4 s N X 0 m c X V v d D s s J n F 1 b 3 Q 7 U 2 V j d G l v b j E v X 1 F 1 Z X J 5 I F J P U 1 R F U i B B Y 3 R p d m U g T W V t Y m V y c y 9 B d X R v U m V t b 3 Z l Z E N v b H V t b n M x L n t T d H J l Z X Q s N n 0 m c X V v d D s s J n F 1 b 3 Q 7 U 2 V j d G l v b j E v X 1 F 1 Z X J 5 I F J P U 1 R F U i B B Y 3 R p d m U g T W V t Y m V y c y 9 B d X R v U m V t b 3 Z l Z E N v b H V t b n M x L n t U b 3 d u L D d 9 J n F 1 b 3 Q 7 L C Z x d W 9 0 O 1 N l Y 3 R p b 2 4 x L 1 9 R d W V y e S B S T 1 N U R V I g Q W N 0 a X Z l I E 1 l b W J l c n M v Q X V 0 b 1 J l b W 9 2 Z W R D b 2 x 1 b W 5 z M S 5 7 U 3 R h d G U s O H 0 m c X V v d D s s J n F 1 b 3 Q 7 U 2 V j d G l v b j E v X 1 F 1 Z X J 5 I F J P U 1 R F U i B B Y 3 R p d m U g T W V t Y m V y c y 9 B d X R v U m V t b 3 Z l Z E N v b H V t b n M x L n t a a X A s O X 0 m c X V v d D s s J n F 1 b 3 Q 7 U 2 V j d G l v b j E v X 1 F 1 Z X J 5 I F J P U 1 R F U i B B Y 3 R p d m U g T W V t Y m V y c y 9 B d X R v U m V t b 3 Z l Z E N v b H V t b n M x L n t Q a G 9 u Z S w x M H 0 m c X V v d D s s J n F 1 b 3 Q 7 U 2 V j d G l v b j E v X 1 F 1 Z X J 5 I F J P U 1 R F U i B B Y 3 R p d m U g T W V t Y m V y c y 9 B d X R v U m V t b 3 Z l Z E N v b H V t b n M x L n t D Z W x s I F B o b 2 5 l L D E x f S Z x d W 9 0 O y w m c X V v d D t T Z W N 0 a W 9 u M S 9 f U X V l c n k g U k 9 T V E V S I E F j d G l 2 Z S B N Z W 1 i Z X J z L 0 F 1 d G 9 S Z W 1 v d m V k Q 2 9 s d W 1 u c z E u e 0 V t Y W l s L D E y f S Z x d W 9 0 O y w m c X V v d D t T Z W N 0 a W 9 u M S 9 f U X V l c n k g U k 9 T V E V S I E F j d G l 2 Z S B N Z W 1 i Z X J z L 0 F 1 d G 9 S Z W 1 v d m V k Q 2 9 s d W 1 u c z E u e 0 V t Y W l s I F N w b 3 V z Z S w x M 3 0 m c X V v d D s s J n F 1 b 3 Q 7 U 2 V j d G l v b j E v X 1 F 1 Z X J 5 I F J P U 1 R F U i B B Y 3 R p d m U g T W V t Y m V y c y 9 B d X R v U m V t b 3 Z l Z E N v b H V t b n M x L n t E T 0 I s M T R 9 J n F 1 b 3 Q 7 L C Z x d W 9 0 O 1 N l Y 3 R p b 2 4 x L 1 9 R d W V y e S B S T 1 N U R V I g Q W N 0 a X Z l I E 1 l b W J l c n M v Q X V 0 b 1 J l b W 9 2 Z W R D b 2 x 1 b W 5 z M S 5 7 U 3 B v b n N v c i w x N X 0 m c X V v d D s s J n F 1 b 3 Q 7 U 2 V j d G l v b j E v X 1 F 1 Z X J 5 I F J P U 1 R F U i B B Y 3 R p d m U g T W V t Y m V y c y 9 B d X R v U m V t b 3 Z l Z E N v b H V t b n M x L n t D b 2 1 t Z W 5 0 L D E 2 f S Z x d W 9 0 O y w m c X V v d D t T Z W N 0 a W 9 u M S 9 f U X V l c n k g U k 9 T V E V S I E F j d G l 2 Z S B N Z W 1 i Z X J z L 0 F 1 d G 9 S Z W 1 v d m V k Q 2 9 s d W 1 u c z E u e 0 F z c 2 9 j a W F 0 Z S w x N 3 0 m c X V v d D s s J n F 1 b 3 Q 7 U 2 V j d G l v b j E v X 1 F 1 Z X J 5 I F J P U 1 R F U i B B Y 3 R p d m U g T W V t Y m V y c y 9 B d X R v U m V t b 3 Z l Z E N v b H V t b n M x L n t N Z W 1 i Z X I g R G F 0 Z S w x O H 0 m c X V v d D s s J n F 1 b 3 Q 7 U 2 V j d G l v b j E v X 1 F 1 Z X J 5 I F J P U 1 R F U i B B Y 3 R p d m U g T W V t Y m V y c y 9 B d X R v U m V t b 3 Z l Z E N v b H V t b n M x L n t F e G V t c H R E d W V z O T A r L D E 5 f S Z x d W 9 0 O y w m c X V v d D t T Z W N 0 a W 9 u M S 9 f U X V l c n k g U k 9 T V E V S I E F j d G l 2 Z S B N Z W 1 i Z X J z L 0 F 1 d G 9 S Z W 1 v d m V k Q 2 9 s d W 1 u c z E u e 0 R h d G U g R G V h Y 3 R p d m F 0 Z W Q s M j B 9 J n F 1 b 3 Q 7 L C Z x d W 9 0 O 1 N l Y 3 R p b 2 4 x L 1 9 R d W V y e S B S T 1 N U R V I g Q W N 0 a X Z l I E 1 l b W J l c n M v Q X V 0 b 1 J l b W 9 2 Z W R D b 2 x 1 b W 5 z M S 5 7 R G V j Z W F z Z W Q s M j F 9 J n F 1 b 3 Q 7 L C Z x d W 9 0 O 1 N l Y 3 R p b 2 4 x L 1 9 R d W V y e S B S T 1 N U R V I g Q W N 0 a X Z l I E 1 l b W J l c n M v Q X V 0 b 1 J l b W 9 2 Z W R D b 2 x 1 b W 5 z M S 5 7 R G F 0 Z S B E Z W N l Y X N l Z C w y M n 0 m c X V v d D s s J n F 1 b 3 Q 7 U 2 V j d G l v b j E v X 1 F 1 Z X J 5 I F J P U 1 R F U i B B Y 3 R p d m U g T W V t Y m V y c y 9 B d X R v U m V t b 3 Z l Z E N v b H V t b n M x L n t F e G V j I E J v Y X J k L D I z f S Z x d W 9 0 O y w m c X V v d D t T Z W N 0 a W 9 u M S 9 f U X V l c n k g U k 9 T V E V S I E F j d G l 2 Z S B N Z W 1 i Z X J z L 0 F 1 d G 9 S Z W 1 v d m V k Q 2 9 s d W 1 u c z E u e 0 d y b 3 V w I E N o Y W l y b W F u L D I 0 f S Z x d W 9 0 O y w m c X V v d D t T Z W N 0 a W 9 u M S 9 f U X V l c n k g U k 9 T V E V S I E F j d G l 2 Z S B N Z W 1 i Z X J z L 0 F 1 d G 9 S Z W 1 v d m V k Q 2 9 s d W 1 u c z E u e 0 x h c 3 R E Y X R h Q 2 h h b m d l L D I 1 f S Z x d W 9 0 O y w m c X V v d D t T Z W N 0 a W 9 u M S 9 f U X V l c n k g U k 9 T V E V S I E F j d G l 2 Z S B N Z W 1 i Z X J z L 0 F 1 d G 9 S Z W 1 v d m V k Q 2 9 s d W 1 u c z E u e 1 B h c 3 Q g U H J l c 2 l k Z W 5 0 I G l u I F l l Y X I s M j Z 9 J n F 1 b 3 Q 7 L C Z x d W 9 0 O 1 N l Y 3 R p b 2 4 x L 1 9 R d W V y e S B S T 1 N U R V I g Q W N 0 a X Z l I E 1 l b W J l c n M v Q X V 0 b 1 J l b W 9 2 Z W R D b 2 x 1 b W 5 z M S 5 7 R G l z d G l u Z 3 V p c 2 h l Z C B T Z X J 2 a W N l I E F 3 Y X J k I F l l Y X I s M j d 9 J n F 1 b 3 Q 7 L C Z x d W 9 0 O 1 N l Y 3 R p b 2 4 x L 1 9 R d W V y e S B S T 1 N U R V I g Q W N 0 a X Z l I E 1 l b W J l c n M v Q X V 0 b 1 J l b W 9 2 Z W R D b 2 x 1 b W 5 z M S 5 7 R W 1 h a W x D b 2 5 m a X J t Z W Q s M j h 9 J n F 1 b 3 Q 7 L C Z x d W 9 0 O 1 N l Y 3 R p b 2 4 x L 1 9 R d W V y e S B S T 1 N U R V I g Q W N 0 a X Z l I E 1 l b W J l c n M v Q X V 0 b 1 J l b W 9 2 Z W R D b 2 x 1 b W 5 z M S 5 7 Q W d l L D I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R d W V y e S U y M F J P U 1 R F U i U y M E F j d G l 2 Z S U y M E 1 l b W J l c n M l M j A o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D N U M T I 6 M z Y 6 M T Y u M j I 4 M D Y 1 M V o i I C 8 + P E V u d H J 5 I F R 5 c G U 9 I k Z p b G x D b 2 x 1 b W 5 U e X B l c y I g V m F s d W U 9 I n N B Z 0 V H Q m d Z R 0 J n W U d C Z 1 l H Q m d Z S E J n W U J C d 0 V I Q V F j R 0 J n Y 0 d C Z 0 l C Q V F Z R 0 J n W U J B U U V C Q V F F Q k F R R U J B U U V C Q V F F Q k F R R U J B U U V C Q V F F Q k F R R U J B U U U 9 I i A v P j x F b n R y e S B U e X B l P S J G a W x s Q 2 9 s d W 1 u T m F t Z X M i I F Z h b H V l P S J z W y Z x d W 9 0 O 0 1 F T U J F U i B J R C Z x d W 9 0 O y w m c X V v d D t B Y 3 R p d m U m c X V v d D s s J n F 1 b 3 Q 7 T G F z d C Z x d W 9 0 O y w m c X V v d D t G a X J z d C Z x d W 9 0 O y w m c X V v d D t T c G 9 1 c 2 U m c X V v d D s s J n F 1 b 3 Q 7 U H J v Z m V z c 2 l v b i Z x d W 9 0 O y w m c X V v d D t T d H J l Z X Q m c X V v d D s s J n F 1 b 3 Q 7 V G 9 3 b i Z x d W 9 0 O y w m c X V v d D t T d G F 0 Z S Z x d W 9 0 O y w m c X V v d D t a a X A m c X V v d D s s J n F 1 b 3 Q 7 U G h v b m U m c X V v d D s s J n F 1 b 3 Q 7 Q 2 V s b C B Q a G 9 u Z S Z x d W 9 0 O y w m c X V v d D t F b W F p b C Z x d W 9 0 O y w m c X V v d D t F b W F p b C B T c G 9 1 c 2 U m c X V v d D s s J n F 1 b 3 Q 7 R E 9 C J n F 1 b 3 Q 7 L C Z x d W 9 0 O 1 N w b 2 5 z b 3 I m c X V v d D s s J n F 1 b 3 Q 7 Q 2 9 t b W V u d C Z x d W 9 0 O y w m c X V v d D t B c 3 N v Y 2 l h d G U m c X V v d D s s J n F 1 b 3 Q 7 T W V t Y m V y I E R h d G U m c X V v d D s s J n F 1 b 3 Q 7 R X h l b X B 0 R H V l c z k w K y Z x d W 9 0 O y w m c X V v d D t E Y X R l I E R l Y W N 0 a X Z h d G V k J n F 1 b 3 Q 7 L C Z x d W 9 0 O 0 R l Y 2 V h c 2 V k J n F 1 b 3 Q 7 L C Z x d W 9 0 O 0 R h d G U g R G V j Z W F z Z W Q m c X V v d D s s J n F 1 b 3 Q 7 R X h l Y y B C b 2 F y Z C Z x d W 9 0 O y w m c X V v d D t H c m 9 1 c C B D a G F p c m 1 h b i Z x d W 9 0 O y w m c X V v d D t M Y X N 0 R G F 0 Y U N o Y W 5 n Z S Z x d W 9 0 O y w m c X V v d D t Q Y X N 0 I F B y Z X N p Z G V u d C B p b i B Z Z W F y J n F 1 b 3 Q 7 L C Z x d W 9 0 O 0 R p c 3 R p b m d 1 a X N o Z W Q g U 2 V y d m l j Z S B B d 2 F y Z C B Z Z W F y J n F 1 b 3 Q 7 L C Z x d W 9 0 O 0 F n Z S Z x d W 9 0 O y w m c X V v d D t O b 3 R h T W V t Y m V y U m V j b 3 J k J n F 1 b 3 Q 7 L C Z x d W 9 0 O 0 V t Y W l s Q 2 9 u Z m l y b W V k J n F 1 b 3 Q 7 L C Z x d W 9 0 O 1 J l Y X N v b i B E Z W F j d G l 2 Y X R l Z C Z x d W 9 0 O y w m c X V v d D t t a W R k b G U m c X V v d D s s J n F 1 b 3 Q 7 b m l j a 2 5 h b W U m c X V v d D s s J n F 1 b 3 Q 7 c 3 V m Z m l 4 J n F 1 b 3 Q 7 L C Z x d W 9 0 O 0 J h b m Q m c X V v d D s s J n F 1 b 3 Q 7 Q m 9 v a y Z x d W 9 0 O y w m c X V v d D t C c m l k Z 2 U m c X V v d D s s J n F 1 b 3 Q 7 Q n J p Z G d l I E R 1 c G x p Y 2 F 0 Z S Z x d W 9 0 O y w m c X V v d D t D Y X J l I G F u Z C B D b 2 5 j Z X J u J n F 1 b 3 Q 7 L C Z x d W 9 0 O 1 N o b 3 J 0 I E h p a 2 V y c y Z x d W 9 0 O y w m c X V v d D t D b 2 1 w d X R l c i Z x d W 9 0 O y w m c X V v d D t E a X N j d X N z a W 9 u J n F 1 b 3 Q 7 L C Z x d W 9 0 O 0 d h c m R l b m l u Z y Z x d W 9 0 O y w m c X V v d D t H b 2 x m J n F 1 b 3 Q 7 L C Z x d W 9 0 O 0 h p a 2 l u Z y B M b 2 5 n J n F 1 b 3 Q 7 L C Z x d W 9 0 O 0 h p c 3 R v c m l h b i Z x d W 9 0 O y w m c X V v d D t I a X N 0 b 3 J 5 J n F 1 b 3 Q 7 L C Z x d W 9 0 O 0 l u d m V z d G 1 l b n Q m c X V v d D s s J n F 1 b 3 Q 7 T H V u Y 2 h l b 2 4 m c X V v d D s s J n F 1 b 3 Q 7 T W V t Y m V y c 2 h p c C Z x d W 9 0 O y w m c X V v d D t O Z X d z b G V 0 d G V y J n F 1 b 3 Q 7 L C Z x d W 9 0 O 1 B o b 3 R v Z 3 J h c G h 5 J n F 1 b 3 Q 7 L C Z x d W 9 0 O 1 B y b 2 p l Y 3 Q g T 3 V 0 c m V h Y 2 g m c X V v d D s s J n F 1 b 3 Q 7 U G l j a 2 x l I E J h b G w m c X V v d D s s J n F 1 b 3 Q 7 U m V m c m V z a G 1 l b n Q m c X V v d D s s J n F 1 b 3 Q 7 U 2 N p Z W 5 j Z S Z x d W 9 0 O y w m c X V v d D t T d G 9 j a y B D b H V i J n F 1 b 3 Q 7 L C Z x d W 9 0 O 1 N 0 b 2 N r I F B p Y 2 t p b m c g Q 2 9 u d G V z d C Z x d W 9 0 O y w m c X V v d D t U Z W 5 u a X M m c X V v d D s s J n F 1 b 3 Q 7 V H J h b n N w b 3 J 0 Y X R p b 2 4 m c X V v d D s s J n F 1 b 3 Q 7 V H J p c H M g Y W 5 k I F R v d X J z J n F 1 b 3 Q 7 L C Z x d W 9 0 O 0 J v Y 2 N l J n F 1 b 3 Q 7 L C Z x d W 9 0 O 1 d l Y k 1 h c 3 R l c n M m c X V v d D s s J n F 1 b 3 Q 7 U m V m Z X J l b m N l Z E l u V 2 V i Q 2 9 k Z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T k 4 O D R i M S 0 2 M z I x L T Q 2 N T k t O T I 2 M i 0 3 O W F h N j k 0 M 2 Q y O G U i I C 8 + P E V u d H J 5 I F R 5 c G U 9 I l J l b G F 0 a W 9 u c 2 h p c E l u Z m 9 D b 2 5 0 Y W l u Z X I i I F Z h b H V l P S J z e y Z x d W 9 0 O 2 N v b H V t b k N v d W 5 0 J n F 1 b 3 Q 7 O j Y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U X V l c n k g U k 9 T V E V S I E F j d G l 2 Z S B N Z W 1 i Z X J z L 0 F 1 d G 9 S Z W 1 v d m V k Q 2 9 s d W 1 u c z E u e 0 1 F T U J F U i B J R C w w f S Z x d W 9 0 O y w m c X V v d D t T Z W N 0 a W 9 u M S 9 f U X V l c n k g U k 9 T V E V S I E F j d G l 2 Z S B N Z W 1 i Z X J z L 0 F 1 d G 9 S Z W 1 v d m V k Q 2 9 s d W 1 u c z E u e 0 F j d G l 2 Z S w x f S Z x d W 9 0 O y w m c X V v d D t T Z W N 0 a W 9 u M S 9 f U X V l c n k g U k 9 T V E V S I E F j d G l 2 Z S B N Z W 1 i Z X J z L 0 F 1 d G 9 S Z W 1 v d m V k Q 2 9 s d W 1 u c z E u e 0 x h c 3 Q s M n 0 m c X V v d D s s J n F 1 b 3 Q 7 U 2 V j d G l v b j E v X 1 F 1 Z X J 5 I F J P U 1 R F U i B B Y 3 R p d m U g T W V t Y m V y c y 9 B d X R v U m V t b 3 Z l Z E N v b H V t b n M x L n t G a X J z d C w z f S Z x d W 9 0 O y w m c X V v d D t T Z W N 0 a W 9 u M S 9 f U X V l c n k g U k 9 T V E V S I E F j d G l 2 Z S B N Z W 1 i Z X J z L 0 F 1 d G 9 S Z W 1 v d m V k Q 2 9 s d W 1 u c z E u e 1 N w b 3 V z Z S w 0 f S Z x d W 9 0 O y w m c X V v d D t T Z W N 0 a W 9 u M S 9 f U X V l c n k g U k 9 T V E V S I E F j d G l 2 Z S B N Z W 1 i Z X J z L 0 F 1 d G 9 S Z W 1 v d m V k Q 2 9 s d W 1 u c z E u e 1 B y b 2 Z l c 3 N p b 2 4 s N X 0 m c X V v d D s s J n F 1 b 3 Q 7 U 2 V j d G l v b j E v X 1 F 1 Z X J 5 I F J P U 1 R F U i B B Y 3 R p d m U g T W V t Y m V y c y 9 B d X R v U m V t b 3 Z l Z E N v b H V t b n M x L n t T d H J l Z X Q s N n 0 m c X V v d D s s J n F 1 b 3 Q 7 U 2 V j d G l v b j E v X 1 F 1 Z X J 5 I F J P U 1 R F U i B B Y 3 R p d m U g T W V t Y m V y c y 9 B d X R v U m V t b 3 Z l Z E N v b H V t b n M x L n t U b 3 d u L D d 9 J n F 1 b 3 Q 7 L C Z x d W 9 0 O 1 N l Y 3 R p b 2 4 x L 1 9 R d W V y e S B S T 1 N U R V I g Q W N 0 a X Z l I E 1 l b W J l c n M v Q X V 0 b 1 J l b W 9 2 Z W R D b 2 x 1 b W 5 z M S 5 7 U 3 R h d G U s O H 0 m c X V v d D s s J n F 1 b 3 Q 7 U 2 V j d G l v b j E v X 1 F 1 Z X J 5 I F J P U 1 R F U i B B Y 3 R p d m U g T W V t Y m V y c y 9 B d X R v U m V t b 3 Z l Z E N v b H V t b n M x L n t a a X A s O X 0 m c X V v d D s s J n F 1 b 3 Q 7 U 2 V j d G l v b j E v X 1 F 1 Z X J 5 I F J P U 1 R F U i B B Y 3 R p d m U g T W V t Y m V y c y 9 B d X R v U m V t b 3 Z l Z E N v b H V t b n M x L n t Q a G 9 u Z S w x M H 0 m c X V v d D s s J n F 1 b 3 Q 7 U 2 V j d G l v b j E v X 1 F 1 Z X J 5 I F J P U 1 R F U i B B Y 3 R p d m U g T W V t Y m V y c y 9 B d X R v U m V t b 3 Z l Z E N v b H V t b n M x L n t D Z W x s I F B o b 2 5 l L D E x f S Z x d W 9 0 O y w m c X V v d D t T Z W N 0 a W 9 u M S 9 f U X V l c n k g U k 9 T V E V S I E F j d G l 2 Z S B N Z W 1 i Z X J z L 0 F 1 d G 9 S Z W 1 v d m V k Q 2 9 s d W 1 u c z E u e 0 V t Y W l s L D E y f S Z x d W 9 0 O y w m c X V v d D t T Z W N 0 a W 9 u M S 9 f U X V l c n k g U k 9 T V E V S I E F j d G l 2 Z S B N Z W 1 i Z X J z L 0 F 1 d G 9 S Z W 1 v d m V k Q 2 9 s d W 1 u c z E u e 0 V t Y W l s I F N w b 3 V z Z S w x M 3 0 m c X V v d D s s J n F 1 b 3 Q 7 U 2 V j d G l v b j E v X 1 F 1 Z X J 5 I F J P U 1 R F U i B B Y 3 R p d m U g T W V t Y m V y c y 9 B d X R v U m V t b 3 Z l Z E N v b H V t b n M x L n t E T 0 I s M T R 9 J n F 1 b 3 Q 7 L C Z x d W 9 0 O 1 N l Y 3 R p b 2 4 x L 1 9 R d W V y e S B S T 1 N U R V I g Q W N 0 a X Z l I E 1 l b W J l c n M v Q X V 0 b 1 J l b W 9 2 Z W R D b 2 x 1 b W 5 z M S 5 7 U 3 B v b n N v c i w x N X 0 m c X V v d D s s J n F 1 b 3 Q 7 U 2 V j d G l v b j E v X 1 F 1 Z X J 5 I F J P U 1 R F U i B B Y 3 R p d m U g T W V t Y m V y c y 9 B d X R v U m V t b 3 Z l Z E N v b H V t b n M x L n t D b 2 1 t Z W 5 0 L D E 2 f S Z x d W 9 0 O y w m c X V v d D t T Z W N 0 a W 9 u M S 9 f U X V l c n k g U k 9 T V E V S I E F j d G l 2 Z S B N Z W 1 i Z X J z L 0 F 1 d G 9 S Z W 1 v d m V k Q 2 9 s d W 1 u c z E u e 0 F z c 2 9 j a W F 0 Z S w x N 3 0 m c X V v d D s s J n F 1 b 3 Q 7 U 2 V j d G l v b j E v X 1 F 1 Z X J 5 I F J P U 1 R F U i B B Y 3 R p d m U g T W V t Y m V y c y 9 B d X R v U m V t b 3 Z l Z E N v b H V t b n M x L n t N Z W 1 i Z X I g R G F 0 Z S w x O H 0 m c X V v d D s s J n F 1 b 3 Q 7 U 2 V j d G l v b j E v X 1 F 1 Z X J 5 I F J P U 1 R F U i B B Y 3 R p d m U g T W V t Y m V y c y 9 B d X R v U m V t b 3 Z l Z E N v b H V t b n M x L n t F e G V t c H R E d W V z O T A r L D E 5 f S Z x d W 9 0 O y w m c X V v d D t T Z W N 0 a W 9 u M S 9 f U X V l c n k g U k 9 T V E V S I E F j d G l 2 Z S B N Z W 1 i Z X J z L 0 F 1 d G 9 S Z W 1 v d m V k Q 2 9 s d W 1 u c z E u e 0 R h d G U g R G V h Y 3 R p d m F 0 Z W Q s M j B 9 J n F 1 b 3 Q 7 L C Z x d W 9 0 O 1 N l Y 3 R p b 2 4 x L 1 9 R d W V y e S B S T 1 N U R V I g Q W N 0 a X Z l I E 1 l b W J l c n M v Q X V 0 b 1 J l b W 9 2 Z W R D b 2 x 1 b W 5 z M S 5 7 R G V j Z W F z Z W Q s M j F 9 J n F 1 b 3 Q 7 L C Z x d W 9 0 O 1 N l Y 3 R p b 2 4 x L 1 9 R d W V y e S B S T 1 N U R V I g Q W N 0 a X Z l I E 1 l b W J l c n M v Q X V 0 b 1 J l b W 9 2 Z W R D b 2 x 1 b W 5 z M S 5 7 R G F 0 Z S B E Z W N l Y X N l Z C w y M n 0 m c X V v d D s s J n F 1 b 3 Q 7 U 2 V j d G l v b j E v X 1 F 1 Z X J 5 I F J P U 1 R F U i B B Y 3 R p d m U g T W V t Y m V y c y 9 B d X R v U m V t b 3 Z l Z E N v b H V t b n M x L n t F e G V j I E J v Y X J k L D I z f S Z x d W 9 0 O y w m c X V v d D t T Z W N 0 a W 9 u M S 9 f U X V l c n k g U k 9 T V E V S I E F j d G l 2 Z S B N Z W 1 i Z X J z L 0 F 1 d G 9 S Z W 1 v d m V k Q 2 9 s d W 1 u c z E u e 0 d y b 3 V w I E N o Y W l y b W F u L D I 0 f S Z x d W 9 0 O y w m c X V v d D t T Z W N 0 a W 9 u M S 9 f U X V l c n k g U k 9 T V E V S I E F j d G l 2 Z S B N Z W 1 i Z X J z L 0 F 1 d G 9 S Z W 1 v d m V k Q 2 9 s d W 1 u c z E u e 0 x h c 3 R E Y X R h Q 2 h h b m d l L D I 1 f S Z x d W 9 0 O y w m c X V v d D t T Z W N 0 a W 9 u M S 9 f U X V l c n k g U k 9 T V E V S I E F j d G l 2 Z S B N Z W 1 i Z X J z L 0 F 1 d G 9 S Z W 1 v d m V k Q 2 9 s d W 1 u c z E u e 1 B h c 3 Q g U H J l c 2 l k Z W 5 0 I G l u I F l l Y X I s M j Z 9 J n F 1 b 3 Q 7 L C Z x d W 9 0 O 1 N l Y 3 R p b 2 4 x L 1 9 R d W V y e S B S T 1 N U R V I g Q W N 0 a X Z l I E 1 l b W J l c n M v Q X V 0 b 1 J l b W 9 2 Z W R D b 2 x 1 b W 5 z M S 5 7 R G l z d G l u Z 3 V p c 2 h l Z C B T Z X J 2 a W N l I E F 3 Y X J k I F l l Y X I s M j d 9 J n F 1 b 3 Q 7 L C Z x d W 9 0 O 1 N l Y 3 R p b 2 4 x L 1 9 R d W V y e S B S T 1 N U R V I g Q W N 0 a X Z l I E 1 l b W J l c n M v Q X V 0 b 1 J l b W 9 2 Z W R D b 2 x 1 b W 5 z M S 5 7 Q W d l L D I 4 f S Z x d W 9 0 O y w m c X V v d D t T Z W N 0 a W 9 u M S 9 f U X V l c n k g U k 9 T V E V S I E F j d G l 2 Z S B N Z W 1 i Z X J z L 0 F 1 d G 9 S Z W 1 v d m V k Q 2 9 s d W 1 u c z E u e 0 5 v d G F N Z W 1 i Z X J S Z W N v c m Q s M j l 9 J n F 1 b 3 Q 7 L C Z x d W 9 0 O 1 N l Y 3 R p b 2 4 x L 1 9 R d W V y e S B S T 1 N U R V I g Q W N 0 a X Z l I E 1 l b W J l c n M v Q X V 0 b 1 J l b W 9 2 Z W R D b 2 x 1 b W 5 z M S 5 7 R W 1 h a W x D b 2 5 m a X J t Z W Q s M z B 9 J n F 1 b 3 Q 7 L C Z x d W 9 0 O 1 N l Y 3 R p b 2 4 x L 1 9 R d W V y e S B S T 1 N U R V I g Q W N 0 a X Z l I E 1 l b W J l c n M v Q X V 0 b 1 J l b W 9 2 Z W R D b 2 x 1 b W 5 z M S 5 7 U m V h c 2 9 u I E R l Y W N 0 a X Z h d G V k L D M x f S Z x d W 9 0 O y w m c X V v d D t T Z W N 0 a W 9 u M S 9 f U X V l c n k g U k 9 T V E V S I E F j d G l 2 Z S B N Z W 1 i Z X J z L 0 F 1 d G 9 S Z W 1 v d m V k Q 2 9 s d W 1 u c z E u e 2 1 p Z G R s Z S w z M n 0 m c X V v d D s s J n F 1 b 3 Q 7 U 2 V j d G l v b j E v X 1 F 1 Z X J 5 I F J P U 1 R F U i B B Y 3 R p d m U g T W V t Y m V y c y 9 B d X R v U m V t b 3 Z l Z E N v b H V t b n M x L n t u a W N r b m F t Z S w z M 3 0 m c X V v d D s s J n F 1 b 3 Q 7 U 2 V j d G l v b j E v X 1 F 1 Z X J 5 I F J P U 1 R F U i B B Y 3 R p d m U g T W V t Y m V y c y 9 B d X R v U m V t b 3 Z l Z E N v b H V t b n M x L n t z d W Z m a X g s M z R 9 J n F 1 b 3 Q 7 L C Z x d W 9 0 O 1 N l Y 3 R p b 2 4 x L 1 9 R d W V y e S B S T 1 N U R V I g Q W N 0 a X Z l I E 1 l b W J l c n M v Q X V 0 b 1 J l b W 9 2 Z W R D b 2 x 1 b W 5 z M S 5 7 Q m F u Z C w z N X 0 m c X V v d D s s J n F 1 b 3 Q 7 U 2 V j d G l v b j E v X 1 F 1 Z X J 5 I F J P U 1 R F U i B B Y 3 R p d m U g T W V t Y m V y c y 9 B d X R v U m V t b 3 Z l Z E N v b H V t b n M x L n t C b 2 9 r L D M 2 f S Z x d W 9 0 O y w m c X V v d D t T Z W N 0 a W 9 u M S 9 f U X V l c n k g U k 9 T V E V S I E F j d G l 2 Z S B N Z W 1 i Z X J z L 0 F 1 d G 9 S Z W 1 v d m V k Q 2 9 s d W 1 u c z E u e 0 J y a W R n Z S w z N 3 0 m c X V v d D s s J n F 1 b 3 Q 7 U 2 V j d G l v b j E v X 1 F 1 Z X J 5 I F J P U 1 R F U i B B Y 3 R p d m U g T W V t Y m V y c y 9 B d X R v U m V t b 3 Z l Z E N v b H V t b n M x L n t C c m l k Z 2 U g R H V w b G l j Y X R l L D M 4 f S Z x d W 9 0 O y w m c X V v d D t T Z W N 0 a W 9 u M S 9 f U X V l c n k g U k 9 T V E V S I E F j d G l 2 Z S B N Z W 1 i Z X J z L 0 F 1 d G 9 S Z W 1 v d m V k Q 2 9 s d W 1 u c z E u e 0 N h c m U g Y W 5 k I E N v b m N l c m 4 s M z l 9 J n F 1 b 3 Q 7 L C Z x d W 9 0 O 1 N l Y 3 R p b 2 4 x L 1 9 R d W V y e S B S T 1 N U R V I g Q W N 0 a X Z l I E 1 l b W J l c n M v Q X V 0 b 1 J l b W 9 2 Z W R D b 2 x 1 b W 5 z M S 5 7 U 2 h v c n Q g S G l r Z X J z L D Q w f S Z x d W 9 0 O y w m c X V v d D t T Z W N 0 a W 9 u M S 9 f U X V l c n k g U k 9 T V E V S I E F j d G l 2 Z S B N Z W 1 i Z X J z L 0 F 1 d G 9 S Z W 1 v d m V k Q 2 9 s d W 1 u c z E u e 0 N v b X B 1 d G V y L D Q x f S Z x d W 9 0 O y w m c X V v d D t T Z W N 0 a W 9 u M S 9 f U X V l c n k g U k 9 T V E V S I E F j d G l 2 Z S B N Z W 1 i Z X J z L 0 F 1 d G 9 S Z W 1 v d m V k Q 2 9 s d W 1 u c z E u e 0 R p c 2 N 1 c 3 N p b 2 4 s N D J 9 J n F 1 b 3 Q 7 L C Z x d W 9 0 O 1 N l Y 3 R p b 2 4 x L 1 9 R d W V y e S B S T 1 N U R V I g Q W N 0 a X Z l I E 1 l b W J l c n M v Q X V 0 b 1 J l b W 9 2 Z W R D b 2 x 1 b W 5 z M S 5 7 R 2 F y Z G V u a W 5 n L D Q z f S Z x d W 9 0 O y w m c X V v d D t T Z W N 0 a W 9 u M S 9 f U X V l c n k g U k 9 T V E V S I E F j d G l 2 Z S B N Z W 1 i Z X J z L 0 F 1 d G 9 S Z W 1 v d m V k Q 2 9 s d W 1 u c z E u e 0 d v b G Y s N D R 9 J n F 1 b 3 Q 7 L C Z x d W 9 0 O 1 N l Y 3 R p b 2 4 x L 1 9 R d W V y e S B S T 1 N U R V I g Q W N 0 a X Z l I E 1 l b W J l c n M v Q X V 0 b 1 J l b W 9 2 Z W R D b 2 x 1 b W 5 z M S 5 7 S G l r a W 5 n I E x v b m c s N D V 9 J n F 1 b 3 Q 7 L C Z x d W 9 0 O 1 N l Y 3 R p b 2 4 x L 1 9 R d W V y e S B S T 1 N U R V I g Q W N 0 a X Z l I E 1 l b W J l c n M v Q X V 0 b 1 J l b W 9 2 Z W R D b 2 x 1 b W 5 z M S 5 7 S G l z d G 9 y a W F u L D Q 2 f S Z x d W 9 0 O y w m c X V v d D t T Z W N 0 a W 9 u M S 9 f U X V l c n k g U k 9 T V E V S I E F j d G l 2 Z S B N Z W 1 i Z X J z L 0 F 1 d G 9 S Z W 1 v d m V k Q 2 9 s d W 1 u c z E u e 0 h p c 3 R v c n k s N D d 9 J n F 1 b 3 Q 7 L C Z x d W 9 0 O 1 N l Y 3 R p b 2 4 x L 1 9 R d W V y e S B S T 1 N U R V I g Q W N 0 a X Z l I E 1 l b W J l c n M v Q X V 0 b 1 J l b W 9 2 Z W R D b 2 x 1 b W 5 z M S 5 7 S W 5 2 Z X N 0 b W V u d C w 0 O H 0 m c X V v d D s s J n F 1 b 3 Q 7 U 2 V j d G l v b j E v X 1 F 1 Z X J 5 I F J P U 1 R F U i B B Y 3 R p d m U g T W V t Y m V y c y 9 B d X R v U m V t b 3 Z l Z E N v b H V t b n M x L n t M d W 5 j a G V v b i w 0 O X 0 m c X V v d D s s J n F 1 b 3 Q 7 U 2 V j d G l v b j E v X 1 F 1 Z X J 5 I F J P U 1 R F U i B B Y 3 R p d m U g T W V t Y m V y c y 9 B d X R v U m V t b 3 Z l Z E N v b H V t b n M x L n t N Z W 1 i Z X J z a G l w L D U w f S Z x d W 9 0 O y w m c X V v d D t T Z W N 0 a W 9 u M S 9 f U X V l c n k g U k 9 T V E V S I E F j d G l 2 Z S B N Z W 1 i Z X J z L 0 F 1 d G 9 S Z W 1 v d m V k Q 2 9 s d W 1 u c z E u e 0 5 l d 3 N s Z X R 0 Z X I s N T F 9 J n F 1 b 3 Q 7 L C Z x d W 9 0 O 1 N l Y 3 R p b 2 4 x L 1 9 R d W V y e S B S T 1 N U R V I g Q W N 0 a X Z l I E 1 l b W J l c n M v Q X V 0 b 1 J l b W 9 2 Z W R D b 2 x 1 b W 5 z M S 5 7 U G h v d G 9 n c m F w a H k s N T J 9 J n F 1 b 3 Q 7 L C Z x d W 9 0 O 1 N l Y 3 R p b 2 4 x L 1 9 R d W V y e S B S T 1 N U R V I g Q W N 0 a X Z l I E 1 l b W J l c n M v Q X V 0 b 1 J l b W 9 2 Z W R D b 2 x 1 b W 5 z M S 5 7 U H J v a m V j d C B P d X R y Z W F j a C w 1 M 3 0 m c X V v d D s s J n F 1 b 3 Q 7 U 2 V j d G l v b j E v X 1 F 1 Z X J 5 I F J P U 1 R F U i B B Y 3 R p d m U g T W V t Y m V y c y 9 B d X R v U m V t b 3 Z l Z E N v b H V t b n M x L n t Q a W N r b G U g Q m F s b C w 1 N H 0 m c X V v d D s s J n F 1 b 3 Q 7 U 2 V j d G l v b j E v X 1 F 1 Z X J 5 I F J P U 1 R F U i B B Y 3 R p d m U g T W V t Y m V y c y 9 B d X R v U m V t b 3 Z l Z E N v b H V t b n M x L n t S Z W Z y Z X N o b W V u d C w 1 N X 0 m c X V v d D s s J n F 1 b 3 Q 7 U 2 V j d G l v b j E v X 1 F 1 Z X J 5 I F J P U 1 R F U i B B Y 3 R p d m U g T W V t Y m V y c y 9 B d X R v U m V t b 3 Z l Z E N v b H V t b n M x L n t T Y 2 l l b m N l L D U 2 f S Z x d W 9 0 O y w m c X V v d D t T Z W N 0 a W 9 u M S 9 f U X V l c n k g U k 9 T V E V S I E F j d G l 2 Z S B N Z W 1 i Z X J z L 0 F 1 d G 9 S Z W 1 v d m V k Q 2 9 s d W 1 u c z E u e 1 N 0 b 2 N r I E N s d W I s N T d 9 J n F 1 b 3 Q 7 L C Z x d W 9 0 O 1 N l Y 3 R p b 2 4 x L 1 9 R d W V y e S B S T 1 N U R V I g Q W N 0 a X Z l I E 1 l b W J l c n M v Q X V 0 b 1 J l b W 9 2 Z W R D b 2 x 1 b W 5 z M S 5 7 U 3 R v Y 2 s g U G l j a 2 l u Z y B D b 2 5 0 Z X N 0 L D U 4 f S Z x d W 9 0 O y w m c X V v d D t T Z W N 0 a W 9 u M S 9 f U X V l c n k g U k 9 T V E V S I E F j d G l 2 Z S B N Z W 1 i Z X J z L 0 F 1 d G 9 S Z W 1 v d m V k Q 2 9 s d W 1 u c z E u e 1 R l b m 5 p c y w 1 O X 0 m c X V v d D s s J n F 1 b 3 Q 7 U 2 V j d G l v b j E v X 1 F 1 Z X J 5 I F J P U 1 R F U i B B Y 3 R p d m U g T W V t Y m V y c y 9 B d X R v U m V t b 3 Z l Z E N v b H V t b n M x L n t U c m F u c 3 B v c n R h d G l v b i w 2 M H 0 m c X V v d D s s J n F 1 b 3 Q 7 U 2 V j d G l v b j E v X 1 F 1 Z X J 5 I F J P U 1 R F U i B B Y 3 R p d m U g T W V t Y m V y c y 9 B d X R v U m V t b 3 Z l Z E N v b H V t b n M x L n t U c m l w c y B h b m Q g V G 9 1 c n M s N j F 9 J n F 1 b 3 Q 7 L C Z x d W 9 0 O 1 N l Y 3 R p b 2 4 x L 1 9 R d W V y e S B S T 1 N U R V I g Q W N 0 a X Z l I E 1 l b W J l c n M v Q X V 0 b 1 J l b W 9 2 Z W R D b 2 x 1 b W 5 z M S 5 7 Q m 9 j Y 2 U s N j J 9 J n F 1 b 3 Q 7 L C Z x d W 9 0 O 1 N l Y 3 R p b 2 4 x L 1 9 R d W V y e S B S T 1 N U R V I g Q W N 0 a X Z l I E 1 l b W J l c n M v Q X V 0 b 1 J l b W 9 2 Z W R D b 2 x 1 b W 5 z M S 5 7 V 2 V i T W F z d G V y c y w 2 M 3 0 m c X V v d D s s J n F 1 b 3 Q 7 U 2 V j d G l v b j E v X 1 F 1 Z X J 5 I F J P U 1 R F U i B B Y 3 R p d m U g T W V t Y m V y c y 9 B d X R v U m V t b 3 Z l Z E N v b H V t b n M x L n t S Z W Z l c m V u Y 2 V k S W 5 X Z W J D b 2 R l L D Y 0 f S Z x d W 9 0 O 1 0 s J n F 1 b 3 Q 7 Q 2 9 s d W 1 u Q 2 9 1 b n Q m c X V v d D s 6 N j U s J n F 1 b 3 Q 7 S 2 V 5 Q 2 9 s d W 1 u T m F t Z X M m c X V v d D s 6 W 1 0 s J n F 1 b 3 Q 7 Q 2 9 s d W 1 u S W R l b n R p d G l l c y Z x d W 9 0 O z p b J n F 1 b 3 Q 7 U 2 V j d G l v b j E v X 1 F 1 Z X J 5 I F J P U 1 R F U i B B Y 3 R p d m U g T W V t Y m V y c y 9 B d X R v U m V t b 3 Z l Z E N v b H V t b n M x L n t N R U 1 C R V I g S U Q s M H 0 m c X V v d D s s J n F 1 b 3 Q 7 U 2 V j d G l v b j E v X 1 F 1 Z X J 5 I F J P U 1 R F U i B B Y 3 R p d m U g T W V t Y m V y c y 9 B d X R v U m V t b 3 Z l Z E N v b H V t b n M x L n t B Y 3 R p d m U s M X 0 m c X V v d D s s J n F 1 b 3 Q 7 U 2 V j d G l v b j E v X 1 F 1 Z X J 5 I F J P U 1 R F U i B B Y 3 R p d m U g T W V t Y m V y c y 9 B d X R v U m V t b 3 Z l Z E N v b H V t b n M x L n t M Y X N 0 L D J 9 J n F 1 b 3 Q 7 L C Z x d W 9 0 O 1 N l Y 3 R p b 2 4 x L 1 9 R d W V y e S B S T 1 N U R V I g Q W N 0 a X Z l I E 1 l b W J l c n M v Q X V 0 b 1 J l b W 9 2 Z W R D b 2 x 1 b W 5 z M S 5 7 R m l y c 3 Q s M 3 0 m c X V v d D s s J n F 1 b 3 Q 7 U 2 V j d G l v b j E v X 1 F 1 Z X J 5 I F J P U 1 R F U i B B Y 3 R p d m U g T W V t Y m V y c y 9 B d X R v U m V t b 3 Z l Z E N v b H V t b n M x L n t T c G 9 1 c 2 U s N H 0 m c X V v d D s s J n F 1 b 3 Q 7 U 2 V j d G l v b j E v X 1 F 1 Z X J 5 I F J P U 1 R F U i B B Y 3 R p d m U g T W V t Y m V y c y 9 B d X R v U m V t b 3 Z l Z E N v b H V t b n M x L n t Q c m 9 m Z X N z a W 9 u L D V 9 J n F 1 b 3 Q 7 L C Z x d W 9 0 O 1 N l Y 3 R p b 2 4 x L 1 9 R d W V y e S B S T 1 N U R V I g Q W N 0 a X Z l I E 1 l b W J l c n M v Q X V 0 b 1 J l b W 9 2 Z W R D b 2 x 1 b W 5 z M S 5 7 U 3 R y Z W V 0 L D Z 9 J n F 1 b 3 Q 7 L C Z x d W 9 0 O 1 N l Y 3 R p b 2 4 x L 1 9 R d W V y e S B S T 1 N U R V I g Q W N 0 a X Z l I E 1 l b W J l c n M v Q X V 0 b 1 J l b W 9 2 Z W R D b 2 x 1 b W 5 z M S 5 7 V G 9 3 b i w 3 f S Z x d W 9 0 O y w m c X V v d D t T Z W N 0 a W 9 u M S 9 f U X V l c n k g U k 9 T V E V S I E F j d G l 2 Z S B N Z W 1 i Z X J z L 0 F 1 d G 9 S Z W 1 v d m V k Q 2 9 s d W 1 u c z E u e 1 N 0 Y X R l L D h 9 J n F 1 b 3 Q 7 L C Z x d W 9 0 O 1 N l Y 3 R p b 2 4 x L 1 9 R d W V y e S B S T 1 N U R V I g Q W N 0 a X Z l I E 1 l b W J l c n M v Q X V 0 b 1 J l b W 9 2 Z W R D b 2 x 1 b W 5 z M S 5 7 W m l w L D l 9 J n F 1 b 3 Q 7 L C Z x d W 9 0 O 1 N l Y 3 R p b 2 4 x L 1 9 R d W V y e S B S T 1 N U R V I g Q W N 0 a X Z l I E 1 l b W J l c n M v Q X V 0 b 1 J l b W 9 2 Z W R D b 2 x 1 b W 5 z M S 5 7 U G h v b m U s M T B 9 J n F 1 b 3 Q 7 L C Z x d W 9 0 O 1 N l Y 3 R p b 2 4 x L 1 9 R d W V y e S B S T 1 N U R V I g Q W N 0 a X Z l I E 1 l b W J l c n M v Q X V 0 b 1 J l b W 9 2 Z W R D b 2 x 1 b W 5 z M S 5 7 Q 2 V s b C B Q a G 9 u Z S w x M X 0 m c X V v d D s s J n F 1 b 3 Q 7 U 2 V j d G l v b j E v X 1 F 1 Z X J 5 I F J P U 1 R F U i B B Y 3 R p d m U g T W V t Y m V y c y 9 B d X R v U m V t b 3 Z l Z E N v b H V t b n M x L n t F b W F p b C w x M n 0 m c X V v d D s s J n F 1 b 3 Q 7 U 2 V j d G l v b j E v X 1 F 1 Z X J 5 I F J P U 1 R F U i B B Y 3 R p d m U g T W V t Y m V y c y 9 B d X R v U m V t b 3 Z l Z E N v b H V t b n M x L n t F b W F p b C B T c G 9 1 c 2 U s M T N 9 J n F 1 b 3 Q 7 L C Z x d W 9 0 O 1 N l Y 3 R p b 2 4 x L 1 9 R d W V y e S B S T 1 N U R V I g Q W N 0 a X Z l I E 1 l b W J l c n M v Q X V 0 b 1 J l b W 9 2 Z W R D b 2 x 1 b W 5 z M S 5 7 R E 9 C L D E 0 f S Z x d W 9 0 O y w m c X V v d D t T Z W N 0 a W 9 u M S 9 f U X V l c n k g U k 9 T V E V S I E F j d G l 2 Z S B N Z W 1 i Z X J z L 0 F 1 d G 9 S Z W 1 v d m V k Q 2 9 s d W 1 u c z E u e 1 N w b 2 5 z b 3 I s M T V 9 J n F 1 b 3 Q 7 L C Z x d W 9 0 O 1 N l Y 3 R p b 2 4 x L 1 9 R d W V y e S B S T 1 N U R V I g Q W N 0 a X Z l I E 1 l b W J l c n M v Q X V 0 b 1 J l b W 9 2 Z W R D b 2 x 1 b W 5 z M S 5 7 Q 2 9 t b W V u d C w x N n 0 m c X V v d D s s J n F 1 b 3 Q 7 U 2 V j d G l v b j E v X 1 F 1 Z X J 5 I F J P U 1 R F U i B B Y 3 R p d m U g T W V t Y m V y c y 9 B d X R v U m V t b 3 Z l Z E N v b H V t b n M x L n t B c 3 N v Y 2 l h d G U s M T d 9 J n F 1 b 3 Q 7 L C Z x d W 9 0 O 1 N l Y 3 R p b 2 4 x L 1 9 R d W V y e S B S T 1 N U R V I g Q W N 0 a X Z l I E 1 l b W J l c n M v Q X V 0 b 1 J l b W 9 2 Z W R D b 2 x 1 b W 5 z M S 5 7 T W V t Y m V y I E R h d G U s M T h 9 J n F 1 b 3 Q 7 L C Z x d W 9 0 O 1 N l Y 3 R p b 2 4 x L 1 9 R d W V y e S B S T 1 N U R V I g Q W N 0 a X Z l I E 1 l b W J l c n M v Q X V 0 b 1 J l b W 9 2 Z W R D b 2 x 1 b W 5 z M S 5 7 R X h l b X B 0 R H V l c z k w K y w x O X 0 m c X V v d D s s J n F 1 b 3 Q 7 U 2 V j d G l v b j E v X 1 F 1 Z X J 5 I F J P U 1 R F U i B B Y 3 R p d m U g T W V t Y m V y c y 9 B d X R v U m V t b 3 Z l Z E N v b H V t b n M x L n t E Y X R l I E R l Y W N 0 a X Z h d G V k L D I w f S Z x d W 9 0 O y w m c X V v d D t T Z W N 0 a W 9 u M S 9 f U X V l c n k g U k 9 T V E V S I E F j d G l 2 Z S B N Z W 1 i Z X J z L 0 F 1 d G 9 S Z W 1 v d m V k Q 2 9 s d W 1 u c z E u e 0 R l Y 2 V h c 2 V k L D I x f S Z x d W 9 0 O y w m c X V v d D t T Z W N 0 a W 9 u M S 9 f U X V l c n k g U k 9 T V E V S I E F j d G l 2 Z S B N Z W 1 i Z X J z L 0 F 1 d G 9 S Z W 1 v d m V k Q 2 9 s d W 1 u c z E u e 0 R h d G U g R G V j Z W F z Z W Q s M j J 9 J n F 1 b 3 Q 7 L C Z x d W 9 0 O 1 N l Y 3 R p b 2 4 x L 1 9 R d W V y e S B S T 1 N U R V I g Q W N 0 a X Z l I E 1 l b W J l c n M v Q X V 0 b 1 J l b W 9 2 Z W R D b 2 x 1 b W 5 z M S 5 7 R X h l Y y B C b 2 F y Z C w y M 3 0 m c X V v d D s s J n F 1 b 3 Q 7 U 2 V j d G l v b j E v X 1 F 1 Z X J 5 I F J P U 1 R F U i B B Y 3 R p d m U g T W V t Y m V y c y 9 B d X R v U m V t b 3 Z l Z E N v b H V t b n M x L n t H c m 9 1 c C B D a G F p c m 1 h b i w y N H 0 m c X V v d D s s J n F 1 b 3 Q 7 U 2 V j d G l v b j E v X 1 F 1 Z X J 5 I F J P U 1 R F U i B B Y 3 R p d m U g T W V t Y m V y c y 9 B d X R v U m V t b 3 Z l Z E N v b H V t b n M x L n t M Y X N 0 R G F 0 Y U N o Y W 5 n Z S w y N X 0 m c X V v d D s s J n F 1 b 3 Q 7 U 2 V j d G l v b j E v X 1 F 1 Z X J 5 I F J P U 1 R F U i B B Y 3 R p d m U g T W V t Y m V y c y 9 B d X R v U m V t b 3 Z l Z E N v b H V t b n M x L n t Q Y X N 0 I F B y Z X N p Z G V u d C B p b i B Z Z W F y L D I 2 f S Z x d W 9 0 O y w m c X V v d D t T Z W N 0 a W 9 u M S 9 f U X V l c n k g U k 9 T V E V S I E F j d G l 2 Z S B N Z W 1 i Z X J z L 0 F 1 d G 9 S Z W 1 v d m V k Q 2 9 s d W 1 u c z E u e 0 R p c 3 R p b m d 1 a X N o Z W Q g U 2 V y d m l j Z S B B d 2 F y Z C B Z Z W F y L D I 3 f S Z x d W 9 0 O y w m c X V v d D t T Z W N 0 a W 9 u M S 9 f U X V l c n k g U k 9 T V E V S I E F j d G l 2 Z S B N Z W 1 i Z X J z L 0 F 1 d G 9 S Z W 1 v d m V k Q 2 9 s d W 1 u c z E u e 0 F n Z S w y O H 0 m c X V v d D s s J n F 1 b 3 Q 7 U 2 V j d G l v b j E v X 1 F 1 Z X J 5 I F J P U 1 R F U i B B Y 3 R p d m U g T W V t Y m V y c y 9 B d X R v U m V t b 3 Z l Z E N v b H V t b n M x L n t O b 3 R h T W V t Y m V y U m V j b 3 J k L D I 5 f S Z x d W 9 0 O y w m c X V v d D t T Z W N 0 a W 9 u M S 9 f U X V l c n k g U k 9 T V E V S I E F j d G l 2 Z S B N Z W 1 i Z X J z L 0 F 1 d G 9 S Z W 1 v d m V k Q 2 9 s d W 1 u c z E u e 0 V t Y W l s Q 2 9 u Z m l y b W V k L D M w f S Z x d W 9 0 O y w m c X V v d D t T Z W N 0 a W 9 u M S 9 f U X V l c n k g U k 9 T V E V S I E F j d G l 2 Z S B N Z W 1 i Z X J z L 0 F 1 d G 9 S Z W 1 v d m V k Q 2 9 s d W 1 u c z E u e 1 J l Y X N v b i B E Z W F j d G l 2 Y X R l Z C w z M X 0 m c X V v d D s s J n F 1 b 3 Q 7 U 2 V j d G l v b j E v X 1 F 1 Z X J 5 I F J P U 1 R F U i B B Y 3 R p d m U g T W V t Y m V y c y 9 B d X R v U m V t b 3 Z l Z E N v b H V t b n M x L n t t a W R k b G U s M z J 9 J n F 1 b 3 Q 7 L C Z x d W 9 0 O 1 N l Y 3 R p b 2 4 x L 1 9 R d W V y e S B S T 1 N U R V I g Q W N 0 a X Z l I E 1 l b W J l c n M v Q X V 0 b 1 J l b W 9 2 Z W R D b 2 x 1 b W 5 z M S 5 7 b m l j a 2 5 h b W U s M z N 9 J n F 1 b 3 Q 7 L C Z x d W 9 0 O 1 N l Y 3 R p b 2 4 x L 1 9 R d W V y e S B S T 1 N U R V I g Q W N 0 a X Z l I E 1 l b W J l c n M v Q X V 0 b 1 J l b W 9 2 Z W R D b 2 x 1 b W 5 z M S 5 7 c 3 V m Z m l 4 L D M 0 f S Z x d W 9 0 O y w m c X V v d D t T Z W N 0 a W 9 u M S 9 f U X V l c n k g U k 9 T V E V S I E F j d G l 2 Z S B N Z W 1 i Z X J z L 0 F 1 d G 9 S Z W 1 v d m V k Q 2 9 s d W 1 u c z E u e 0 J h b m Q s M z V 9 J n F 1 b 3 Q 7 L C Z x d W 9 0 O 1 N l Y 3 R p b 2 4 x L 1 9 R d W V y e S B S T 1 N U R V I g Q W N 0 a X Z l I E 1 l b W J l c n M v Q X V 0 b 1 J l b W 9 2 Z W R D b 2 x 1 b W 5 z M S 5 7 Q m 9 v a y w z N n 0 m c X V v d D s s J n F 1 b 3 Q 7 U 2 V j d G l v b j E v X 1 F 1 Z X J 5 I F J P U 1 R F U i B B Y 3 R p d m U g T W V t Y m V y c y 9 B d X R v U m V t b 3 Z l Z E N v b H V t b n M x L n t C c m l k Z 2 U s M z d 9 J n F 1 b 3 Q 7 L C Z x d W 9 0 O 1 N l Y 3 R p b 2 4 x L 1 9 R d W V y e S B S T 1 N U R V I g Q W N 0 a X Z l I E 1 l b W J l c n M v Q X V 0 b 1 J l b W 9 2 Z W R D b 2 x 1 b W 5 z M S 5 7 Q n J p Z G d l I E R 1 c G x p Y 2 F 0 Z S w z O H 0 m c X V v d D s s J n F 1 b 3 Q 7 U 2 V j d G l v b j E v X 1 F 1 Z X J 5 I F J P U 1 R F U i B B Y 3 R p d m U g T W V t Y m V y c y 9 B d X R v U m V t b 3 Z l Z E N v b H V t b n M x L n t D Y X J l I G F u Z C B D b 2 5 j Z X J u L D M 5 f S Z x d W 9 0 O y w m c X V v d D t T Z W N 0 a W 9 u M S 9 f U X V l c n k g U k 9 T V E V S I E F j d G l 2 Z S B N Z W 1 i Z X J z L 0 F 1 d G 9 S Z W 1 v d m V k Q 2 9 s d W 1 u c z E u e 1 N o b 3 J 0 I E h p a 2 V y c y w 0 M H 0 m c X V v d D s s J n F 1 b 3 Q 7 U 2 V j d G l v b j E v X 1 F 1 Z X J 5 I F J P U 1 R F U i B B Y 3 R p d m U g T W V t Y m V y c y 9 B d X R v U m V t b 3 Z l Z E N v b H V t b n M x L n t D b 2 1 w d X R l c i w 0 M X 0 m c X V v d D s s J n F 1 b 3 Q 7 U 2 V j d G l v b j E v X 1 F 1 Z X J 5 I F J P U 1 R F U i B B Y 3 R p d m U g T W V t Y m V y c y 9 B d X R v U m V t b 3 Z l Z E N v b H V t b n M x L n t E a X N j d X N z a W 9 u L D Q y f S Z x d W 9 0 O y w m c X V v d D t T Z W N 0 a W 9 u M S 9 f U X V l c n k g U k 9 T V E V S I E F j d G l 2 Z S B N Z W 1 i Z X J z L 0 F 1 d G 9 S Z W 1 v d m V k Q 2 9 s d W 1 u c z E u e 0 d h c m R l b m l u Z y w 0 M 3 0 m c X V v d D s s J n F 1 b 3 Q 7 U 2 V j d G l v b j E v X 1 F 1 Z X J 5 I F J P U 1 R F U i B B Y 3 R p d m U g T W V t Y m V y c y 9 B d X R v U m V t b 3 Z l Z E N v b H V t b n M x L n t H b 2 x m L D Q 0 f S Z x d W 9 0 O y w m c X V v d D t T Z W N 0 a W 9 u M S 9 f U X V l c n k g U k 9 T V E V S I E F j d G l 2 Z S B N Z W 1 i Z X J z L 0 F 1 d G 9 S Z W 1 v d m V k Q 2 9 s d W 1 u c z E u e 0 h p a 2 l u Z y B M b 2 5 n L D Q 1 f S Z x d W 9 0 O y w m c X V v d D t T Z W N 0 a W 9 u M S 9 f U X V l c n k g U k 9 T V E V S I E F j d G l 2 Z S B N Z W 1 i Z X J z L 0 F 1 d G 9 S Z W 1 v d m V k Q 2 9 s d W 1 u c z E u e 0 h p c 3 R v c m l h b i w 0 N n 0 m c X V v d D s s J n F 1 b 3 Q 7 U 2 V j d G l v b j E v X 1 F 1 Z X J 5 I F J P U 1 R F U i B B Y 3 R p d m U g T W V t Y m V y c y 9 B d X R v U m V t b 3 Z l Z E N v b H V t b n M x L n t I a X N 0 b 3 J 5 L D Q 3 f S Z x d W 9 0 O y w m c X V v d D t T Z W N 0 a W 9 u M S 9 f U X V l c n k g U k 9 T V E V S I E F j d G l 2 Z S B N Z W 1 i Z X J z L 0 F 1 d G 9 S Z W 1 v d m V k Q 2 9 s d W 1 u c z E u e 0 l u d m V z d G 1 l b n Q s N D h 9 J n F 1 b 3 Q 7 L C Z x d W 9 0 O 1 N l Y 3 R p b 2 4 x L 1 9 R d W V y e S B S T 1 N U R V I g Q W N 0 a X Z l I E 1 l b W J l c n M v Q X V 0 b 1 J l b W 9 2 Z W R D b 2 x 1 b W 5 z M S 5 7 T H V u Y 2 h l b 2 4 s N D l 9 J n F 1 b 3 Q 7 L C Z x d W 9 0 O 1 N l Y 3 R p b 2 4 x L 1 9 R d W V y e S B S T 1 N U R V I g Q W N 0 a X Z l I E 1 l b W J l c n M v Q X V 0 b 1 J l b W 9 2 Z W R D b 2 x 1 b W 5 z M S 5 7 T W V t Y m V y c 2 h p c C w 1 M H 0 m c X V v d D s s J n F 1 b 3 Q 7 U 2 V j d G l v b j E v X 1 F 1 Z X J 5 I F J P U 1 R F U i B B Y 3 R p d m U g T W V t Y m V y c y 9 B d X R v U m V t b 3 Z l Z E N v b H V t b n M x L n t O Z X d z b G V 0 d G V y L D U x f S Z x d W 9 0 O y w m c X V v d D t T Z W N 0 a W 9 u M S 9 f U X V l c n k g U k 9 T V E V S I E F j d G l 2 Z S B N Z W 1 i Z X J z L 0 F 1 d G 9 S Z W 1 v d m V k Q 2 9 s d W 1 u c z E u e 1 B o b 3 R v Z 3 J h c G h 5 L D U y f S Z x d W 9 0 O y w m c X V v d D t T Z W N 0 a W 9 u M S 9 f U X V l c n k g U k 9 T V E V S I E F j d G l 2 Z S B N Z W 1 i Z X J z L 0 F 1 d G 9 S Z W 1 v d m V k Q 2 9 s d W 1 u c z E u e 1 B y b 2 p l Y 3 Q g T 3 V 0 c m V h Y 2 g s N T N 9 J n F 1 b 3 Q 7 L C Z x d W 9 0 O 1 N l Y 3 R p b 2 4 x L 1 9 R d W V y e S B S T 1 N U R V I g Q W N 0 a X Z l I E 1 l b W J l c n M v Q X V 0 b 1 J l b W 9 2 Z W R D b 2 x 1 b W 5 z M S 5 7 U G l j a 2 x l I E J h b G w s N T R 9 J n F 1 b 3 Q 7 L C Z x d W 9 0 O 1 N l Y 3 R p b 2 4 x L 1 9 R d W V y e S B S T 1 N U R V I g Q W N 0 a X Z l I E 1 l b W J l c n M v Q X V 0 b 1 J l b W 9 2 Z W R D b 2 x 1 b W 5 z M S 5 7 U m V m c m V z a G 1 l b n Q s N T V 9 J n F 1 b 3 Q 7 L C Z x d W 9 0 O 1 N l Y 3 R p b 2 4 x L 1 9 R d W V y e S B S T 1 N U R V I g Q W N 0 a X Z l I E 1 l b W J l c n M v Q X V 0 b 1 J l b W 9 2 Z W R D b 2 x 1 b W 5 z M S 5 7 U 2 N p Z W 5 j Z S w 1 N n 0 m c X V v d D s s J n F 1 b 3 Q 7 U 2 V j d G l v b j E v X 1 F 1 Z X J 5 I F J P U 1 R F U i B B Y 3 R p d m U g T W V t Y m V y c y 9 B d X R v U m V t b 3 Z l Z E N v b H V t b n M x L n t T d G 9 j a y B D b H V i L D U 3 f S Z x d W 9 0 O y w m c X V v d D t T Z W N 0 a W 9 u M S 9 f U X V l c n k g U k 9 T V E V S I E F j d G l 2 Z S B N Z W 1 i Z X J z L 0 F 1 d G 9 S Z W 1 v d m V k Q 2 9 s d W 1 u c z E u e 1 N 0 b 2 N r I F B p Y 2 t p b m c g Q 2 9 u d G V z d C w 1 O H 0 m c X V v d D s s J n F 1 b 3 Q 7 U 2 V j d G l v b j E v X 1 F 1 Z X J 5 I F J P U 1 R F U i B B Y 3 R p d m U g T W V t Y m V y c y 9 B d X R v U m V t b 3 Z l Z E N v b H V t b n M x L n t U Z W 5 u a X M s N T l 9 J n F 1 b 3 Q 7 L C Z x d W 9 0 O 1 N l Y 3 R p b 2 4 x L 1 9 R d W V y e S B S T 1 N U R V I g Q W N 0 a X Z l I E 1 l b W J l c n M v Q X V 0 b 1 J l b W 9 2 Z W R D b 2 x 1 b W 5 z M S 5 7 V H J h b n N w b 3 J 0 Y X R p b 2 4 s N j B 9 J n F 1 b 3 Q 7 L C Z x d W 9 0 O 1 N l Y 3 R p b 2 4 x L 1 9 R d W V y e S B S T 1 N U R V I g Q W N 0 a X Z l I E 1 l b W J l c n M v Q X V 0 b 1 J l b W 9 2 Z W R D b 2 x 1 b W 5 z M S 5 7 V H J p c H M g Y W 5 k I F R v d X J z L D Y x f S Z x d W 9 0 O y w m c X V v d D t T Z W N 0 a W 9 u M S 9 f U X V l c n k g U k 9 T V E V S I E F j d G l 2 Z S B N Z W 1 i Z X J z L 0 F 1 d G 9 S Z W 1 v d m V k Q 2 9 s d W 1 u c z E u e 0 J v Y 2 N l L D Y y f S Z x d W 9 0 O y w m c X V v d D t T Z W N 0 a W 9 u M S 9 f U X V l c n k g U k 9 T V E V S I E F j d G l 2 Z S B N Z W 1 i Z X J z L 0 F 1 d G 9 S Z W 1 v d m V k Q 2 9 s d W 1 u c z E u e 1 d l Y k 1 h c 3 R l c n M s N j N 9 J n F 1 b 3 Q 7 L C Z x d W 9 0 O 1 N l Y 3 R p b 2 4 x L 1 9 R d W V y e S B S T 1 N U R V I g Q W N 0 a X Z l I E 1 l b W J l c n M v Q X V 0 b 1 J l b W 9 2 Z W R D b 2 x 1 b W 5 z M S 5 7 U m V m Z X J l b m N l Z E l u V 2 V i Q 2 9 k Z S w 2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1 F 1 Z X J 5 J T I w U k 9 T V E V S J T I w Q W N 0 a X Z l J T I w T W V t Y m V y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X V l c n k l M j B S T 1 N U R V I l M j B B Y 3 R p d m U l M j B N Z W 1 i Z X J z L 1 9 f U X V l c n k l M j B S T 1 N U R V I l M j B B Y 3 R p d m U l M j B N Z W 1 i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1 F 1 Z X J 5 J T I w U k 9 T V E V S J T I w Q W N 0 a X Z l J T I w T W V t Y m V y c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X V l c n k l M j B S T 1 N U R V I l M j B B Y 3 R p d m U l M j B N Z W 1 i Z X J z J T I w K D I p L 1 9 f U X V l c n k l M j B S T 1 N U R V I l M j B B Y 3 R p d m U l M j B N Z W 1 i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1 F 1 Z X J 5 J T I w U k 9 T V E V S J T I w Q W N 0 a X Z l J T I w T W V t Y m V y c y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X V l c n k l M j B S T 1 N U R V I l M j B B Y 3 R p d m U l M j B N Z W 1 i Z X J z J T I w K D M p L 1 9 f U X V l c n k l M j B S T 1 N U R V I l M j B B Y 3 R p d m U l M j B N Z W 1 i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1 F 1 Z X J 5 J T I w U k 9 T V E V S J T I w Q W N 0 a X Z l J T I w T W V t Y m V y c y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X V l c n k l M j B S T 1 N U R V I l M j B B Y 3 R p d m U l M j B N Z W 1 i Z X J z J T I w K D Q p L 1 9 f U X V l c n k l M j B S T 1 N U R V I l M j B B Y 3 R p d m U l M j B N Z W 1 i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1 F 1 Z X J 5 J T I w U k 9 T V E V S J T I w Q W N 0 a X Z l J T I w T W V t Y m V y c y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X V l c n k l M j B S T 1 N U R V I l M j B B Y 3 R p d m U l M j B N Z W 1 i Z X J z J T I w K D U p L 1 9 f U X V l c n k l M j B S T 1 N U R V I l M j B B Y 3 R p d m U l M j B N Z W 1 i Z X J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R d W V y e S U y M F J P U 1 R F U i U y M E F j d G l 2 Z S U y M E 1 l b W J l c n M l M j A o N i k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j M w O T I 2 O T I t Y T I z M i 0 0 N j R j L T g 3 M j M t N W Z l N W I 0 N 2 Z i Y z Y 3 I i A v P j x F b n R y e S B U e X B l P S J S Z X N 1 b H R U e X B l I i B W Y W x 1 Z T 0 i c 1 R h Y m x l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U X V l c n l f U k 9 T V E V S X 0 F j d G l 2 Z V 9 N Z W 1 i Z X J z I i A v P j x F b n R y e S B U e X B l P S J G a W x s R X J y b 3 J D b 3 V u d C I g V m F s d W U 9 I m w w I i A v P j x F b n R y e S B U e X B l P S J G a W x s T G F z d F V w Z G F 0 Z W Q i I F Z h b H V l P S J k M j A y M y 0 x M S 0 w M V Q x N z o x M T o x N C 4 2 N T c z M j c 4 W i I g L z 4 8 R W 5 0 c n k g V H l w Z T 0 i R m l s b E V y c m 9 y Q 2 9 k Z S I g V m F s d W U 9 I n N V b m t u b 3 d u I i A v P j x F b n R y e S B U e X B l P S J G a W x s Q 2 9 s d W 1 u V H l w Z X M i I F Z h b H V l P S J z Q W d F R 0 J n W U d C Z 1 l H Q m d Z R 0 J n W U h C Z 1 l C Q n d F S E F R Y 0 d C Z 2 N H Q m d J Q k F R W U d C Z 1 l C Q V F F Q k F R R U J B U U V C Q V F F Q k F R R U J B U U V C Q V F F Q k F R R U J B U U V C Q V F F P S I g L z 4 8 R W 5 0 c n k g V H l w Z T 0 i R m l s b E N v d W 5 0 I i B W Y W x 1 Z T 0 i b D M z N S I g L z 4 8 R W 5 0 c n k g V H l w Z T 0 i R m l s b E N v b H V t b k 5 h b W V z I i B W Y W x 1 Z T 0 i c 1 s m c X V v d D t N R U 1 C R V I g S U Q m c X V v d D s s J n F 1 b 3 Q 7 Q W N 0 a X Z l J n F 1 b 3 Q 7 L C Z x d W 9 0 O 0 x h c 3 Q m c X V v d D s s J n F 1 b 3 Q 7 R m l y c 3 Q m c X V v d D s s J n F 1 b 3 Q 7 U 3 B v d X N l J n F 1 b 3 Q 7 L C Z x d W 9 0 O 1 B y b 2 Z l c 3 N p b 2 4 m c X V v d D s s J n F 1 b 3 Q 7 U 3 R y Z W V 0 J n F 1 b 3 Q 7 L C Z x d W 9 0 O 1 R v d 2 4 m c X V v d D s s J n F 1 b 3 Q 7 U 3 R h d G U m c X V v d D s s J n F 1 b 3 Q 7 W m l w J n F 1 b 3 Q 7 L C Z x d W 9 0 O 1 B o b 2 5 l J n F 1 b 3 Q 7 L C Z x d W 9 0 O 0 N l b G w g U G h v b m U m c X V v d D s s J n F 1 b 3 Q 7 R W 1 h a W w m c X V v d D s s J n F 1 b 3 Q 7 R W 1 h a W w g U 3 B v d X N l J n F 1 b 3 Q 7 L C Z x d W 9 0 O 0 R P Q i Z x d W 9 0 O y w m c X V v d D t T c G 9 u c 2 9 y J n F 1 b 3 Q 7 L C Z x d W 9 0 O 0 N v b W 1 l b n Q m c X V v d D s s J n F 1 b 3 Q 7 Q X N z b 2 N p Y X R l J n F 1 b 3 Q 7 L C Z x d W 9 0 O 0 1 l b W J l c i B E Y X R l J n F 1 b 3 Q 7 L C Z x d W 9 0 O 0 V 4 Z W 1 w d E R 1 Z X M 5 M C s m c X V v d D s s J n F 1 b 3 Q 7 R G F 0 Z S B E Z W F j d G l 2 Y X R l Z C Z x d W 9 0 O y w m c X V v d D t E Z W N l Y X N l Z C Z x d W 9 0 O y w m c X V v d D t E Y X R l I E R l Y 2 V h c 2 V k J n F 1 b 3 Q 7 L C Z x d W 9 0 O 0 V 4 Z W M g Q m 9 h c m Q m c X V v d D s s J n F 1 b 3 Q 7 R 3 J v d X A g Q 2 h h a X J t Y W 4 m c X V v d D s s J n F 1 b 3 Q 7 T G F z d E R h d G F D a G F u Z 2 U m c X V v d D s s J n F 1 b 3 Q 7 U G F z d C B Q c m V z a W R l b n Q g a W 4 g W W V h c i Z x d W 9 0 O y w m c X V v d D t E a X N 0 a W 5 n d W l z a G V k I F N l c n Z p Y 2 U g Q X d h c m Q g W W V h c i Z x d W 9 0 O y w m c X V v d D t B Z 2 U m c X V v d D s s J n F 1 b 3 Q 7 T m 9 0 Y U 1 l b W J l c l J l Y 2 9 y Z C Z x d W 9 0 O y w m c X V v d D t F b W F p b E N v b m Z p c m 1 l Z C Z x d W 9 0 O y w m c X V v d D t S Z W F z b 2 4 g R G V h Y 3 R p d m F 0 Z W Q m c X V v d D s s J n F 1 b 3 Q 7 b W l k Z G x l J n F 1 b 3 Q 7 L C Z x d W 9 0 O 2 5 p Y 2 t u Y W 1 l J n F 1 b 3 Q 7 L C Z x d W 9 0 O 3 N 1 Z m Z p e C Z x d W 9 0 O y w m c X V v d D t C Y W 5 k J n F 1 b 3 Q 7 L C Z x d W 9 0 O 0 J v b 2 s m c X V v d D s s J n F 1 b 3 Q 7 Q n J p Z G d l J n F 1 b 3 Q 7 L C Z x d W 9 0 O 0 J y a W R n Z S B E d X B s a W N h d G U m c X V v d D s s J n F 1 b 3 Q 7 Q 2 F y Z S B h b m Q g Q 2 9 u Y 2 V y b i Z x d W 9 0 O y w m c X V v d D t T a G 9 y d C B I a W t l c n M m c X V v d D s s J n F 1 b 3 Q 7 Q 2 9 t c H V 0 Z X I m c X V v d D s s J n F 1 b 3 Q 7 R G l z Y 3 V z c 2 l v b i Z x d W 9 0 O y w m c X V v d D t H Y X J k Z W 5 p b m c m c X V v d D s s J n F 1 b 3 Q 7 R 2 9 s Z i Z x d W 9 0 O y w m c X V v d D t I a W t p b m c g T G 9 u Z y Z x d W 9 0 O y w m c X V v d D t I a X N 0 b 3 J p Y W 4 m c X V v d D s s J n F 1 b 3 Q 7 S G l z d G 9 y e S Z x d W 9 0 O y w m c X V v d D t J b n Z l c 3 R t Z W 5 0 J n F 1 b 3 Q 7 L C Z x d W 9 0 O 0 x 1 b m N o Z W 9 u J n F 1 b 3 Q 7 L C Z x d W 9 0 O 0 1 l b W J l c n N o a X A m c X V v d D s s J n F 1 b 3 Q 7 T m V 3 c 2 x l d H R l c i Z x d W 9 0 O y w m c X V v d D t Q a G 9 0 b 2 d y Y X B o e S Z x d W 9 0 O y w m c X V v d D t Q c m 9 q Z W N 0 I E 9 1 d H J l Y W N o J n F 1 b 3 Q 7 L C Z x d W 9 0 O 1 B p Y 2 t s Z S B C Y W x s J n F 1 b 3 Q 7 L C Z x d W 9 0 O 1 J l Z n J l c 2 h t Z W 5 0 J n F 1 b 3 Q 7 L C Z x d W 9 0 O 1 N j a W V u Y 2 U m c X V v d D s s J n F 1 b 3 Q 7 U 3 R v Y 2 s g Q 2 x 1 Y i Z x d W 9 0 O y w m c X V v d D t T d G 9 j a y B Q a W N r a W 5 n I E N v b n R l c 3 Q m c X V v d D s s J n F 1 b 3 Q 7 V G V u b m l z J n F 1 b 3 Q 7 L C Z x d W 9 0 O 1 R y Y W 5 z c G 9 y d G F 0 a W 9 u J n F 1 b 3 Q 7 L C Z x d W 9 0 O 1 R y a X B z I G F u Z C B U b 3 V y c y Z x d W 9 0 O y w m c X V v d D t C b 2 N j Z S Z x d W 9 0 O y w m c X V v d D t X Z W J N Y X N 0 Z X J z J n F 1 b 3 Q 7 L C Z x d W 9 0 O 1 J l Z m V y Z W 5 j Z W R J b l d l Y k N v Z G U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U X V l c n k g U k 9 T V E V S I E F j d G l 2 Z S B N Z W 1 i Z X J z L 0 F 1 d G 9 S Z W 1 v d m V k Q 2 9 s d W 1 u c z E u e 0 1 F T U J F U i B J R C w w f S Z x d W 9 0 O y w m c X V v d D t T Z W N 0 a W 9 u M S 9 f U X V l c n k g U k 9 T V E V S I E F j d G l 2 Z S B N Z W 1 i Z X J z L 0 F 1 d G 9 S Z W 1 v d m V k Q 2 9 s d W 1 u c z E u e 0 F j d G l 2 Z S w x f S Z x d W 9 0 O y w m c X V v d D t T Z W N 0 a W 9 u M S 9 f U X V l c n k g U k 9 T V E V S I E F j d G l 2 Z S B N Z W 1 i Z X J z L 0 F 1 d G 9 S Z W 1 v d m V k Q 2 9 s d W 1 u c z E u e 0 x h c 3 Q s M n 0 m c X V v d D s s J n F 1 b 3 Q 7 U 2 V j d G l v b j E v X 1 F 1 Z X J 5 I F J P U 1 R F U i B B Y 3 R p d m U g T W V t Y m V y c y 9 B d X R v U m V t b 3 Z l Z E N v b H V t b n M x L n t G a X J z d C w z f S Z x d W 9 0 O y w m c X V v d D t T Z W N 0 a W 9 u M S 9 f U X V l c n k g U k 9 T V E V S I E F j d G l 2 Z S B N Z W 1 i Z X J z L 0 F 1 d G 9 S Z W 1 v d m V k Q 2 9 s d W 1 u c z E u e 1 N w b 3 V z Z S w 0 f S Z x d W 9 0 O y w m c X V v d D t T Z W N 0 a W 9 u M S 9 f U X V l c n k g U k 9 T V E V S I E F j d G l 2 Z S B N Z W 1 i Z X J z L 0 F 1 d G 9 S Z W 1 v d m V k Q 2 9 s d W 1 u c z E u e 1 B y b 2 Z l c 3 N p b 2 4 s N X 0 m c X V v d D s s J n F 1 b 3 Q 7 U 2 V j d G l v b j E v X 1 F 1 Z X J 5 I F J P U 1 R F U i B B Y 3 R p d m U g T W V t Y m V y c y 9 B d X R v U m V t b 3 Z l Z E N v b H V t b n M x L n t T d H J l Z X Q s N n 0 m c X V v d D s s J n F 1 b 3 Q 7 U 2 V j d G l v b j E v X 1 F 1 Z X J 5 I F J P U 1 R F U i B B Y 3 R p d m U g T W V t Y m V y c y 9 B d X R v U m V t b 3 Z l Z E N v b H V t b n M x L n t U b 3 d u L D d 9 J n F 1 b 3 Q 7 L C Z x d W 9 0 O 1 N l Y 3 R p b 2 4 x L 1 9 R d W V y e S B S T 1 N U R V I g Q W N 0 a X Z l I E 1 l b W J l c n M v Q X V 0 b 1 J l b W 9 2 Z W R D b 2 x 1 b W 5 z M S 5 7 U 3 R h d G U s O H 0 m c X V v d D s s J n F 1 b 3 Q 7 U 2 V j d G l v b j E v X 1 F 1 Z X J 5 I F J P U 1 R F U i B B Y 3 R p d m U g T W V t Y m V y c y 9 B d X R v U m V t b 3 Z l Z E N v b H V t b n M x L n t a a X A s O X 0 m c X V v d D s s J n F 1 b 3 Q 7 U 2 V j d G l v b j E v X 1 F 1 Z X J 5 I F J P U 1 R F U i B B Y 3 R p d m U g T W V t Y m V y c y 9 B d X R v U m V t b 3 Z l Z E N v b H V t b n M x L n t Q a G 9 u Z S w x M H 0 m c X V v d D s s J n F 1 b 3 Q 7 U 2 V j d G l v b j E v X 1 F 1 Z X J 5 I F J P U 1 R F U i B B Y 3 R p d m U g T W V t Y m V y c y 9 B d X R v U m V t b 3 Z l Z E N v b H V t b n M x L n t D Z W x s I F B o b 2 5 l L D E x f S Z x d W 9 0 O y w m c X V v d D t T Z W N 0 a W 9 u M S 9 f U X V l c n k g U k 9 T V E V S I E F j d G l 2 Z S B N Z W 1 i Z X J z L 0 F 1 d G 9 S Z W 1 v d m V k Q 2 9 s d W 1 u c z E u e 0 V t Y W l s L D E y f S Z x d W 9 0 O y w m c X V v d D t T Z W N 0 a W 9 u M S 9 f U X V l c n k g U k 9 T V E V S I E F j d G l 2 Z S B N Z W 1 i Z X J z L 0 F 1 d G 9 S Z W 1 v d m V k Q 2 9 s d W 1 u c z E u e 0 V t Y W l s I F N w b 3 V z Z S w x M 3 0 m c X V v d D s s J n F 1 b 3 Q 7 U 2 V j d G l v b j E v X 1 F 1 Z X J 5 I F J P U 1 R F U i B B Y 3 R p d m U g T W V t Y m V y c y 9 B d X R v U m V t b 3 Z l Z E N v b H V t b n M x L n t E T 0 I s M T R 9 J n F 1 b 3 Q 7 L C Z x d W 9 0 O 1 N l Y 3 R p b 2 4 x L 1 9 R d W V y e S B S T 1 N U R V I g Q W N 0 a X Z l I E 1 l b W J l c n M v Q X V 0 b 1 J l b W 9 2 Z W R D b 2 x 1 b W 5 z M S 5 7 U 3 B v b n N v c i w x N X 0 m c X V v d D s s J n F 1 b 3 Q 7 U 2 V j d G l v b j E v X 1 F 1 Z X J 5 I F J P U 1 R F U i B B Y 3 R p d m U g T W V t Y m V y c y 9 B d X R v U m V t b 3 Z l Z E N v b H V t b n M x L n t D b 2 1 t Z W 5 0 L D E 2 f S Z x d W 9 0 O y w m c X V v d D t T Z W N 0 a W 9 u M S 9 f U X V l c n k g U k 9 T V E V S I E F j d G l 2 Z S B N Z W 1 i Z X J z L 0 F 1 d G 9 S Z W 1 v d m V k Q 2 9 s d W 1 u c z E u e 0 F z c 2 9 j a W F 0 Z S w x N 3 0 m c X V v d D s s J n F 1 b 3 Q 7 U 2 V j d G l v b j E v X 1 F 1 Z X J 5 I F J P U 1 R F U i B B Y 3 R p d m U g T W V t Y m V y c y 9 B d X R v U m V t b 3 Z l Z E N v b H V t b n M x L n t N Z W 1 i Z X I g R G F 0 Z S w x O H 0 m c X V v d D s s J n F 1 b 3 Q 7 U 2 V j d G l v b j E v X 1 F 1 Z X J 5 I F J P U 1 R F U i B B Y 3 R p d m U g T W V t Y m V y c y 9 B d X R v U m V t b 3 Z l Z E N v b H V t b n M x L n t F e G V t c H R E d W V z O T A r L D E 5 f S Z x d W 9 0 O y w m c X V v d D t T Z W N 0 a W 9 u M S 9 f U X V l c n k g U k 9 T V E V S I E F j d G l 2 Z S B N Z W 1 i Z X J z L 0 F 1 d G 9 S Z W 1 v d m V k Q 2 9 s d W 1 u c z E u e 0 R h d G U g R G V h Y 3 R p d m F 0 Z W Q s M j B 9 J n F 1 b 3 Q 7 L C Z x d W 9 0 O 1 N l Y 3 R p b 2 4 x L 1 9 R d W V y e S B S T 1 N U R V I g Q W N 0 a X Z l I E 1 l b W J l c n M v Q X V 0 b 1 J l b W 9 2 Z W R D b 2 x 1 b W 5 z M S 5 7 R G V j Z W F z Z W Q s M j F 9 J n F 1 b 3 Q 7 L C Z x d W 9 0 O 1 N l Y 3 R p b 2 4 x L 1 9 R d W V y e S B S T 1 N U R V I g Q W N 0 a X Z l I E 1 l b W J l c n M v Q X V 0 b 1 J l b W 9 2 Z W R D b 2 x 1 b W 5 z M S 5 7 R G F 0 Z S B E Z W N l Y X N l Z C w y M n 0 m c X V v d D s s J n F 1 b 3 Q 7 U 2 V j d G l v b j E v X 1 F 1 Z X J 5 I F J P U 1 R F U i B B Y 3 R p d m U g T W V t Y m V y c y 9 B d X R v U m V t b 3 Z l Z E N v b H V t b n M x L n t F e G V j I E J v Y X J k L D I z f S Z x d W 9 0 O y w m c X V v d D t T Z W N 0 a W 9 u M S 9 f U X V l c n k g U k 9 T V E V S I E F j d G l 2 Z S B N Z W 1 i Z X J z L 0 F 1 d G 9 S Z W 1 v d m V k Q 2 9 s d W 1 u c z E u e 0 d y b 3 V w I E N o Y W l y b W F u L D I 0 f S Z x d W 9 0 O y w m c X V v d D t T Z W N 0 a W 9 u M S 9 f U X V l c n k g U k 9 T V E V S I E F j d G l 2 Z S B N Z W 1 i Z X J z L 0 F 1 d G 9 S Z W 1 v d m V k Q 2 9 s d W 1 u c z E u e 0 x h c 3 R E Y X R h Q 2 h h b m d l L D I 1 f S Z x d W 9 0 O y w m c X V v d D t T Z W N 0 a W 9 u M S 9 f U X V l c n k g U k 9 T V E V S I E F j d G l 2 Z S B N Z W 1 i Z X J z L 0 F 1 d G 9 S Z W 1 v d m V k Q 2 9 s d W 1 u c z E u e 1 B h c 3 Q g U H J l c 2 l k Z W 5 0 I G l u I F l l Y X I s M j Z 9 J n F 1 b 3 Q 7 L C Z x d W 9 0 O 1 N l Y 3 R p b 2 4 x L 1 9 R d W V y e S B S T 1 N U R V I g Q W N 0 a X Z l I E 1 l b W J l c n M v Q X V 0 b 1 J l b W 9 2 Z W R D b 2 x 1 b W 5 z M S 5 7 R G l z d G l u Z 3 V p c 2 h l Z C B T Z X J 2 a W N l I E F 3 Y X J k I F l l Y X I s M j d 9 J n F 1 b 3 Q 7 L C Z x d W 9 0 O 1 N l Y 3 R p b 2 4 x L 1 9 R d W V y e S B S T 1 N U R V I g Q W N 0 a X Z l I E 1 l b W J l c n M v Q X V 0 b 1 J l b W 9 2 Z W R D b 2 x 1 b W 5 z M S 5 7 Q W d l L D I 4 f S Z x d W 9 0 O y w m c X V v d D t T Z W N 0 a W 9 u M S 9 f U X V l c n k g U k 9 T V E V S I E F j d G l 2 Z S B N Z W 1 i Z X J z L 0 F 1 d G 9 S Z W 1 v d m V k Q 2 9 s d W 1 u c z E u e 0 5 v d G F N Z W 1 i Z X J S Z W N v c m Q s M j l 9 J n F 1 b 3 Q 7 L C Z x d W 9 0 O 1 N l Y 3 R p b 2 4 x L 1 9 R d W V y e S B S T 1 N U R V I g Q W N 0 a X Z l I E 1 l b W J l c n M v Q X V 0 b 1 J l b W 9 2 Z W R D b 2 x 1 b W 5 z M S 5 7 R W 1 h a W x D b 2 5 m a X J t Z W Q s M z B 9 J n F 1 b 3 Q 7 L C Z x d W 9 0 O 1 N l Y 3 R p b 2 4 x L 1 9 R d W V y e S B S T 1 N U R V I g Q W N 0 a X Z l I E 1 l b W J l c n M v Q X V 0 b 1 J l b W 9 2 Z W R D b 2 x 1 b W 5 z M S 5 7 U m V h c 2 9 u I E R l Y W N 0 a X Z h d G V k L D M x f S Z x d W 9 0 O y w m c X V v d D t T Z W N 0 a W 9 u M S 9 f U X V l c n k g U k 9 T V E V S I E F j d G l 2 Z S B N Z W 1 i Z X J z L 0 F 1 d G 9 S Z W 1 v d m V k Q 2 9 s d W 1 u c z E u e 2 1 p Z G R s Z S w z M n 0 m c X V v d D s s J n F 1 b 3 Q 7 U 2 V j d G l v b j E v X 1 F 1 Z X J 5 I F J P U 1 R F U i B B Y 3 R p d m U g T W V t Y m V y c y 9 B d X R v U m V t b 3 Z l Z E N v b H V t b n M x L n t u a W N r b m F t Z S w z M 3 0 m c X V v d D s s J n F 1 b 3 Q 7 U 2 V j d G l v b j E v X 1 F 1 Z X J 5 I F J P U 1 R F U i B B Y 3 R p d m U g T W V t Y m V y c y 9 B d X R v U m V t b 3 Z l Z E N v b H V t b n M x L n t z d W Z m a X g s M z R 9 J n F 1 b 3 Q 7 L C Z x d W 9 0 O 1 N l Y 3 R p b 2 4 x L 1 9 R d W V y e S B S T 1 N U R V I g Q W N 0 a X Z l I E 1 l b W J l c n M v Q X V 0 b 1 J l b W 9 2 Z W R D b 2 x 1 b W 5 z M S 5 7 Q m F u Z C w z N X 0 m c X V v d D s s J n F 1 b 3 Q 7 U 2 V j d G l v b j E v X 1 F 1 Z X J 5 I F J P U 1 R F U i B B Y 3 R p d m U g T W V t Y m V y c y 9 B d X R v U m V t b 3 Z l Z E N v b H V t b n M x L n t C b 2 9 r L D M 2 f S Z x d W 9 0 O y w m c X V v d D t T Z W N 0 a W 9 u M S 9 f U X V l c n k g U k 9 T V E V S I E F j d G l 2 Z S B N Z W 1 i Z X J z L 0 F 1 d G 9 S Z W 1 v d m V k Q 2 9 s d W 1 u c z E u e 0 J y a W R n Z S w z N 3 0 m c X V v d D s s J n F 1 b 3 Q 7 U 2 V j d G l v b j E v X 1 F 1 Z X J 5 I F J P U 1 R F U i B B Y 3 R p d m U g T W V t Y m V y c y 9 B d X R v U m V t b 3 Z l Z E N v b H V t b n M x L n t C c m l k Z 2 U g R H V w b G l j Y X R l L D M 4 f S Z x d W 9 0 O y w m c X V v d D t T Z W N 0 a W 9 u M S 9 f U X V l c n k g U k 9 T V E V S I E F j d G l 2 Z S B N Z W 1 i Z X J z L 0 F 1 d G 9 S Z W 1 v d m V k Q 2 9 s d W 1 u c z E u e 0 N h c m U g Y W 5 k I E N v b m N l c m 4 s M z l 9 J n F 1 b 3 Q 7 L C Z x d W 9 0 O 1 N l Y 3 R p b 2 4 x L 1 9 R d W V y e S B S T 1 N U R V I g Q W N 0 a X Z l I E 1 l b W J l c n M v Q X V 0 b 1 J l b W 9 2 Z W R D b 2 x 1 b W 5 z M S 5 7 U 2 h v c n Q g S G l r Z X J z L D Q w f S Z x d W 9 0 O y w m c X V v d D t T Z W N 0 a W 9 u M S 9 f U X V l c n k g U k 9 T V E V S I E F j d G l 2 Z S B N Z W 1 i Z X J z L 0 F 1 d G 9 S Z W 1 v d m V k Q 2 9 s d W 1 u c z E u e 0 N v b X B 1 d G V y L D Q x f S Z x d W 9 0 O y w m c X V v d D t T Z W N 0 a W 9 u M S 9 f U X V l c n k g U k 9 T V E V S I E F j d G l 2 Z S B N Z W 1 i Z X J z L 0 F 1 d G 9 S Z W 1 v d m V k Q 2 9 s d W 1 u c z E u e 0 R p c 2 N 1 c 3 N p b 2 4 s N D J 9 J n F 1 b 3 Q 7 L C Z x d W 9 0 O 1 N l Y 3 R p b 2 4 x L 1 9 R d W V y e S B S T 1 N U R V I g Q W N 0 a X Z l I E 1 l b W J l c n M v Q X V 0 b 1 J l b W 9 2 Z W R D b 2 x 1 b W 5 z M S 5 7 R 2 F y Z G V u a W 5 n L D Q z f S Z x d W 9 0 O y w m c X V v d D t T Z W N 0 a W 9 u M S 9 f U X V l c n k g U k 9 T V E V S I E F j d G l 2 Z S B N Z W 1 i Z X J z L 0 F 1 d G 9 S Z W 1 v d m V k Q 2 9 s d W 1 u c z E u e 0 d v b G Y s N D R 9 J n F 1 b 3 Q 7 L C Z x d W 9 0 O 1 N l Y 3 R p b 2 4 x L 1 9 R d W V y e S B S T 1 N U R V I g Q W N 0 a X Z l I E 1 l b W J l c n M v Q X V 0 b 1 J l b W 9 2 Z W R D b 2 x 1 b W 5 z M S 5 7 S G l r a W 5 n I E x v b m c s N D V 9 J n F 1 b 3 Q 7 L C Z x d W 9 0 O 1 N l Y 3 R p b 2 4 x L 1 9 R d W V y e S B S T 1 N U R V I g Q W N 0 a X Z l I E 1 l b W J l c n M v Q X V 0 b 1 J l b W 9 2 Z W R D b 2 x 1 b W 5 z M S 5 7 S G l z d G 9 y a W F u L D Q 2 f S Z x d W 9 0 O y w m c X V v d D t T Z W N 0 a W 9 u M S 9 f U X V l c n k g U k 9 T V E V S I E F j d G l 2 Z S B N Z W 1 i Z X J z L 0 F 1 d G 9 S Z W 1 v d m V k Q 2 9 s d W 1 u c z E u e 0 h p c 3 R v c n k s N D d 9 J n F 1 b 3 Q 7 L C Z x d W 9 0 O 1 N l Y 3 R p b 2 4 x L 1 9 R d W V y e S B S T 1 N U R V I g Q W N 0 a X Z l I E 1 l b W J l c n M v Q X V 0 b 1 J l b W 9 2 Z W R D b 2 x 1 b W 5 z M S 5 7 S W 5 2 Z X N 0 b W V u d C w 0 O H 0 m c X V v d D s s J n F 1 b 3 Q 7 U 2 V j d G l v b j E v X 1 F 1 Z X J 5 I F J P U 1 R F U i B B Y 3 R p d m U g T W V t Y m V y c y 9 B d X R v U m V t b 3 Z l Z E N v b H V t b n M x L n t M d W 5 j a G V v b i w 0 O X 0 m c X V v d D s s J n F 1 b 3 Q 7 U 2 V j d G l v b j E v X 1 F 1 Z X J 5 I F J P U 1 R F U i B B Y 3 R p d m U g T W V t Y m V y c y 9 B d X R v U m V t b 3 Z l Z E N v b H V t b n M x L n t N Z W 1 i Z X J z a G l w L D U w f S Z x d W 9 0 O y w m c X V v d D t T Z W N 0 a W 9 u M S 9 f U X V l c n k g U k 9 T V E V S I E F j d G l 2 Z S B N Z W 1 i Z X J z L 0 F 1 d G 9 S Z W 1 v d m V k Q 2 9 s d W 1 u c z E u e 0 5 l d 3 N s Z X R 0 Z X I s N T F 9 J n F 1 b 3 Q 7 L C Z x d W 9 0 O 1 N l Y 3 R p b 2 4 x L 1 9 R d W V y e S B S T 1 N U R V I g Q W N 0 a X Z l I E 1 l b W J l c n M v Q X V 0 b 1 J l b W 9 2 Z W R D b 2 x 1 b W 5 z M S 5 7 U G h v d G 9 n c m F w a H k s N T J 9 J n F 1 b 3 Q 7 L C Z x d W 9 0 O 1 N l Y 3 R p b 2 4 x L 1 9 R d W V y e S B S T 1 N U R V I g Q W N 0 a X Z l I E 1 l b W J l c n M v Q X V 0 b 1 J l b W 9 2 Z W R D b 2 x 1 b W 5 z M S 5 7 U H J v a m V j d C B P d X R y Z W F j a C w 1 M 3 0 m c X V v d D s s J n F 1 b 3 Q 7 U 2 V j d G l v b j E v X 1 F 1 Z X J 5 I F J P U 1 R F U i B B Y 3 R p d m U g T W V t Y m V y c y 9 B d X R v U m V t b 3 Z l Z E N v b H V t b n M x L n t Q a W N r b G U g Q m F s b C w 1 N H 0 m c X V v d D s s J n F 1 b 3 Q 7 U 2 V j d G l v b j E v X 1 F 1 Z X J 5 I F J P U 1 R F U i B B Y 3 R p d m U g T W V t Y m V y c y 9 B d X R v U m V t b 3 Z l Z E N v b H V t b n M x L n t S Z W Z y Z X N o b W V u d C w 1 N X 0 m c X V v d D s s J n F 1 b 3 Q 7 U 2 V j d G l v b j E v X 1 F 1 Z X J 5 I F J P U 1 R F U i B B Y 3 R p d m U g T W V t Y m V y c y 9 B d X R v U m V t b 3 Z l Z E N v b H V t b n M x L n t T Y 2 l l b m N l L D U 2 f S Z x d W 9 0 O y w m c X V v d D t T Z W N 0 a W 9 u M S 9 f U X V l c n k g U k 9 T V E V S I E F j d G l 2 Z S B N Z W 1 i Z X J z L 0 F 1 d G 9 S Z W 1 v d m V k Q 2 9 s d W 1 u c z E u e 1 N 0 b 2 N r I E N s d W I s N T d 9 J n F 1 b 3 Q 7 L C Z x d W 9 0 O 1 N l Y 3 R p b 2 4 x L 1 9 R d W V y e S B S T 1 N U R V I g Q W N 0 a X Z l I E 1 l b W J l c n M v Q X V 0 b 1 J l b W 9 2 Z W R D b 2 x 1 b W 5 z M S 5 7 U 3 R v Y 2 s g U G l j a 2 l u Z y B D b 2 5 0 Z X N 0 L D U 4 f S Z x d W 9 0 O y w m c X V v d D t T Z W N 0 a W 9 u M S 9 f U X V l c n k g U k 9 T V E V S I E F j d G l 2 Z S B N Z W 1 i Z X J z L 0 F 1 d G 9 S Z W 1 v d m V k Q 2 9 s d W 1 u c z E u e 1 R l b m 5 p c y w 1 O X 0 m c X V v d D s s J n F 1 b 3 Q 7 U 2 V j d G l v b j E v X 1 F 1 Z X J 5 I F J P U 1 R F U i B B Y 3 R p d m U g T W V t Y m V y c y 9 B d X R v U m V t b 3 Z l Z E N v b H V t b n M x L n t U c m F u c 3 B v c n R h d G l v b i w 2 M H 0 m c X V v d D s s J n F 1 b 3 Q 7 U 2 V j d G l v b j E v X 1 F 1 Z X J 5 I F J P U 1 R F U i B B Y 3 R p d m U g T W V t Y m V y c y 9 B d X R v U m V t b 3 Z l Z E N v b H V t b n M x L n t U c m l w c y B h b m Q g V G 9 1 c n M s N j F 9 J n F 1 b 3 Q 7 L C Z x d W 9 0 O 1 N l Y 3 R p b 2 4 x L 1 9 R d W V y e S B S T 1 N U R V I g Q W N 0 a X Z l I E 1 l b W J l c n M v Q X V 0 b 1 J l b W 9 2 Z W R D b 2 x 1 b W 5 z M S 5 7 Q m 9 j Y 2 U s N j J 9 J n F 1 b 3 Q 7 L C Z x d W 9 0 O 1 N l Y 3 R p b 2 4 x L 1 9 R d W V y e S B S T 1 N U R V I g Q W N 0 a X Z l I E 1 l b W J l c n M v Q X V 0 b 1 J l b W 9 2 Z W R D b 2 x 1 b W 5 z M S 5 7 V 2 V i T W F z d G V y c y w 2 M 3 0 m c X V v d D s s J n F 1 b 3 Q 7 U 2 V j d G l v b j E v X 1 F 1 Z X J 5 I F J P U 1 R F U i B B Y 3 R p d m U g T W V t Y m V y c y 9 B d X R v U m V t b 3 Z l Z E N v b H V t b n M x L n t S Z W Z l c m V u Y 2 V k S W 5 X Z W J D b 2 R l L D Y 0 f S Z x d W 9 0 O 1 0 s J n F 1 b 3 Q 7 Q 2 9 s d W 1 u Q 2 9 1 b n Q m c X V v d D s 6 N j U s J n F 1 b 3 Q 7 S 2 V 5 Q 2 9 s d W 1 u T m F t Z X M m c X V v d D s 6 W 1 0 s J n F 1 b 3 Q 7 Q 2 9 s d W 1 u S W R l b n R p d G l l c y Z x d W 9 0 O z p b J n F 1 b 3 Q 7 U 2 V j d G l v b j E v X 1 F 1 Z X J 5 I F J P U 1 R F U i B B Y 3 R p d m U g T W V t Y m V y c y 9 B d X R v U m V t b 3 Z l Z E N v b H V t b n M x L n t N R U 1 C R V I g S U Q s M H 0 m c X V v d D s s J n F 1 b 3 Q 7 U 2 V j d G l v b j E v X 1 F 1 Z X J 5 I F J P U 1 R F U i B B Y 3 R p d m U g T W V t Y m V y c y 9 B d X R v U m V t b 3 Z l Z E N v b H V t b n M x L n t B Y 3 R p d m U s M X 0 m c X V v d D s s J n F 1 b 3 Q 7 U 2 V j d G l v b j E v X 1 F 1 Z X J 5 I F J P U 1 R F U i B B Y 3 R p d m U g T W V t Y m V y c y 9 B d X R v U m V t b 3 Z l Z E N v b H V t b n M x L n t M Y X N 0 L D J 9 J n F 1 b 3 Q 7 L C Z x d W 9 0 O 1 N l Y 3 R p b 2 4 x L 1 9 R d W V y e S B S T 1 N U R V I g Q W N 0 a X Z l I E 1 l b W J l c n M v Q X V 0 b 1 J l b W 9 2 Z W R D b 2 x 1 b W 5 z M S 5 7 R m l y c 3 Q s M 3 0 m c X V v d D s s J n F 1 b 3 Q 7 U 2 V j d G l v b j E v X 1 F 1 Z X J 5 I F J P U 1 R F U i B B Y 3 R p d m U g T W V t Y m V y c y 9 B d X R v U m V t b 3 Z l Z E N v b H V t b n M x L n t T c G 9 1 c 2 U s N H 0 m c X V v d D s s J n F 1 b 3 Q 7 U 2 V j d G l v b j E v X 1 F 1 Z X J 5 I F J P U 1 R F U i B B Y 3 R p d m U g T W V t Y m V y c y 9 B d X R v U m V t b 3 Z l Z E N v b H V t b n M x L n t Q c m 9 m Z X N z a W 9 u L D V 9 J n F 1 b 3 Q 7 L C Z x d W 9 0 O 1 N l Y 3 R p b 2 4 x L 1 9 R d W V y e S B S T 1 N U R V I g Q W N 0 a X Z l I E 1 l b W J l c n M v Q X V 0 b 1 J l b W 9 2 Z W R D b 2 x 1 b W 5 z M S 5 7 U 3 R y Z W V 0 L D Z 9 J n F 1 b 3 Q 7 L C Z x d W 9 0 O 1 N l Y 3 R p b 2 4 x L 1 9 R d W V y e S B S T 1 N U R V I g Q W N 0 a X Z l I E 1 l b W J l c n M v Q X V 0 b 1 J l b W 9 2 Z W R D b 2 x 1 b W 5 z M S 5 7 V G 9 3 b i w 3 f S Z x d W 9 0 O y w m c X V v d D t T Z W N 0 a W 9 u M S 9 f U X V l c n k g U k 9 T V E V S I E F j d G l 2 Z S B N Z W 1 i Z X J z L 0 F 1 d G 9 S Z W 1 v d m V k Q 2 9 s d W 1 u c z E u e 1 N 0 Y X R l L D h 9 J n F 1 b 3 Q 7 L C Z x d W 9 0 O 1 N l Y 3 R p b 2 4 x L 1 9 R d W V y e S B S T 1 N U R V I g Q W N 0 a X Z l I E 1 l b W J l c n M v Q X V 0 b 1 J l b W 9 2 Z W R D b 2 x 1 b W 5 z M S 5 7 W m l w L D l 9 J n F 1 b 3 Q 7 L C Z x d W 9 0 O 1 N l Y 3 R p b 2 4 x L 1 9 R d W V y e S B S T 1 N U R V I g Q W N 0 a X Z l I E 1 l b W J l c n M v Q X V 0 b 1 J l b W 9 2 Z W R D b 2 x 1 b W 5 z M S 5 7 U G h v b m U s M T B 9 J n F 1 b 3 Q 7 L C Z x d W 9 0 O 1 N l Y 3 R p b 2 4 x L 1 9 R d W V y e S B S T 1 N U R V I g Q W N 0 a X Z l I E 1 l b W J l c n M v Q X V 0 b 1 J l b W 9 2 Z W R D b 2 x 1 b W 5 z M S 5 7 Q 2 V s b C B Q a G 9 u Z S w x M X 0 m c X V v d D s s J n F 1 b 3 Q 7 U 2 V j d G l v b j E v X 1 F 1 Z X J 5 I F J P U 1 R F U i B B Y 3 R p d m U g T W V t Y m V y c y 9 B d X R v U m V t b 3 Z l Z E N v b H V t b n M x L n t F b W F p b C w x M n 0 m c X V v d D s s J n F 1 b 3 Q 7 U 2 V j d G l v b j E v X 1 F 1 Z X J 5 I F J P U 1 R F U i B B Y 3 R p d m U g T W V t Y m V y c y 9 B d X R v U m V t b 3 Z l Z E N v b H V t b n M x L n t F b W F p b C B T c G 9 1 c 2 U s M T N 9 J n F 1 b 3 Q 7 L C Z x d W 9 0 O 1 N l Y 3 R p b 2 4 x L 1 9 R d W V y e S B S T 1 N U R V I g Q W N 0 a X Z l I E 1 l b W J l c n M v Q X V 0 b 1 J l b W 9 2 Z W R D b 2 x 1 b W 5 z M S 5 7 R E 9 C L D E 0 f S Z x d W 9 0 O y w m c X V v d D t T Z W N 0 a W 9 u M S 9 f U X V l c n k g U k 9 T V E V S I E F j d G l 2 Z S B N Z W 1 i Z X J z L 0 F 1 d G 9 S Z W 1 v d m V k Q 2 9 s d W 1 u c z E u e 1 N w b 2 5 z b 3 I s M T V 9 J n F 1 b 3 Q 7 L C Z x d W 9 0 O 1 N l Y 3 R p b 2 4 x L 1 9 R d W V y e S B S T 1 N U R V I g Q W N 0 a X Z l I E 1 l b W J l c n M v Q X V 0 b 1 J l b W 9 2 Z W R D b 2 x 1 b W 5 z M S 5 7 Q 2 9 t b W V u d C w x N n 0 m c X V v d D s s J n F 1 b 3 Q 7 U 2 V j d G l v b j E v X 1 F 1 Z X J 5 I F J P U 1 R F U i B B Y 3 R p d m U g T W V t Y m V y c y 9 B d X R v U m V t b 3 Z l Z E N v b H V t b n M x L n t B c 3 N v Y 2 l h d G U s M T d 9 J n F 1 b 3 Q 7 L C Z x d W 9 0 O 1 N l Y 3 R p b 2 4 x L 1 9 R d W V y e S B S T 1 N U R V I g Q W N 0 a X Z l I E 1 l b W J l c n M v Q X V 0 b 1 J l b W 9 2 Z W R D b 2 x 1 b W 5 z M S 5 7 T W V t Y m V y I E R h d G U s M T h 9 J n F 1 b 3 Q 7 L C Z x d W 9 0 O 1 N l Y 3 R p b 2 4 x L 1 9 R d W V y e S B S T 1 N U R V I g Q W N 0 a X Z l I E 1 l b W J l c n M v Q X V 0 b 1 J l b W 9 2 Z W R D b 2 x 1 b W 5 z M S 5 7 R X h l b X B 0 R H V l c z k w K y w x O X 0 m c X V v d D s s J n F 1 b 3 Q 7 U 2 V j d G l v b j E v X 1 F 1 Z X J 5 I F J P U 1 R F U i B B Y 3 R p d m U g T W V t Y m V y c y 9 B d X R v U m V t b 3 Z l Z E N v b H V t b n M x L n t E Y X R l I E R l Y W N 0 a X Z h d G V k L D I w f S Z x d W 9 0 O y w m c X V v d D t T Z W N 0 a W 9 u M S 9 f U X V l c n k g U k 9 T V E V S I E F j d G l 2 Z S B N Z W 1 i Z X J z L 0 F 1 d G 9 S Z W 1 v d m V k Q 2 9 s d W 1 u c z E u e 0 R l Y 2 V h c 2 V k L D I x f S Z x d W 9 0 O y w m c X V v d D t T Z W N 0 a W 9 u M S 9 f U X V l c n k g U k 9 T V E V S I E F j d G l 2 Z S B N Z W 1 i Z X J z L 0 F 1 d G 9 S Z W 1 v d m V k Q 2 9 s d W 1 u c z E u e 0 R h d G U g R G V j Z W F z Z W Q s M j J 9 J n F 1 b 3 Q 7 L C Z x d W 9 0 O 1 N l Y 3 R p b 2 4 x L 1 9 R d W V y e S B S T 1 N U R V I g Q W N 0 a X Z l I E 1 l b W J l c n M v Q X V 0 b 1 J l b W 9 2 Z W R D b 2 x 1 b W 5 z M S 5 7 R X h l Y y B C b 2 F y Z C w y M 3 0 m c X V v d D s s J n F 1 b 3 Q 7 U 2 V j d G l v b j E v X 1 F 1 Z X J 5 I F J P U 1 R F U i B B Y 3 R p d m U g T W V t Y m V y c y 9 B d X R v U m V t b 3 Z l Z E N v b H V t b n M x L n t H c m 9 1 c C B D a G F p c m 1 h b i w y N H 0 m c X V v d D s s J n F 1 b 3 Q 7 U 2 V j d G l v b j E v X 1 F 1 Z X J 5 I F J P U 1 R F U i B B Y 3 R p d m U g T W V t Y m V y c y 9 B d X R v U m V t b 3 Z l Z E N v b H V t b n M x L n t M Y X N 0 R G F 0 Y U N o Y W 5 n Z S w y N X 0 m c X V v d D s s J n F 1 b 3 Q 7 U 2 V j d G l v b j E v X 1 F 1 Z X J 5 I F J P U 1 R F U i B B Y 3 R p d m U g T W V t Y m V y c y 9 B d X R v U m V t b 3 Z l Z E N v b H V t b n M x L n t Q Y X N 0 I F B y Z X N p Z G V u d C B p b i B Z Z W F y L D I 2 f S Z x d W 9 0 O y w m c X V v d D t T Z W N 0 a W 9 u M S 9 f U X V l c n k g U k 9 T V E V S I E F j d G l 2 Z S B N Z W 1 i Z X J z L 0 F 1 d G 9 S Z W 1 v d m V k Q 2 9 s d W 1 u c z E u e 0 R p c 3 R p b m d 1 a X N o Z W Q g U 2 V y d m l j Z S B B d 2 F y Z C B Z Z W F y L D I 3 f S Z x d W 9 0 O y w m c X V v d D t T Z W N 0 a W 9 u M S 9 f U X V l c n k g U k 9 T V E V S I E F j d G l 2 Z S B N Z W 1 i Z X J z L 0 F 1 d G 9 S Z W 1 v d m V k Q 2 9 s d W 1 u c z E u e 0 F n Z S w y O H 0 m c X V v d D s s J n F 1 b 3 Q 7 U 2 V j d G l v b j E v X 1 F 1 Z X J 5 I F J P U 1 R F U i B B Y 3 R p d m U g T W V t Y m V y c y 9 B d X R v U m V t b 3 Z l Z E N v b H V t b n M x L n t O b 3 R h T W V t Y m V y U m V j b 3 J k L D I 5 f S Z x d W 9 0 O y w m c X V v d D t T Z W N 0 a W 9 u M S 9 f U X V l c n k g U k 9 T V E V S I E F j d G l 2 Z S B N Z W 1 i Z X J z L 0 F 1 d G 9 S Z W 1 v d m V k Q 2 9 s d W 1 u c z E u e 0 V t Y W l s Q 2 9 u Z m l y b W V k L D M w f S Z x d W 9 0 O y w m c X V v d D t T Z W N 0 a W 9 u M S 9 f U X V l c n k g U k 9 T V E V S I E F j d G l 2 Z S B N Z W 1 i Z X J z L 0 F 1 d G 9 S Z W 1 v d m V k Q 2 9 s d W 1 u c z E u e 1 J l Y X N v b i B E Z W F j d G l 2 Y X R l Z C w z M X 0 m c X V v d D s s J n F 1 b 3 Q 7 U 2 V j d G l v b j E v X 1 F 1 Z X J 5 I F J P U 1 R F U i B B Y 3 R p d m U g T W V t Y m V y c y 9 B d X R v U m V t b 3 Z l Z E N v b H V t b n M x L n t t a W R k b G U s M z J 9 J n F 1 b 3 Q 7 L C Z x d W 9 0 O 1 N l Y 3 R p b 2 4 x L 1 9 R d W V y e S B S T 1 N U R V I g Q W N 0 a X Z l I E 1 l b W J l c n M v Q X V 0 b 1 J l b W 9 2 Z W R D b 2 x 1 b W 5 z M S 5 7 b m l j a 2 5 h b W U s M z N 9 J n F 1 b 3 Q 7 L C Z x d W 9 0 O 1 N l Y 3 R p b 2 4 x L 1 9 R d W V y e S B S T 1 N U R V I g Q W N 0 a X Z l I E 1 l b W J l c n M v Q X V 0 b 1 J l b W 9 2 Z W R D b 2 x 1 b W 5 z M S 5 7 c 3 V m Z m l 4 L D M 0 f S Z x d W 9 0 O y w m c X V v d D t T Z W N 0 a W 9 u M S 9 f U X V l c n k g U k 9 T V E V S I E F j d G l 2 Z S B N Z W 1 i Z X J z L 0 F 1 d G 9 S Z W 1 v d m V k Q 2 9 s d W 1 u c z E u e 0 J h b m Q s M z V 9 J n F 1 b 3 Q 7 L C Z x d W 9 0 O 1 N l Y 3 R p b 2 4 x L 1 9 R d W V y e S B S T 1 N U R V I g Q W N 0 a X Z l I E 1 l b W J l c n M v Q X V 0 b 1 J l b W 9 2 Z W R D b 2 x 1 b W 5 z M S 5 7 Q m 9 v a y w z N n 0 m c X V v d D s s J n F 1 b 3 Q 7 U 2 V j d G l v b j E v X 1 F 1 Z X J 5 I F J P U 1 R F U i B B Y 3 R p d m U g T W V t Y m V y c y 9 B d X R v U m V t b 3 Z l Z E N v b H V t b n M x L n t C c m l k Z 2 U s M z d 9 J n F 1 b 3 Q 7 L C Z x d W 9 0 O 1 N l Y 3 R p b 2 4 x L 1 9 R d W V y e S B S T 1 N U R V I g Q W N 0 a X Z l I E 1 l b W J l c n M v Q X V 0 b 1 J l b W 9 2 Z W R D b 2 x 1 b W 5 z M S 5 7 Q n J p Z G d l I E R 1 c G x p Y 2 F 0 Z S w z O H 0 m c X V v d D s s J n F 1 b 3 Q 7 U 2 V j d G l v b j E v X 1 F 1 Z X J 5 I F J P U 1 R F U i B B Y 3 R p d m U g T W V t Y m V y c y 9 B d X R v U m V t b 3 Z l Z E N v b H V t b n M x L n t D Y X J l I G F u Z C B D b 2 5 j Z X J u L D M 5 f S Z x d W 9 0 O y w m c X V v d D t T Z W N 0 a W 9 u M S 9 f U X V l c n k g U k 9 T V E V S I E F j d G l 2 Z S B N Z W 1 i Z X J z L 0 F 1 d G 9 S Z W 1 v d m V k Q 2 9 s d W 1 u c z E u e 1 N o b 3 J 0 I E h p a 2 V y c y w 0 M H 0 m c X V v d D s s J n F 1 b 3 Q 7 U 2 V j d G l v b j E v X 1 F 1 Z X J 5 I F J P U 1 R F U i B B Y 3 R p d m U g T W V t Y m V y c y 9 B d X R v U m V t b 3 Z l Z E N v b H V t b n M x L n t D b 2 1 w d X R l c i w 0 M X 0 m c X V v d D s s J n F 1 b 3 Q 7 U 2 V j d G l v b j E v X 1 F 1 Z X J 5 I F J P U 1 R F U i B B Y 3 R p d m U g T W V t Y m V y c y 9 B d X R v U m V t b 3 Z l Z E N v b H V t b n M x L n t E a X N j d X N z a W 9 u L D Q y f S Z x d W 9 0 O y w m c X V v d D t T Z W N 0 a W 9 u M S 9 f U X V l c n k g U k 9 T V E V S I E F j d G l 2 Z S B N Z W 1 i Z X J z L 0 F 1 d G 9 S Z W 1 v d m V k Q 2 9 s d W 1 u c z E u e 0 d h c m R l b m l u Z y w 0 M 3 0 m c X V v d D s s J n F 1 b 3 Q 7 U 2 V j d G l v b j E v X 1 F 1 Z X J 5 I F J P U 1 R F U i B B Y 3 R p d m U g T W V t Y m V y c y 9 B d X R v U m V t b 3 Z l Z E N v b H V t b n M x L n t H b 2 x m L D Q 0 f S Z x d W 9 0 O y w m c X V v d D t T Z W N 0 a W 9 u M S 9 f U X V l c n k g U k 9 T V E V S I E F j d G l 2 Z S B N Z W 1 i Z X J z L 0 F 1 d G 9 S Z W 1 v d m V k Q 2 9 s d W 1 u c z E u e 0 h p a 2 l u Z y B M b 2 5 n L D Q 1 f S Z x d W 9 0 O y w m c X V v d D t T Z W N 0 a W 9 u M S 9 f U X V l c n k g U k 9 T V E V S I E F j d G l 2 Z S B N Z W 1 i Z X J z L 0 F 1 d G 9 S Z W 1 v d m V k Q 2 9 s d W 1 u c z E u e 0 h p c 3 R v c m l h b i w 0 N n 0 m c X V v d D s s J n F 1 b 3 Q 7 U 2 V j d G l v b j E v X 1 F 1 Z X J 5 I F J P U 1 R F U i B B Y 3 R p d m U g T W V t Y m V y c y 9 B d X R v U m V t b 3 Z l Z E N v b H V t b n M x L n t I a X N 0 b 3 J 5 L D Q 3 f S Z x d W 9 0 O y w m c X V v d D t T Z W N 0 a W 9 u M S 9 f U X V l c n k g U k 9 T V E V S I E F j d G l 2 Z S B N Z W 1 i Z X J z L 0 F 1 d G 9 S Z W 1 v d m V k Q 2 9 s d W 1 u c z E u e 0 l u d m V z d G 1 l b n Q s N D h 9 J n F 1 b 3 Q 7 L C Z x d W 9 0 O 1 N l Y 3 R p b 2 4 x L 1 9 R d W V y e S B S T 1 N U R V I g Q W N 0 a X Z l I E 1 l b W J l c n M v Q X V 0 b 1 J l b W 9 2 Z W R D b 2 x 1 b W 5 z M S 5 7 T H V u Y 2 h l b 2 4 s N D l 9 J n F 1 b 3 Q 7 L C Z x d W 9 0 O 1 N l Y 3 R p b 2 4 x L 1 9 R d W V y e S B S T 1 N U R V I g Q W N 0 a X Z l I E 1 l b W J l c n M v Q X V 0 b 1 J l b W 9 2 Z W R D b 2 x 1 b W 5 z M S 5 7 T W V t Y m V y c 2 h p c C w 1 M H 0 m c X V v d D s s J n F 1 b 3 Q 7 U 2 V j d G l v b j E v X 1 F 1 Z X J 5 I F J P U 1 R F U i B B Y 3 R p d m U g T W V t Y m V y c y 9 B d X R v U m V t b 3 Z l Z E N v b H V t b n M x L n t O Z X d z b G V 0 d G V y L D U x f S Z x d W 9 0 O y w m c X V v d D t T Z W N 0 a W 9 u M S 9 f U X V l c n k g U k 9 T V E V S I E F j d G l 2 Z S B N Z W 1 i Z X J z L 0 F 1 d G 9 S Z W 1 v d m V k Q 2 9 s d W 1 u c z E u e 1 B o b 3 R v Z 3 J h c G h 5 L D U y f S Z x d W 9 0 O y w m c X V v d D t T Z W N 0 a W 9 u M S 9 f U X V l c n k g U k 9 T V E V S I E F j d G l 2 Z S B N Z W 1 i Z X J z L 0 F 1 d G 9 S Z W 1 v d m V k Q 2 9 s d W 1 u c z E u e 1 B y b 2 p l Y 3 Q g T 3 V 0 c m V h Y 2 g s N T N 9 J n F 1 b 3 Q 7 L C Z x d W 9 0 O 1 N l Y 3 R p b 2 4 x L 1 9 R d W V y e S B S T 1 N U R V I g Q W N 0 a X Z l I E 1 l b W J l c n M v Q X V 0 b 1 J l b W 9 2 Z W R D b 2 x 1 b W 5 z M S 5 7 U G l j a 2 x l I E J h b G w s N T R 9 J n F 1 b 3 Q 7 L C Z x d W 9 0 O 1 N l Y 3 R p b 2 4 x L 1 9 R d W V y e S B S T 1 N U R V I g Q W N 0 a X Z l I E 1 l b W J l c n M v Q X V 0 b 1 J l b W 9 2 Z W R D b 2 x 1 b W 5 z M S 5 7 U m V m c m V z a G 1 l b n Q s N T V 9 J n F 1 b 3 Q 7 L C Z x d W 9 0 O 1 N l Y 3 R p b 2 4 x L 1 9 R d W V y e S B S T 1 N U R V I g Q W N 0 a X Z l I E 1 l b W J l c n M v Q X V 0 b 1 J l b W 9 2 Z W R D b 2 x 1 b W 5 z M S 5 7 U 2 N p Z W 5 j Z S w 1 N n 0 m c X V v d D s s J n F 1 b 3 Q 7 U 2 V j d G l v b j E v X 1 F 1 Z X J 5 I F J P U 1 R F U i B B Y 3 R p d m U g T W V t Y m V y c y 9 B d X R v U m V t b 3 Z l Z E N v b H V t b n M x L n t T d G 9 j a y B D b H V i L D U 3 f S Z x d W 9 0 O y w m c X V v d D t T Z W N 0 a W 9 u M S 9 f U X V l c n k g U k 9 T V E V S I E F j d G l 2 Z S B N Z W 1 i Z X J z L 0 F 1 d G 9 S Z W 1 v d m V k Q 2 9 s d W 1 u c z E u e 1 N 0 b 2 N r I F B p Y 2 t p b m c g Q 2 9 u d G V z d C w 1 O H 0 m c X V v d D s s J n F 1 b 3 Q 7 U 2 V j d G l v b j E v X 1 F 1 Z X J 5 I F J P U 1 R F U i B B Y 3 R p d m U g T W V t Y m V y c y 9 B d X R v U m V t b 3 Z l Z E N v b H V t b n M x L n t U Z W 5 u a X M s N T l 9 J n F 1 b 3 Q 7 L C Z x d W 9 0 O 1 N l Y 3 R p b 2 4 x L 1 9 R d W V y e S B S T 1 N U R V I g Q W N 0 a X Z l I E 1 l b W J l c n M v Q X V 0 b 1 J l b W 9 2 Z W R D b 2 x 1 b W 5 z M S 5 7 V H J h b n N w b 3 J 0 Y X R p b 2 4 s N j B 9 J n F 1 b 3 Q 7 L C Z x d W 9 0 O 1 N l Y 3 R p b 2 4 x L 1 9 R d W V y e S B S T 1 N U R V I g Q W N 0 a X Z l I E 1 l b W J l c n M v Q X V 0 b 1 J l b W 9 2 Z W R D b 2 x 1 b W 5 z M S 5 7 V H J p c H M g Y W 5 k I F R v d X J z L D Y x f S Z x d W 9 0 O y w m c X V v d D t T Z W N 0 a W 9 u M S 9 f U X V l c n k g U k 9 T V E V S I E F j d G l 2 Z S B N Z W 1 i Z X J z L 0 F 1 d G 9 S Z W 1 v d m V k Q 2 9 s d W 1 u c z E u e 0 J v Y 2 N l L D Y y f S Z x d W 9 0 O y w m c X V v d D t T Z W N 0 a W 9 u M S 9 f U X V l c n k g U k 9 T V E V S I E F j d G l 2 Z S B N Z W 1 i Z X J z L 0 F 1 d G 9 S Z W 1 v d m V k Q 2 9 s d W 1 u c z E u e 1 d l Y k 1 h c 3 R l c n M s N j N 9 J n F 1 b 3 Q 7 L C Z x d W 9 0 O 1 N l Y 3 R p b 2 4 x L 1 9 R d W V y e S B S T 1 N U R V I g Q W N 0 a X Z l I E 1 l b W J l c n M v Q X V 0 b 1 J l b W 9 2 Z W R D b 2 x 1 b W 5 z M S 5 7 U m V m Z X J l b m N l Z E l u V 2 V i Q 2 9 k Z S w 2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9 R d W V y e S U y M F J P U 1 R F U i U y M E F j d G l 2 Z S U y M E 1 l b W J l c n M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1 F 1 Z X J 5 J T I w U k 9 T V E V S J T I w Q W N 0 a X Z l J T I w T W V t Y m V y c y U y M C g 2 K S 9 f X 1 F 1 Z X J 5 J T I w U k 9 T V E V S J T I w Q W N 0 a X Z l J T I w T W V t Y m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R d W V y e S U y M F J P U 1 R F U i U y M E F j d G l 2 Z S U y M E 1 l b W J l c n M l M j A o N y k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G F z d F V w Z G F 0 Z W Q i I F Z h b H V l P S J k M j A y M y 0 x M i 0 z M V Q x M T o y N j o x M C 4 w M D Q z M D c 0 W i I g L z 4 8 R W 5 0 c n k g V H l w Z T 0 i R m l s b E N v b H V t b l R 5 c G V z I i B W Y W x 1 Z T 0 i c 0 F n R U d C Z 1 l H Q m d Z R 0 J n W U d C Z 1 l I Q m d Z Q k J 3 R U h B U W N H Q m d j R 0 J n S U J B U V l H Q m d Z Q k F R R U J B U U V C Q V F F Q k F R R U J B U U V C Q V F F Q k F R R U J B U U V C Q V F F Q k F R R T 0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N R U 1 C R V I g S U Q m c X V v d D s s J n F 1 b 3 Q 7 Q W N 0 a X Z l J n F 1 b 3 Q 7 L C Z x d W 9 0 O 0 x h c 3 Q m c X V v d D s s J n F 1 b 3 Q 7 R m l y c 3 Q m c X V v d D s s J n F 1 b 3 Q 7 U 3 B v d X N l J n F 1 b 3 Q 7 L C Z x d W 9 0 O 1 B y b 2 Z l c 3 N p b 2 4 m c X V v d D s s J n F 1 b 3 Q 7 U 3 R y Z W V 0 J n F 1 b 3 Q 7 L C Z x d W 9 0 O 1 R v d 2 4 m c X V v d D s s J n F 1 b 3 Q 7 U 3 R h d G U m c X V v d D s s J n F 1 b 3 Q 7 W m l w J n F 1 b 3 Q 7 L C Z x d W 9 0 O 1 B o b 2 5 l J n F 1 b 3 Q 7 L C Z x d W 9 0 O 0 N l b G w g U G h v b m U m c X V v d D s s J n F 1 b 3 Q 7 R W 1 h a W w m c X V v d D s s J n F 1 b 3 Q 7 R W 1 h a W w g U 3 B v d X N l J n F 1 b 3 Q 7 L C Z x d W 9 0 O 0 R P Q i Z x d W 9 0 O y w m c X V v d D t T c G 9 u c 2 9 y J n F 1 b 3 Q 7 L C Z x d W 9 0 O 0 N v b W 1 l b n Q m c X V v d D s s J n F 1 b 3 Q 7 Q X N z b 2 N p Y X R l J n F 1 b 3 Q 7 L C Z x d W 9 0 O 0 1 l b W J l c i B E Y X R l J n F 1 b 3 Q 7 L C Z x d W 9 0 O 0 V 4 Z W 1 w d E R 1 Z X M 5 M C s m c X V v d D s s J n F 1 b 3 Q 7 R G F 0 Z S B E Z W F j d G l 2 Y X R l Z C Z x d W 9 0 O y w m c X V v d D t E Z W N l Y X N l Z C Z x d W 9 0 O y w m c X V v d D t E Y X R l I E R l Y 2 V h c 2 V k J n F 1 b 3 Q 7 L C Z x d W 9 0 O 0 V 4 Z W M g Q m 9 h c m Q m c X V v d D s s J n F 1 b 3 Q 7 R 3 J v d X A g Q 2 h h a X J t Y W 4 m c X V v d D s s J n F 1 b 3 Q 7 T G F z d E R h d G F D a G F u Z 2 U m c X V v d D s s J n F 1 b 3 Q 7 U G F z d C B Q c m V z a W R l b n Q g a W 4 g W W V h c i Z x d W 9 0 O y w m c X V v d D t E a X N 0 a W 5 n d W l z a G V k I F N l c n Z p Y 2 U g Q X d h c m Q g W W V h c i Z x d W 9 0 O y w m c X V v d D t B Z 2 U m c X V v d D s s J n F 1 b 3 Q 7 T m 9 0 Y U 1 l b W J l c l J l Y 2 9 y Z C Z x d W 9 0 O y w m c X V v d D t F b W F p b E N v b m Z p c m 1 l Z C Z x d W 9 0 O y w m c X V v d D t S Z W F z b 2 4 g R G V h Y 3 R p d m F 0 Z W Q m c X V v d D s s J n F 1 b 3 Q 7 b W l k Z G x l J n F 1 b 3 Q 7 L C Z x d W 9 0 O 2 5 p Y 2 t u Y W 1 l J n F 1 b 3 Q 7 L C Z x d W 9 0 O 3 N 1 Z m Z p e C Z x d W 9 0 O y w m c X V v d D t C Y W 5 k J n F 1 b 3 Q 7 L C Z x d W 9 0 O 0 J v b 2 s m c X V v d D s s J n F 1 b 3 Q 7 Q n J p Z G d l J n F 1 b 3 Q 7 L C Z x d W 9 0 O 0 J y a W R n Z S B E d X B s a W N h d G U m c X V v d D s s J n F 1 b 3 Q 7 Q 2 F y Z S B h b m Q g Q 2 9 u Y 2 V y b i Z x d W 9 0 O y w m c X V v d D t T a G 9 y d C B I a W t l c n M m c X V v d D s s J n F 1 b 3 Q 7 Q 2 9 t c H V 0 Z X I m c X V v d D s s J n F 1 b 3 Q 7 R G l z Y 3 V z c 2 l v b i Z x d W 9 0 O y w m c X V v d D t H Y X J k Z W 5 p b m c m c X V v d D s s J n F 1 b 3 Q 7 R 2 9 s Z i Z x d W 9 0 O y w m c X V v d D t I a W t p b m c g T G 9 u Z y Z x d W 9 0 O y w m c X V v d D t I a X N 0 b 3 J p Y W 4 m c X V v d D s s J n F 1 b 3 Q 7 S G l z d G 9 y e S Z x d W 9 0 O y w m c X V v d D t J b n Z l c 3 R t Z W 5 0 J n F 1 b 3 Q 7 L C Z x d W 9 0 O 0 x 1 b m N o Z W 9 u J n F 1 b 3 Q 7 L C Z x d W 9 0 O 0 1 l b W J l c n N o a X A m c X V v d D s s J n F 1 b 3 Q 7 T m V 3 c 2 x l d H R l c i Z x d W 9 0 O y w m c X V v d D t Q a G 9 0 b 2 d y Y X B o e S Z x d W 9 0 O y w m c X V v d D t Q c m 9 q Z W N 0 I E 9 1 d H J l Y W N o J n F 1 b 3 Q 7 L C Z x d W 9 0 O 1 B p Y 2 t s Z S B C Y W x s J n F 1 b 3 Q 7 L C Z x d W 9 0 O 1 J l Z n J l c 2 h t Z W 5 0 J n F 1 b 3 Q 7 L C Z x d W 9 0 O 1 N j a W V u Y 2 U m c X V v d D s s J n F 1 b 3 Q 7 U 3 R v Y 2 s g Q 2 x 1 Y i Z x d W 9 0 O y w m c X V v d D t T d G 9 j a y B Q a W N r a W 5 n I E N v b n R l c 3 Q m c X V v d D s s J n F 1 b 3 Q 7 V G V u b m l z J n F 1 b 3 Q 7 L C Z x d W 9 0 O 1 R y Y W 5 z c G 9 y d G F 0 a W 9 u J n F 1 b 3 Q 7 L C Z x d W 9 0 O 1 R y a X B z I G F u Z C B U b 3 V y c y Z x d W 9 0 O y w m c X V v d D t C b 2 N j Z S Z x d W 9 0 O y w m c X V v d D t X Z W J N Y X N 0 Z X J z J n F 1 b 3 Q 7 L C Z x d W 9 0 O 1 J l Z m V y Z W 5 j Z W R J b l d l Y k N v Z G U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z Z T l h M D k 2 L T A 2 Y T I t N G Q 2 M i 0 5 Y j J k L W U 1 Z T k w Y T k 2 M T I y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1 F 1 Z X J 5 X 1 J P U 1 R F U l 9 B Y 3 R p d m V f T W V t Y m V y c z M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N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R d W V y e S B S T 1 N U R V I g Q W N 0 a X Z l I E 1 l b W J l c n M v Q X V 0 b 1 J l b W 9 2 Z W R D b 2 x 1 b W 5 z M S 5 7 T U V N Q k V S I E l E L D B 9 J n F 1 b 3 Q 7 L C Z x d W 9 0 O 1 N l Y 3 R p b 2 4 x L 1 9 R d W V y e S B S T 1 N U R V I g Q W N 0 a X Z l I E 1 l b W J l c n M v Q X V 0 b 1 J l b W 9 2 Z W R D b 2 x 1 b W 5 z M S 5 7 Q W N 0 a X Z l L D F 9 J n F 1 b 3 Q 7 L C Z x d W 9 0 O 1 N l Y 3 R p b 2 4 x L 1 9 R d W V y e S B S T 1 N U R V I g Q W N 0 a X Z l I E 1 l b W J l c n M v Q X V 0 b 1 J l b W 9 2 Z W R D b 2 x 1 b W 5 z M S 5 7 T G F z d C w y f S Z x d W 9 0 O y w m c X V v d D t T Z W N 0 a W 9 u M S 9 f U X V l c n k g U k 9 T V E V S I E F j d G l 2 Z S B N Z W 1 i Z X J z L 0 F 1 d G 9 S Z W 1 v d m V k Q 2 9 s d W 1 u c z E u e 0 Z p c n N 0 L D N 9 J n F 1 b 3 Q 7 L C Z x d W 9 0 O 1 N l Y 3 R p b 2 4 x L 1 9 R d W V y e S B S T 1 N U R V I g Q W N 0 a X Z l I E 1 l b W J l c n M v Q X V 0 b 1 J l b W 9 2 Z W R D b 2 x 1 b W 5 z M S 5 7 U 3 B v d X N l L D R 9 J n F 1 b 3 Q 7 L C Z x d W 9 0 O 1 N l Y 3 R p b 2 4 x L 1 9 R d W V y e S B S T 1 N U R V I g Q W N 0 a X Z l I E 1 l b W J l c n M v Q X V 0 b 1 J l b W 9 2 Z W R D b 2 x 1 b W 5 z M S 5 7 U H J v Z m V z c 2 l v b i w 1 f S Z x d W 9 0 O y w m c X V v d D t T Z W N 0 a W 9 u M S 9 f U X V l c n k g U k 9 T V E V S I E F j d G l 2 Z S B N Z W 1 i Z X J z L 0 F 1 d G 9 S Z W 1 v d m V k Q 2 9 s d W 1 u c z E u e 1 N 0 c m V l d C w 2 f S Z x d W 9 0 O y w m c X V v d D t T Z W N 0 a W 9 u M S 9 f U X V l c n k g U k 9 T V E V S I E F j d G l 2 Z S B N Z W 1 i Z X J z L 0 F 1 d G 9 S Z W 1 v d m V k Q 2 9 s d W 1 u c z E u e 1 R v d 2 4 s N 3 0 m c X V v d D s s J n F 1 b 3 Q 7 U 2 V j d G l v b j E v X 1 F 1 Z X J 5 I F J P U 1 R F U i B B Y 3 R p d m U g T W V t Y m V y c y 9 B d X R v U m V t b 3 Z l Z E N v b H V t b n M x L n t T d G F 0 Z S w 4 f S Z x d W 9 0 O y w m c X V v d D t T Z W N 0 a W 9 u M S 9 f U X V l c n k g U k 9 T V E V S I E F j d G l 2 Z S B N Z W 1 i Z X J z L 0 F 1 d G 9 S Z W 1 v d m V k Q 2 9 s d W 1 u c z E u e 1 p p c C w 5 f S Z x d W 9 0 O y w m c X V v d D t T Z W N 0 a W 9 u M S 9 f U X V l c n k g U k 9 T V E V S I E F j d G l 2 Z S B N Z W 1 i Z X J z L 0 F 1 d G 9 S Z W 1 v d m V k Q 2 9 s d W 1 u c z E u e 1 B o b 2 5 l L D E w f S Z x d W 9 0 O y w m c X V v d D t T Z W N 0 a W 9 u M S 9 f U X V l c n k g U k 9 T V E V S I E F j d G l 2 Z S B N Z W 1 i Z X J z L 0 F 1 d G 9 S Z W 1 v d m V k Q 2 9 s d W 1 u c z E u e 0 N l b G w g U G h v b m U s M T F 9 J n F 1 b 3 Q 7 L C Z x d W 9 0 O 1 N l Y 3 R p b 2 4 x L 1 9 R d W V y e S B S T 1 N U R V I g Q W N 0 a X Z l I E 1 l b W J l c n M v Q X V 0 b 1 J l b W 9 2 Z W R D b 2 x 1 b W 5 z M S 5 7 R W 1 h a W w s M T J 9 J n F 1 b 3 Q 7 L C Z x d W 9 0 O 1 N l Y 3 R p b 2 4 x L 1 9 R d W V y e S B S T 1 N U R V I g Q W N 0 a X Z l I E 1 l b W J l c n M v Q X V 0 b 1 J l b W 9 2 Z W R D b 2 x 1 b W 5 z M S 5 7 R W 1 h a W w g U 3 B v d X N l L D E z f S Z x d W 9 0 O y w m c X V v d D t T Z W N 0 a W 9 u M S 9 f U X V l c n k g U k 9 T V E V S I E F j d G l 2 Z S B N Z W 1 i Z X J z L 0 F 1 d G 9 S Z W 1 v d m V k Q 2 9 s d W 1 u c z E u e 0 R P Q i w x N H 0 m c X V v d D s s J n F 1 b 3 Q 7 U 2 V j d G l v b j E v X 1 F 1 Z X J 5 I F J P U 1 R F U i B B Y 3 R p d m U g T W V t Y m V y c y 9 B d X R v U m V t b 3 Z l Z E N v b H V t b n M x L n t T c G 9 u c 2 9 y L D E 1 f S Z x d W 9 0 O y w m c X V v d D t T Z W N 0 a W 9 u M S 9 f U X V l c n k g U k 9 T V E V S I E F j d G l 2 Z S B N Z W 1 i Z X J z L 0 F 1 d G 9 S Z W 1 v d m V k Q 2 9 s d W 1 u c z E u e 0 N v b W 1 l b n Q s M T Z 9 J n F 1 b 3 Q 7 L C Z x d W 9 0 O 1 N l Y 3 R p b 2 4 x L 1 9 R d W V y e S B S T 1 N U R V I g Q W N 0 a X Z l I E 1 l b W J l c n M v Q X V 0 b 1 J l b W 9 2 Z W R D b 2 x 1 b W 5 z M S 5 7 Q X N z b 2 N p Y X R l L D E 3 f S Z x d W 9 0 O y w m c X V v d D t T Z W N 0 a W 9 u M S 9 f U X V l c n k g U k 9 T V E V S I E F j d G l 2 Z S B N Z W 1 i Z X J z L 0 F 1 d G 9 S Z W 1 v d m V k Q 2 9 s d W 1 u c z E u e 0 1 l b W J l c i B E Y X R l L D E 4 f S Z x d W 9 0 O y w m c X V v d D t T Z W N 0 a W 9 u M S 9 f U X V l c n k g U k 9 T V E V S I E F j d G l 2 Z S B N Z W 1 i Z X J z L 0 F 1 d G 9 S Z W 1 v d m V k Q 2 9 s d W 1 u c z E u e 0 V 4 Z W 1 w d E R 1 Z X M 5 M C s s M T l 9 J n F 1 b 3 Q 7 L C Z x d W 9 0 O 1 N l Y 3 R p b 2 4 x L 1 9 R d W V y e S B S T 1 N U R V I g Q W N 0 a X Z l I E 1 l b W J l c n M v Q X V 0 b 1 J l b W 9 2 Z W R D b 2 x 1 b W 5 z M S 5 7 R G F 0 Z S B E Z W F j d G l 2 Y X R l Z C w y M H 0 m c X V v d D s s J n F 1 b 3 Q 7 U 2 V j d G l v b j E v X 1 F 1 Z X J 5 I F J P U 1 R F U i B B Y 3 R p d m U g T W V t Y m V y c y 9 B d X R v U m V t b 3 Z l Z E N v b H V t b n M x L n t E Z W N l Y X N l Z C w y M X 0 m c X V v d D s s J n F 1 b 3 Q 7 U 2 V j d G l v b j E v X 1 F 1 Z X J 5 I F J P U 1 R F U i B B Y 3 R p d m U g T W V t Y m V y c y 9 B d X R v U m V t b 3 Z l Z E N v b H V t b n M x L n t E Y X R l I E R l Y 2 V h c 2 V k L D I y f S Z x d W 9 0 O y w m c X V v d D t T Z W N 0 a W 9 u M S 9 f U X V l c n k g U k 9 T V E V S I E F j d G l 2 Z S B N Z W 1 i Z X J z L 0 F 1 d G 9 S Z W 1 v d m V k Q 2 9 s d W 1 u c z E u e 0 V 4 Z W M g Q m 9 h c m Q s M j N 9 J n F 1 b 3 Q 7 L C Z x d W 9 0 O 1 N l Y 3 R p b 2 4 x L 1 9 R d W V y e S B S T 1 N U R V I g Q W N 0 a X Z l I E 1 l b W J l c n M v Q X V 0 b 1 J l b W 9 2 Z W R D b 2 x 1 b W 5 z M S 5 7 R 3 J v d X A g Q 2 h h a X J t Y W 4 s M j R 9 J n F 1 b 3 Q 7 L C Z x d W 9 0 O 1 N l Y 3 R p b 2 4 x L 1 9 R d W V y e S B S T 1 N U R V I g Q W N 0 a X Z l I E 1 l b W J l c n M v Q X V 0 b 1 J l b W 9 2 Z W R D b 2 x 1 b W 5 z M S 5 7 T G F z d E R h d G F D a G F u Z 2 U s M j V 9 J n F 1 b 3 Q 7 L C Z x d W 9 0 O 1 N l Y 3 R p b 2 4 x L 1 9 R d W V y e S B S T 1 N U R V I g Q W N 0 a X Z l I E 1 l b W J l c n M v Q X V 0 b 1 J l b W 9 2 Z W R D b 2 x 1 b W 5 z M S 5 7 U G F z d C B Q c m V z a W R l b n Q g a W 4 g W W V h c i w y N n 0 m c X V v d D s s J n F 1 b 3 Q 7 U 2 V j d G l v b j E v X 1 F 1 Z X J 5 I F J P U 1 R F U i B B Y 3 R p d m U g T W V t Y m V y c y 9 B d X R v U m V t b 3 Z l Z E N v b H V t b n M x L n t E a X N 0 a W 5 n d W l z a G V k I F N l c n Z p Y 2 U g Q X d h c m Q g W W V h c i w y N 3 0 m c X V v d D s s J n F 1 b 3 Q 7 U 2 V j d G l v b j E v X 1 F 1 Z X J 5 I F J P U 1 R F U i B B Y 3 R p d m U g T W V t Y m V y c y 9 B d X R v U m V t b 3 Z l Z E N v b H V t b n M x L n t B Z 2 U s M j h 9 J n F 1 b 3 Q 7 L C Z x d W 9 0 O 1 N l Y 3 R p b 2 4 x L 1 9 R d W V y e S B S T 1 N U R V I g Q W N 0 a X Z l I E 1 l b W J l c n M v Q X V 0 b 1 J l b W 9 2 Z W R D b 2 x 1 b W 5 z M S 5 7 T m 9 0 Y U 1 l b W J l c l J l Y 2 9 y Z C w y O X 0 m c X V v d D s s J n F 1 b 3 Q 7 U 2 V j d G l v b j E v X 1 F 1 Z X J 5 I F J P U 1 R F U i B B Y 3 R p d m U g T W V t Y m V y c y 9 B d X R v U m V t b 3 Z l Z E N v b H V t b n M x L n t F b W F p b E N v b m Z p c m 1 l Z C w z M H 0 m c X V v d D s s J n F 1 b 3 Q 7 U 2 V j d G l v b j E v X 1 F 1 Z X J 5 I F J P U 1 R F U i B B Y 3 R p d m U g T W V t Y m V y c y 9 B d X R v U m V t b 3 Z l Z E N v b H V t b n M x L n t S Z W F z b 2 4 g R G V h Y 3 R p d m F 0 Z W Q s M z F 9 J n F 1 b 3 Q 7 L C Z x d W 9 0 O 1 N l Y 3 R p b 2 4 x L 1 9 R d W V y e S B S T 1 N U R V I g Q W N 0 a X Z l I E 1 l b W J l c n M v Q X V 0 b 1 J l b W 9 2 Z W R D b 2 x 1 b W 5 z M S 5 7 b W l k Z G x l L D M y f S Z x d W 9 0 O y w m c X V v d D t T Z W N 0 a W 9 u M S 9 f U X V l c n k g U k 9 T V E V S I E F j d G l 2 Z S B N Z W 1 i Z X J z L 0 F 1 d G 9 S Z W 1 v d m V k Q 2 9 s d W 1 u c z E u e 2 5 p Y 2 t u Y W 1 l L D M z f S Z x d W 9 0 O y w m c X V v d D t T Z W N 0 a W 9 u M S 9 f U X V l c n k g U k 9 T V E V S I E F j d G l 2 Z S B N Z W 1 i Z X J z L 0 F 1 d G 9 S Z W 1 v d m V k Q 2 9 s d W 1 u c z E u e 3 N 1 Z m Z p e C w z N H 0 m c X V v d D s s J n F 1 b 3 Q 7 U 2 V j d G l v b j E v X 1 F 1 Z X J 5 I F J P U 1 R F U i B B Y 3 R p d m U g T W V t Y m V y c y 9 B d X R v U m V t b 3 Z l Z E N v b H V t b n M x L n t C Y W 5 k L D M 1 f S Z x d W 9 0 O y w m c X V v d D t T Z W N 0 a W 9 u M S 9 f U X V l c n k g U k 9 T V E V S I E F j d G l 2 Z S B N Z W 1 i Z X J z L 0 F 1 d G 9 S Z W 1 v d m V k Q 2 9 s d W 1 u c z E u e 0 J v b 2 s s M z Z 9 J n F 1 b 3 Q 7 L C Z x d W 9 0 O 1 N l Y 3 R p b 2 4 x L 1 9 R d W V y e S B S T 1 N U R V I g Q W N 0 a X Z l I E 1 l b W J l c n M v Q X V 0 b 1 J l b W 9 2 Z W R D b 2 x 1 b W 5 z M S 5 7 Q n J p Z G d l L D M 3 f S Z x d W 9 0 O y w m c X V v d D t T Z W N 0 a W 9 u M S 9 f U X V l c n k g U k 9 T V E V S I E F j d G l 2 Z S B N Z W 1 i Z X J z L 0 F 1 d G 9 S Z W 1 v d m V k Q 2 9 s d W 1 u c z E u e 0 J y a W R n Z S B E d X B s a W N h d G U s M z h 9 J n F 1 b 3 Q 7 L C Z x d W 9 0 O 1 N l Y 3 R p b 2 4 x L 1 9 R d W V y e S B S T 1 N U R V I g Q W N 0 a X Z l I E 1 l b W J l c n M v Q X V 0 b 1 J l b W 9 2 Z W R D b 2 x 1 b W 5 z M S 5 7 Q 2 F y Z S B h b m Q g Q 2 9 u Y 2 V y b i w z O X 0 m c X V v d D s s J n F 1 b 3 Q 7 U 2 V j d G l v b j E v X 1 F 1 Z X J 5 I F J P U 1 R F U i B B Y 3 R p d m U g T W V t Y m V y c y 9 B d X R v U m V t b 3 Z l Z E N v b H V t b n M x L n t T a G 9 y d C B I a W t l c n M s N D B 9 J n F 1 b 3 Q 7 L C Z x d W 9 0 O 1 N l Y 3 R p b 2 4 x L 1 9 R d W V y e S B S T 1 N U R V I g Q W N 0 a X Z l I E 1 l b W J l c n M v Q X V 0 b 1 J l b W 9 2 Z W R D b 2 x 1 b W 5 z M S 5 7 Q 2 9 t c H V 0 Z X I s N D F 9 J n F 1 b 3 Q 7 L C Z x d W 9 0 O 1 N l Y 3 R p b 2 4 x L 1 9 R d W V y e S B S T 1 N U R V I g Q W N 0 a X Z l I E 1 l b W J l c n M v Q X V 0 b 1 J l b W 9 2 Z W R D b 2 x 1 b W 5 z M S 5 7 R G l z Y 3 V z c 2 l v b i w 0 M n 0 m c X V v d D s s J n F 1 b 3 Q 7 U 2 V j d G l v b j E v X 1 F 1 Z X J 5 I F J P U 1 R F U i B B Y 3 R p d m U g T W V t Y m V y c y 9 B d X R v U m V t b 3 Z l Z E N v b H V t b n M x L n t H Y X J k Z W 5 p b m c s N D N 9 J n F 1 b 3 Q 7 L C Z x d W 9 0 O 1 N l Y 3 R p b 2 4 x L 1 9 R d W V y e S B S T 1 N U R V I g Q W N 0 a X Z l I E 1 l b W J l c n M v Q X V 0 b 1 J l b W 9 2 Z W R D b 2 x 1 b W 5 z M S 5 7 R 2 9 s Z i w 0 N H 0 m c X V v d D s s J n F 1 b 3 Q 7 U 2 V j d G l v b j E v X 1 F 1 Z X J 5 I F J P U 1 R F U i B B Y 3 R p d m U g T W V t Y m V y c y 9 B d X R v U m V t b 3 Z l Z E N v b H V t b n M x L n t I a W t p b m c g T G 9 u Z y w 0 N X 0 m c X V v d D s s J n F 1 b 3 Q 7 U 2 V j d G l v b j E v X 1 F 1 Z X J 5 I F J P U 1 R F U i B B Y 3 R p d m U g T W V t Y m V y c y 9 B d X R v U m V t b 3 Z l Z E N v b H V t b n M x L n t I a X N 0 b 3 J p Y W 4 s N D Z 9 J n F 1 b 3 Q 7 L C Z x d W 9 0 O 1 N l Y 3 R p b 2 4 x L 1 9 R d W V y e S B S T 1 N U R V I g Q W N 0 a X Z l I E 1 l b W J l c n M v Q X V 0 b 1 J l b W 9 2 Z W R D b 2 x 1 b W 5 z M S 5 7 S G l z d G 9 y e S w 0 N 3 0 m c X V v d D s s J n F 1 b 3 Q 7 U 2 V j d G l v b j E v X 1 F 1 Z X J 5 I F J P U 1 R F U i B B Y 3 R p d m U g T W V t Y m V y c y 9 B d X R v U m V t b 3 Z l Z E N v b H V t b n M x L n t J b n Z l c 3 R t Z W 5 0 L D Q 4 f S Z x d W 9 0 O y w m c X V v d D t T Z W N 0 a W 9 u M S 9 f U X V l c n k g U k 9 T V E V S I E F j d G l 2 Z S B N Z W 1 i Z X J z L 0 F 1 d G 9 S Z W 1 v d m V k Q 2 9 s d W 1 u c z E u e 0 x 1 b m N o Z W 9 u L D Q 5 f S Z x d W 9 0 O y w m c X V v d D t T Z W N 0 a W 9 u M S 9 f U X V l c n k g U k 9 T V E V S I E F j d G l 2 Z S B N Z W 1 i Z X J z L 0 F 1 d G 9 S Z W 1 v d m V k Q 2 9 s d W 1 u c z E u e 0 1 l b W J l c n N o a X A s N T B 9 J n F 1 b 3 Q 7 L C Z x d W 9 0 O 1 N l Y 3 R p b 2 4 x L 1 9 R d W V y e S B S T 1 N U R V I g Q W N 0 a X Z l I E 1 l b W J l c n M v Q X V 0 b 1 J l b W 9 2 Z W R D b 2 x 1 b W 5 z M S 5 7 T m V 3 c 2 x l d H R l c i w 1 M X 0 m c X V v d D s s J n F 1 b 3 Q 7 U 2 V j d G l v b j E v X 1 F 1 Z X J 5 I F J P U 1 R F U i B B Y 3 R p d m U g T W V t Y m V y c y 9 B d X R v U m V t b 3 Z l Z E N v b H V t b n M x L n t Q a G 9 0 b 2 d y Y X B o e S w 1 M n 0 m c X V v d D s s J n F 1 b 3 Q 7 U 2 V j d G l v b j E v X 1 F 1 Z X J 5 I F J P U 1 R F U i B B Y 3 R p d m U g T W V t Y m V y c y 9 B d X R v U m V t b 3 Z l Z E N v b H V t b n M x L n t Q c m 9 q Z W N 0 I E 9 1 d H J l Y W N o L D U z f S Z x d W 9 0 O y w m c X V v d D t T Z W N 0 a W 9 u M S 9 f U X V l c n k g U k 9 T V E V S I E F j d G l 2 Z S B N Z W 1 i Z X J z L 0 F 1 d G 9 S Z W 1 v d m V k Q 2 9 s d W 1 u c z E u e 1 B p Y 2 t s Z S B C Y W x s L D U 0 f S Z x d W 9 0 O y w m c X V v d D t T Z W N 0 a W 9 u M S 9 f U X V l c n k g U k 9 T V E V S I E F j d G l 2 Z S B N Z W 1 i Z X J z L 0 F 1 d G 9 S Z W 1 v d m V k Q 2 9 s d W 1 u c z E u e 1 J l Z n J l c 2 h t Z W 5 0 L D U 1 f S Z x d W 9 0 O y w m c X V v d D t T Z W N 0 a W 9 u M S 9 f U X V l c n k g U k 9 T V E V S I E F j d G l 2 Z S B N Z W 1 i Z X J z L 0 F 1 d G 9 S Z W 1 v d m V k Q 2 9 s d W 1 u c z E u e 1 N j a W V u Y 2 U s N T Z 9 J n F 1 b 3 Q 7 L C Z x d W 9 0 O 1 N l Y 3 R p b 2 4 x L 1 9 R d W V y e S B S T 1 N U R V I g Q W N 0 a X Z l I E 1 l b W J l c n M v Q X V 0 b 1 J l b W 9 2 Z W R D b 2 x 1 b W 5 z M S 5 7 U 3 R v Y 2 s g Q 2 x 1 Y i w 1 N 3 0 m c X V v d D s s J n F 1 b 3 Q 7 U 2 V j d G l v b j E v X 1 F 1 Z X J 5 I F J P U 1 R F U i B B Y 3 R p d m U g T W V t Y m V y c y 9 B d X R v U m V t b 3 Z l Z E N v b H V t b n M x L n t T d G 9 j a y B Q a W N r a W 5 n I E N v b n R l c 3 Q s N T h 9 J n F 1 b 3 Q 7 L C Z x d W 9 0 O 1 N l Y 3 R p b 2 4 x L 1 9 R d W V y e S B S T 1 N U R V I g Q W N 0 a X Z l I E 1 l b W J l c n M v Q X V 0 b 1 J l b W 9 2 Z W R D b 2 x 1 b W 5 z M S 5 7 V G V u b m l z L D U 5 f S Z x d W 9 0 O y w m c X V v d D t T Z W N 0 a W 9 u M S 9 f U X V l c n k g U k 9 T V E V S I E F j d G l 2 Z S B N Z W 1 i Z X J z L 0 F 1 d G 9 S Z W 1 v d m V k Q 2 9 s d W 1 u c z E u e 1 R y Y W 5 z c G 9 y d G F 0 a W 9 u L D Y w f S Z x d W 9 0 O y w m c X V v d D t T Z W N 0 a W 9 u M S 9 f U X V l c n k g U k 9 T V E V S I E F j d G l 2 Z S B N Z W 1 i Z X J z L 0 F 1 d G 9 S Z W 1 v d m V k Q 2 9 s d W 1 u c z E u e 1 R y a X B z I G F u Z C B U b 3 V y c y w 2 M X 0 m c X V v d D s s J n F 1 b 3 Q 7 U 2 V j d G l v b j E v X 1 F 1 Z X J 5 I F J P U 1 R F U i B B Y 3 R p d m U g T W V t Y m V y c y 9 B d X R v U m V t b 3 Z l Z E N v b H V t b n M x L n t C b 2 N j Z S w 2 M n 0 m c X V v d D s s J n F 1 b 3 Q 7 U 2 V j d G l v b j E v X 1 F 1 Z X J 5 I F J P U 1 R F U i B B Y 3 R p d m U g T W V t Y m V y c y 9 B d X R v U m V t b 3 Z l Z E N v b H V t b n M x L n t X Z W J N Y X N 0 Z X J z L D Y z f S Z x d W 9 0 O y w m c X V v d D t T Z W N 0 a W 9 u M S 9 f U X V l c n k g U k 9 T V E V S I E F j d G l 2 Z S B N Z W 1 i Z X J z L 0 F 1 d G 9 S Z W 1 v d m V k Q 2 9 s d W 1 u c z E u e 1 J l Z m V y Z W 5 j Z W R J b l d l Y k N v Z G U s N j R 9 J n F 1 b 3 Q 7 X S w m c X V v d D t D b 2 x 1 b W 5 D b 3 V u d C Z x d W 9 0 O z o 2 N S w m c X V v d D t L Z X l D b 2 x 1 b W 5 O Y W 1 l c y Z x d W 9 0 O z p b X S w m c X V v d D t D b 2 x 1 b W 5 J Z G V u d G l 0 a W V z J n F 1 b 3 Q 7 O l s m c X V v d D t T Z W N 0 a W 9 u M S 9 f U X V l c n k g U k 9 T V E V S I E F j d G l 2 Z S B N Z W 1 i Z X J z L 0 F 1 d G 9 S Z W 1 v d m V k Q 2 9 s d W 1 u c z E u e 0 1 F T U J F U i B J R C w w f S Z x d W 9 0 O y w m c X V v d D t T Z W N 0 a W 9 u M S 9 f U X V l c n k g U k 9 T V E V S I E F j d G l 2 Z S B N Z W 1 i Z X J z L 0 F 1 d G 9 S Z W 1 v d m V k Q 2 9 s d W 1 u c z E u e 0 F j d G l 2 Z S w x f S Z x d W 9 0 O y w m c X V v d D t T Z W N 0 a W 9 u M S 9 f U X V l c n k g U k 9 T V E V S I E F j d G l 2 Z S B N Z W 1 i Z X J z L 0 F 1 d G 9 S Z W 1 v d m V k Q 2 9 s d W 1 u c z E u e 0 x h c 3 Q s M n 0 m c X V v d D s s J n F 1 b 3 Q 7 U 2 V j d G l v b j E v X 1 F 1 Z X J 5 I F J P U 1 R F U i B B Y 3 R p d m U g T W V t Y m V y c y 9 B d X R v U m V t b 3 Z l Z E N v b H V t b n M x L n t G a X J z d C w z f S Z x d W 9 0 O y w m c X V v d D t T Z W N 0 a W 9 u M S 9 f U X V l c n k g U k 9 T V E V S I E F j d G l 2 Z S B N Z W 1 i Z X J z L 0 F 1 d G 9 S Z W 1 v d m V k Q 2 9 s d W 1 u c z E u e 1 N w b 3 V z Z S w 0 f S Z x d W 9 0 O y w m c X V v d D t T Z W N 0 a W 9 u M S 9 f U X V l c n k g U k 9 T V E V S I E F j d G l 2 Z S B N Z W 1 i Z X J z L 0 F 1 d G 9 S Z W 1 v d m V k Q 2 9 s d W 1 u c z E u e 1 B y b 2 Z l c 3 N p b 2 4 s N X 0 m c X V v d D s s J n F 1 b 3 Q 7 U 2 V j d G l v b j E v X 1 F 1 Z X J 5 I F J P U 1 R F U i B B Y 3 R p d m U g T W V t Y m V y c y 9 B d X R v U m V t b 3 Z l Z E N v b H V t b n M x L n t T d H J l Z X Q s N n 0 m c X V v d D s s J n F 1 b 3 Q 7 U 2 V j d G l v b j E v X 1 F 1 Z X J 5 I F J P U 1 R F U i B B Y 3 R p d m U g T W V t Y m V y c y 9 B d X R v U m V t b 3 Z l Z E N v b H V t b n M x L n t U b 3 d u L D d 9 J n F 1 b 3 Q 7 L C Z x d W 9 0 O 1 N l Y 3 R p b 2 4 x L 1 9 R d W V y e S B S T 1 N U R V I g Q W N 0 a X Z l I E 1 l b W J l c n M v Q X V 0 b 1 J l b W 9 2 Z W R D b 2 x 1 b W 5 z M S 5 7 U 3 R h d G U s O H 0 m c X V v d D s s J n F 1 b 3 Q 7 U 2 V j d G l v b j E v X 1 F 1 Z X J 5 I F J P U 1 R F U i B B Y 3 R p d m U g T W V t Y m V y c y 9 B d X R v U m V t b 3 Z l Z E N v b H V t b n M x L n t a a X A s O X 0 m c X V v d D s s J n F 1 b 3 Q 7 U 2 V j d G l v b j E v X 1 F 1 Z X J 5 I F J P U 1 R F U i B B Y 3 R p d m U g T W V t Y m V y c y 9 B d X R v U m V t b 3 Z l Z E N v b H V t b n M x L n t Q a G 9 u Z S w x M H 0 m c X V v d D s s J n F 1 b 3 Q 7 U 2 V j d G l v b j E v X 1 F 1 Z X J 5 I F J P U 1 R F U i B B Y 3 R p d m U g T W V t Y m V y c y 9 B d X R v U m V t b 3 Z l Z E N v b H V t b n M x L n t D Z W x s I F B o b 2 5 l L D E x f S Z x d W 9 0 O y w m c X V v d D t T Z W N 0 a W 9 u M S 9 f U X V l c n k g U k 9 T V E V S I E F j d G l 2 Z S B N Z W 1 i Z X J z L 0 F 1 d G 9 S Z W 1 v d m V k Q 2 9 s d W 1 u c z E u e 0 V t Y W l s L D E y f S Z x d W 9 0 O y w m c X V v d D t T Z W N 0 a W 9 u M S 9 f U X V l c n k g U k 9 T V E V S I E F j d G l 2 Z S B N Z W 1 i Z X J z L 0 F 1 d G 9 S Z W 1 v d m V k Q 2 9 s d W 1 u c z E u e 0 V t Y W l s I F N w b 3 V z Z S w x M 3 0 m c X V v d D s s J n F 1 b 3 Q 7 U 2 V j d G l v b j E v X 1 F 1 Z X J 5 I F J P U 1 R F U i B B Y 3 R p d m U g T W V t Y m V y c y 9 B d X R v U m V t b 3 Z l Z E N v b H V t b n M x L n t E T 0 I s M T R 9 J n F 1 b 3 Q 7 L C Z x d W 9 0 O 1 N l Y 3 R p b 2 4 x L 1 9 R d W V y e S B S T 1 N U R V I g Q W N 0 a X Z l I E 1 l b W J l c n M v Q X V 0 b 1 J l b W 9 2 Z W R D b 2 x 1 b W 5 z M S 5 7 U 3 B v b n N v c i w x N X 0 m c X V v d D s s J n F 1 b 3 Q 7 U 2 V j d G l v b j E v X 1 F 1 Z X J 5 I F J P U 1 R F U i B B Y 3 R p d m U g T W V t Y m V y c y 9 B d X R v U m V t b 3 Z l Z E N v b H V t b n M x L n t D b 2 1 t Z W 5 0 L D E 2 f S Z x d W 9 0 O y w m c X V v d D t T Z W N 0 a W 9 u M S 9 f U X V l c n k g U k 9 T V E V S I E F j d G l 2 Z S B N Z W 1 i Z X J z L 0 F 1 d G 9 S Z W 1 v d m V k Q 2 9 s d W 1 u c z E u e 0 F z c 2 9 j a W F 0 Z S w x N 3 0 m c X V v d D s s J n F 1 b 3 Q 7 U 2 V j d G l v b j E v X 1 F 1 Z X J 5 I F J P U 1 R F U i B B Y 3 R p d m U g T W V t Y m V y c y 9 B d X R v U m V t b 3 Z l Z E N v b H V t b n M x L n t N Z W 1 i Z X I g R G F 0 Z S w x O H 0 m c X V v d D s s J n F 1 b 3 Q 7 U 2 V j d G l v b j E v X 1 F 1 Z X J 5 I F J P U 1 R F U i B B Y 3 R p d m U g T W V t Y m V y c y 9 B d X R v U m V t b 3 Z l Z E N v b H V t b n M x L n t F e G V t c H R E d W V z O T A r L D E 5 f S Z x d W 9 0 O y w m c X V v d D t T Z W N 0 a W 9 u M S 9 f U X V l c n k g U k 9 T V E V S I E F j d G l 2 Z S B N Z W 1 i Z X J z L 0 F 1 d G 9 S Z W 1 v d m V k Q 2 9 s d W 1 u c z E u e 0 R h d G U g R G V h Y 3 R p d m F 0 Z W Q s M j B 9 J n F 1 b 3 Q 7 L C Z x d W 9 0 O 1 N l Y 3 R p b 2 4 x L 1 9 R d W V y e S B S T 1 N U R V I g Q W N 0 a X Z l I E 1 l b W J l c n M v Q X V 0 b 1 J l b W 9 2 Z W R D b 2 x 1 b W 5 z M S 5 7 R G V j Z W F z Z W Q s M j F 9 J n F 1 b 3 Q 7 L C Z x d W 9 0 O 1 N l Y 3 R p b 2 4 x L 1 9 R d W V y e S B S T 1 N U R V I g Q W N 0 a X Z l I E 1 l b W J l c n M v Q X V 0 b 1 J l b W 9 2 Z W R D b 2 x 1 b W 5 z M S 5 7 R G F 0 Z S B E Z W N l Y X N l Z C w y M n 0 m c X V v d D s s J n F 1 b 3 Q 7 U 2 V j d G l v b j E v X 1 F 1 Z X J 5 I F J P U 1 R F U i B B Y 3 R p d m U g T W V t Y m V y c y 9 B d X R v U m V t b 3 Z l Z E N v b H V t b n M x L n t F e G V j I E J v Y X J k L D I z f S Z x d W 9 0 O y w m c X V v d D t T Z W N 0 a W 9 u M S 9 f U X V l c n k g U k 9 T V E V S I E F j d G l 2 Z S B N Z W 1 i Z X J z L 0 F 1 d G 9 S Z W 1 v d m V k Q 2 9 s d W 1 u c z E u e 0 d y b 3 V w I E N o Y W l y b W F u L D I 0 f S Z x d W 9 0 O y w m c X V v d D t T Z W N 0 a W 9 u M S 9 f U X V l c n k g U k 9 T V E V S I E F j d G l 2 Z S B N Z W 1 i Z X J z L 0 F 1 d G 9 S Z W 1 v d m V k Q 2 9 s d W 1 u c z E u e 0 x h c 3 R E Y X R h Q 2 h h b m d l L D I 1 f S Z x d W 9 0 O y w m c X V v d D t T Z W N 0 a W 9 u M S 9 f U X V l c n k g U k 9 T V E V S I E F j d G l 2 Z S B N Z W 1 i Z X J z L 0 F 1 d G 9 S Z W 1 v d m V k Q 2 9 s d W 1 u c z E u e 1 B h c 3 Q g U H J l c 2 l k Z W 5 0 I G l u I F l l Y X I s M j Z 9 J n F 1 b 3 Q 7 L C Z x d W 9 0 O 1 N l Y 3 R p b 2 4 x L 1 9 R d W V y e S B S T 1 N U R V I g Q W N 0 a X Z l I E 1 l b W J l c n M v Q X V 0 b 1 J l b W 9 2 Z W R D b 2 x 1 b W 5 z M S 5 7 R G l z d G l u Z 3 V p c 2 h l Z C B T Z X J 2 a W N l I E F 3 Y X J k I F l l Y X I s M j d 9 J n F 1 b 3 Q 7 L C Z x d W 9 0 O 1 N l Y 3 R p b 2 4 x L 1 9 R d W V y e S B S T 1 N U R V I g Q W N 0 a X Z l I E 1 l b W J l c n M v Q X V 0 b 1 J l b W 9 2 Z W R D b 2 x 1 b W 5 z M S 5 7 Q W d l L D I 4 f S Z x d W 9 0 O y w m c X V v d D t T Z W N 0 a W 9 u M S 9 f U X V l c n k g U k 9 T V E V S I E F j d G l 2 Z S B N Z W 1 i Z X J z L 0 F 1 d G 9 S Z W 1 v d m V k Q 2 9 s d W 1 u c z E u e 0 5 v d G F N Z W 1 i Z X J S Z W N v c m Q s M j l 9 J n F 1 b 3 Q 7 L C Z x d W 9 0 O 1 N l Y 3 R p b 2 4 x L 1 9 R d W V y e S B S T 1 N U R V I g Q W N 0 a X Z l I E 1 l b W J l c n M v Q X V 0 b 1 J l b W 9 2 Z W R D b 2 x 1 b W 5 z M S 5 7 R W 1 h a W x D b 2 5 m a X J t Z W Q s M z B 9 J n F 1 b 3 Q 7 L C Z x d W 9 0 O 1 N l Y 3 R p b 2 4 x L 1 9 R d W V y e S B S T 1 N U R V I g Q W N 0 a X Z l I E 1 l b W J l c n M v Q X V 0 b 1 J l b W 9 2 Z W R D b 2 x 1 b W 5 z M S 5 7 U m V h c 2 9 u I E R l Y W N 0 a X Z h d G V k L D M x f S Z x d W 9 0 O y w m c X V v d D t T Z W N 0 a W 9 u M S 9 f U X V l c n k g U k 9 T V E V S I E F j d G l 2 Z S B N Z W 1 i Z X J z L 0 F 1 d G 9 S Z W 1 v d m V k Q 2 9 s d W 1 u c z E u e 2 1 p Z G R s Z S w z M n 0 m c X V v d D s s J n F 1 b 3 Q 7 U 2 V j d G l v b j E v X 1 F 1 Z X J 5 I F J P U 1 R F U i B B Y 3 R p d m U g T W V t Y m V y c y 9 B d X R v U m V t b 3 Z l Z E N v b H V t b n M x L n t u a W N r b m F t Z S w z M 3 0 m c X V v d D s s J n F 1 b 3 Q 7 U 2 V j d G l v b j E v X 1 F 1 Z X J 5 I F J P U 1 R F U i B B Y 3 R p d m U g T W V t Y m V y c y 9 B d X R v U m V t b 3 Z l Z E N v b H V t b n M x L n t z d W Z m a X g s M z R 9 J n F 1 b 3 Q 7 L C Z x d W 9 0 O 1 N l Y 3 R p b 2 4 x L 1 9 R d W V y e S B S T 1 N U R V I g Q W N 0 a X Z l I E 1 l b W J l c n M v Q X V 0 b 1 J l b W 9 2 Z W R D b 2 x 1 b W 5 z M S 5 7 Q m F u Z C w z N X 0 m c X V v d D s s J n F 1 b 3 Q 7 U 2 V j d G l v b j E v X 1 F 1 Z X J 5 I F J P U 1 R F U i B B Y 3 R p d m U g T W V t Y m V y c y 9 B d X R v U m V t b 3 Z l Z E N v b H V t b n M x L n t C b 2 9 r L D M 2 f S Z x d W 9 0 O y w m c X V v d D t T Z W N 0 a W 9 u M S 9 f U X V l c n k g U k 9 T V E V S I E F j d G l 2 Z S B N Z W 1 i Z X J z L 0 F 1 d G 9 S Z W 1 v d m V k Q 2 9 s d W 1 u c z E u e 0 J y a W R n Z S w z N 3 0 m c X V v d D s s J n F 1 b 3 Q 7 U 2 V j d G l v b j E v X 1 F 1 Z X J 5 I F J P U 1 R F U i B B Y 3 R p d m U g T W V t Y m V y c y 9 B d X R v U m V t b 3 Z l Z E N v b H V t b n M x L n t C c m l k Z 2 U g R H V w b G l j Y X R l L D M 4 f S Z x d W 9 0 O y w m c X V v d D t T Z W N 0 a W 9 u M S 9 f U X V l c n k g U k 9 T V E V S I E F j d G l 2 Z S B N Z W 1 i Z X J z L 0 F 1 d G 9 S Z W 1 v d m V k Q 2 9 s d W 1 u c z E u e 0 N h c m U g Y W 5 k I E N v b m N l c m 4 s M z l 9 J n F 1 b 3 Q 7 L C Z x d W 9 0 O 1 N l Y 3 R p b 2 4 x L 1 9 R d W V y e S B S T 1 N U R V I g Q W N 0 a X Z l I E 1 l b W J l c n M v Q X V 0 b 1 J l b W 9 2 Z W R D b 2 x 1 b W 5 z M S 5 7 U 2 h v c n Q g S G l r Z X J z L D Q w f S Z x d W 9 0 O y w m c X V v d D t T Z W N 0 a W 9 u M S 9 f U X V l c n k g U k 9 T V E V S I E F j d G l 2 Z S B N Z W 1 i Z X J z L 0 F 1 d G 9 S Z W 1 v d m V k Q 2 9 s d W 1 u c z E u e 0 N v b X B 1 d G V y L D Q x f S Z x d W 9 0 O y w m c X V v d D t T Z W N 0 a W 9 u M S 9 f U X V l c n k g U k 9 T V E V S I E F j d G l 2 Z S B N Z W 1 i Z X J z L 0 F 1 d G 9 S Z W 1 v d m V k Q 2 9 s d W 1 u c z E u e 0 R p c 2 N 1 c 3 N p b 2 4 s N D J 9 J n F 1 b 3 Q 7 L C Z x d W 9 0 O 1 N l Y 3 R p b 2 4 x L 1 9 R d W V y e S B S T 1 N U R V I g Q W N 0 a X Z l I E 1 l b W J l c n M v Q X V 0 b 1 J l b W 9 2 Z W R D b 2 x 1 b W 5 z M S 5 7 R 2 F y Z G V u a W 5 n L D Q z f S Z x d W 9 0 O y w m c X V v d D t T Z W N 0 a W 9 u M S 9 f U X V l c n k g U k 9 T V E V S I E F j d G l 2 Z S B N Z W 1 i Z X J z L 0 F 1 d G 9 S Z W 1 v d m V k Q 2 9 s d W 1 u c z E u e 0 d v b G Y s N D R 9 J n F 1 b 3 Q 7 L C Z x d W 9 0 O 1 N l Y 3 R p b 2 4 x L 1 9 R d W V y e S B S T 1 N U R V I g Q W N 0 a X Z l I E 1 l b W J l c n M v Q X V 0 b 1 J l b W 9 2 Z W R D b 2 x 1 b W 5 z M S 5 7 S G l r a W 5 n I E x v b m c s N D V 9 J n F 1 b 3 Q 7 L C Z x d W 9 0 O 1 N l Y 3 R p b 2 4 x L 1 9 R d W V y e S B S T 1 N U R V I g Q W N 0 a X Z l I E 1 l b W J l c n M v Q X V 0 b 1 J l b W 9 2 Z W R D b 2 x 1 b W 5 z M S 5 7 S G l z d G 9 y a W F u L D Q 2 f S Z x d W 9 0 O y w m c X V v d D t T Z W N 0 a W 9 u M S 9 f U X V l c n k g U k 9 T V E V S I E F j d G l 2 Z S B N Z W 1 i Z X J z L 0 F 1 d G 9 S Z W 1 v d m V k Q 2 9 s d W 1 u c z E u e 0 h p c 3 R v c n k s N D d 9 J n F 1 b 3 Q 7 L C Z x d W 9 0 O 1 N l Y 3 R p b 2 4 x L 1 9 R d W V y e S B S T 1 N U R V I g Q W N 0 a X Z l I E 1 l b W J l c n M v Q X V 0 b 1 J l b W 9 2 Z W R D b 2 x 1 b W 5 z M S 5 7 S W 5 2 Z X N 0 b W V u d C w 0 O H 0 m c X V v d D s s J n F 1 b 3 Q 7 U 2 V j d G l v b j E v X 1 F 1 Z X J 5 I F J P U 1 R F U i B B Y 3 R p d m U g T W V t Y m V y c y 9 B d X R v U m V t b 3 Z l Z E N v b H V t b n M x L n t M d W 5 j a G V v b i w 0 O X 0 m c X V v d D s s J n F 1 b 3 Q 7 U 2 V j d G l v b j E v X 1 F 1 Z X J 5 I F J P U 1 R F U i B B Y 3 R p d m U g T W V t Y m V y c y 9 B d X R v U m V t b 3 Z l Z E N v b H V t b n M x L n t N Z W 1 i Z X J z a G l w L D U w f S Z x d W 9 0 O y w m c X V v d D t T Z W N 0 a W 9 u M S 9 f U X V l c n k g U k 9 T V E V S I E F j d G l 2 Z S B N Z W 1 i Z X J z L 0 F 1 d G 9 S Z W 1 v d m V k Q 2 9 s d W 1 u c z E u e 0 5 l d 3 N s Z X R 0 Z X I s N T F 9 J n F 1 b 3 Q 7 L C Z x d W 9 0 O 1 N l Y 3 R p b 2 4 x L 1 9 R d W V y e S B S T 1 N U R V I g Q W N 0 a X Z l I E 1 l b W J l c n M v Q X V 0 b 1 J l b W 9 2 Z W R D b 2 x 1 b W 5 z M S 5 7 U G h v d G 9 n c m F w a H k s N T J 9 J n F 1 b 3 Q 7 L C Z x d W 9 0 O 1 N l Y 3 R p b 2 4 x L 1 9 R d W V y e S B S T 1 N U R V I g Q W N 0 a X Z l I E 1 l b W J l c n M v Q X V 0 b 1 J l b W 9 2 Z W R D b 2 x 1 b W 5 z M S 5 7 U H J v a m V j d C B P d X R y Z W F j a C w 1 M 3 0 m c X V v d D s s J n F 1 b 3 Q 7 U 2 V j d G l v b j E v X 1 F 1 Z X J 5 I F J P U 1 R F U i B B Y 3 R p d m U g T W V t Y m V y c y 9 B d X R v U m V t b 3 Z l Z E N v b H V t b n M x L n t Q a W N r b G U g Q m F s b C w 1 N H 0 m c X V v d D s s J n F 1 b 3 Q 7 U 2 V j d G l v b j E v X 1 F 1 Z X J 5 I F J P U 1 R F U i B B Y 3 R p d m U g T W V t Y m V y c y 9 B d X R v U m V t b 3 Z l Z E N v b H V t b n M x L n t S Z W Z y Z X N o b W V u d C w 1 N X 0 m c X V v d D s s J n F 1 b 3 Q 7 U 2 V j d G l v b j E v X 1 F 1 Z X J 5 I F J P U 1 R F U i B B Y 3 R p d m U g T W V t Y m V y c y 9 B d X R v U m V t b 3 Z l Z E N v b H V t b n M x L n t T Y 2 l l b m N l L D U 2 f S Z x d W 9 0 O y w m c X V v d D t T Z W N 0 a W 9 u M S 9 f U X V l c n k g U k 9 T V E V S I E F j d G l 2 Z S B N Z W 1 i Z X J z L 0 F 1 d G 9 S Z W 1 v d m V k Q 2 9 s d W 1 u c z E u e 1 N 0 b 2 N r I E N s d W I s N T d 9 J n F 1 b 3 Q 7 L C Z x d W 9 0 O 1 N l Y 3 R p b 2 4 x L 1 9 R d W V y e S B S T 1 N U R V I g Q W N 0 a X Z l I E 1 l b W J l c n M v Q X V 0 b 1 J l b W 9 2 Z W R D b 2 x 1 b W 5 z M S 5 7 U 3 R v Y 2 s g U G l j a 2 l u Z y B D b 2 5 0 Z X N 0 L D U 4 f S Z x d W 9 0 O y w m c X V v d D t T Z W N 0 a W 9 u M S 9 f U X V l c n k g U k 9 T V E V S I E F j d G l 2 Z S B N Z W 1 i Z X J z L 0 F 1 d G 9 S Z W 1 v d m V k Q 2 9 s d W 1 u c z E u e 1 R l b m 5 p c y w 1 O X 0 m c X V v d D s s J n F 1 b 3 Q 7 U 2 V j d G l v b j E v X 1 F 1 Z X J 5 I F J P U 1 R F U i B B Y 3 R p d m U g T W V t Y m V y c y 9 B d X R v U m V t b 3 Z l Z E N v b H V t b n M x L n t U c m F u c 3 B v c n R h d G l v b i w 2 M H 0 m c X V v d D s s J n F 1 b 3 Q 7 U 2 V j d G l v b j E v X 1 F 1 Z X J 5 I F J P U 1 R F U i B B Y 3 R p d m U g T W V t Y m V y c y 9 B d X R v U m V t b 3 Z l Z E N v b H V t b n M x L n t U c m l w c y B h b m Q g V G 9 1 c n M s N j F 9 J n F 1 b 3 Q 7 L C Z x d W 9 0 O 1 N l Y 3 R p b 2 4 x L 1 9 R d W V y e S B S T 1 N U R V I g Q W N 0 a X Z l I E 1 l b W J l c n M v Q X V 0 b 1 J l b W 9 2 Z W R D b 2 x 1 b W 5 z M S 5 7 Q m 9 j Y 2 U s N j J 9 J n F 1 b 3 Q 7 L C Z x d W 9 0 O 1 N l Y 3 R p b 2 4 x L 1 9 R d W V y e S B S T 1 N U R V I g Q W N 0 a X Z l I E 1 l b W J l c n M v Q X V 0 b 1 J l b W 9 2 Z W R D b 2 x 1 b W 5 z M S 5 7 V 2 V i T W F z d G V y c y w 2 M 3 0 m c X V v d D s s J n F 1 b 3 Q 7 U 2 V j d G l v b j E v X 1 F 1 Z X J 5 I F J P U 1 R F U i B B Y 3 R p d m U g T W V t Y m V y c y 9 B d X R v U m V t b 3 Z l Z E N v b H V t b n M x L n t S Z W Z l c m V u Y 2 V k S W 5 X Z W J D b 2 R l L D Y 0 f S Z x d W 9 0 O 1 0 s J n F 1 b 3 Q 7 U m V s Y X R p b 2 5 z a G l w S W 5 m b y Z x d W 9 0 O z p b X X 0 i I C 8 + P E V u d H J 5 I F R 5 c G U 9 I k Z p b G x D b 3 V u d C I g V m F s d W U 9 I m w z M z k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U X V l c n k l M j B S T 1 N U R V I l M j B B Y 3 R p d m U l M j B N Z W 1 i Z X J z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R d W V y e S U y M F J P U 1 R F U i U y M E F j d G l 2 Z S U y M E 1 l b W J l c n M l M j A o N y k v X 1 9 R d W V y e S U y M F J P U 1 R F U i U y M E F j d G l 2 Z S U y M E 1 l b W J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X V l c n k l M j B S T 1 N U R V I l M j B B Y 3 R p d m U l M j B N Z W 1 i Z X J z J T I w K D g p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w Y W Y z Z G R j L T h j M D A t N D l h Y y 1 h N 2 M z L T I 3 M W M 5 Y j U 1 N D g z N y I g L z 4 8 R W 5 0 c n k g V H l w Z T 0 i U m V z d W x 0 V H l w Z S I g V m F s d W U 9 I n N U Y W J s Z S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1 F 1 Z X J 5 X 1 J P U 1 R F U l 9 B Y 3 R p d m V f T W V t Y m V y c z Q i I C 8 + P E V u d H J 5 I F R 5 c G U 9 I k Z p b G x M Y X N 0 V X B k Y X R l Z C I g V m F s d W U 9 I m Q y M D I 0 L T A 2 L T A 5 V D E 2 O j E w O j I 4 L j k z N D I x O D Z a I i A v P j x F b n R y e S B U e X B l P S J G a W x s Q 2 9 s d W 1 u V H l w Z X M i I F Z h b H V l P S J z Q W d F R 0 J n W U d C Z 1 l H Q m d Z R 0 J n W U h C Z 1 l C Q n d F S E F R Y 0 d C Z 2 N H Q m d J Q k F R W U d C Z 1 l C Q V F F Q k F R R U J B U U V C Q V F F Q k F R R U J B U U V C Q V F F Q k F R R U J B U U V C Q V F F R y I g L z 4 8 R W 5 0 c n k g V H l w Z T 0 i R m l s b E N v b H V t b k 5 h b W V z I i B W Y W x 1 Z T 0 i c 1 s m c X V v d D t N R U 1 C R V I g S U Q m c X V v d D s s J n F 1 b 3 Q 7 Q W N 0 a X Z l J n F 1 b 3 Q 7 L C Z x d W 9 0 O 0 x h c 3 Q m c X V v d D s s J n F 1 b 3 Q 7 R m l y c 3 Q m c X V v d D s s J n F 1 b 3 Q 7 U 3 B v d X N l J n F 1 b 3 Q 7 L C Z x d W 9 0 O 1 B y b 2 Z l c 3 N p b 2 4 m c X V v d D s s J n F 1 b 3 Q 7 U 3 R y Z W V 0 J n F 1 b 3 Q 7 L C Z x d W 9 0 O 1 R v d 2 4 m c X V v d D s s J n F 1 b 3 Q 7 U 3 R h d G U m c X V v d D s s J n F 1 b 3 Q 7 W m l w J n F 1 b 3 Q 7 L C Z x d W 9 0 O 1 B o b 2 5 l J n F 1 b 3 Q 7 L C Z x d W 9 0 O 0 N l b G w g U G h v b m U m c X V v d D s s J n F 1 b 3 Q 7 R W 1 h a W w m c X V v d D s s J n F 1 b 3 Q 7 R W 1 h a W w g U 3 B v d X N l J n F 1 b 3 Q 7 L C Z x d W 9 0 O 0 R P Q i Z x d W 9 0 O y w m c X V v d D t T c G 9 u c 2 9 y J n F 1 b 3 Q 7 L C Z x d W 9 0 O 0 N v b W 1 l b n Q m c X V v d D s s J n F 1 b 3 Q 7 Q X N z b 2 N p Y X R l J n F 1 b 3 Q 7 L C Z x d W 9 0 O 0 1 l b W J l c i B E Y X R l J n F 1 b 3 Q 7 L C Z x d W 9 0 O 0 V 4 Z W 1 w d E R 1 Z X M 5 M C s m c X V v d D s s J n F 1 b 3 Q 7 R G F 0 Z S B E Z W F j d G l 2 Y X R l Z C Z x d W 9 0 O y w m c X V v d D t E Z W N l Y X N l Z C Z x d W 9 0 O y w m c X V v d D t E Y X R l I E R l Y 2 V h c 2 V k J n F 1 b 3 Q 7 L C Z x d W 9 0 O 0 V 4 Z W M g Q m 9 h c m Q m c X V v d D s s J n F 1 b 3 Q 7 R 3 J v d X A g Q 2 h h a X J t Y W 4 m c X V v d D s s J n F 1 b 3 Q 7 T G F z d E R h d G F D a G F u Z 2 U m c X V v d D s s J n F 1 b 3 Q 7 U G F z d C B Q c m V z a W R l b n Q g a W 4 g W W V h c i Z x d W 9 0 O y w m c X V v d D t E a X N 0 a W 5 n d W l z a G V k I F N l c n Z p Y 2 U g Q X d h c m Q g W W V h c i Z x d W 9 0 O y w m c X V v d D t B Z 2 U m c X V v d D s s J n F 1 b 3 Q 7 T m 9 0 Y U 1 l b W J l c l J l Y 2 9 y Z C Z x d W 9 0 O y w m c X V v d D t F b W F p b E N v b m Z p c m 1 l Z C Z x d W 9 0 O y w m c X V v d D t S Z W F z b 2 4 g R G V h Y 3 R p d m F 0 Z W Q m c X V v d D s s J n F 1 b 3 Q 7 b W l k Z G x l J n F 1 b 3 Q 7 L C Z x d W 9 0 O 2 5 p Y 2 t u Y W 1 l J n F 1 b 3 Q 7 L C Z x d W 9 0 O 3 N 1 Z m Z p e C Z x d W 9 0 O y w m c X V v d D t C Y W 5 k J n F 1 b 3 Q 7 L C Z x d W 9 0 O 0 J v b 2 s m c X V v d D s s J n F 1 b 3 Q 7 Q n J p Z G d l J n F 1 b 3 Q 7 L C Z x d W 9 0 O 0 J y a W R n Z S B E d X B s a W N h d G U m c X V v d D s s J n F 1 b 3 Q 7 Q 2 F y Z S B h b m Q g Q 2 9 u Y 2 V y b i Z x d W 9 0 O y w m c X V v d D t T a G 9 y d C B I a W t l c n M m c X V v d D s s J n F 1 b 3 Q 7 Q 2 9 t c H V 0 Z X I m c X V v d D s s J n F 1 b 3 Q 7 R G l z Y 3 V z c 2 l v b i Z x d W 9 0 O y w m c X V v d D t H Y X J k Z W 5 p b m c m c X V v d D s s J n F 1 b 3 Q 7 R 2 9 s Z i Z x d W 9 0 O y w m c X V v d D t I a W t p b m c g T G 9 u Z y Z x d W 9 0 O y w m c X V v d D t I a X N 0 b 3 J p Y W 4 m c X V v d D s s J n F 1 b 3 Q 7 S G l z d G 9 y e S Z x d W 9 0 O y w m c X V v d D t J b n Z l c 3 R t Z W 5 0 J n F 1 b 3 Q 7 L C Z x d W 9 0 O 0 x 1 b m N o Z W 9 u J n F 1 b 3 Q 7 L C Z x d W 9 0 O 0 1 l b W J l c n N o a X A m c X V v d D s s J n F 1 b 3 Q 7 T m V 3 c 2 x l d H R l c i Z x d W 9 0 O y w m c X V v d D t Q a G 9 0 b 2 d y Y X B o e S Z x d W 9 0 O y w m c X V v d D t Q c m 9 q Z W N 0 I E 9 1 d H J l Y W N o J n F 1 b 3 Q 7 L C Z x d W 9 0 O 1 B p Y 2 t s Z S B C Y W x s J n F 1 b 3 Q 7 L C Z x d W 9 0 O 1 J l Z n J l c 2 h t Z W 5 0 J n F 1 b 3 Q 7 L C Z x d W 9 0 O 1 N j a W V u Y 2 U m c X V v d D s s J n F 1 b 3 Q 7 U 3 R v Y 2 s g Q 2 x 1 Y i Z x d W 9 0 O y w m c X V v d D t T d G 9 j a y B Q a W N r a W 5 n I E N v b n R l c 3 Q m c X V v d D s s J n F 1 b 3 Q 7 V G V u b m l z J n F 1 b 3 Q 7 L C Z x d W 9 0 O 1 R y Y W 5 z c G 9 y d G F 0 a W 9 u J n F 1 b 3 Q 7 L C Z x d W 9 0 O 1 R y a X B z I G F u Z C B U b 3 V y c y Z x d W 9 0 O y w m c X V v d D t C b 2 N j Z S Z x d W 9 0 O y w m c X V v d D t X Z W J N Y X N 0 Z X J z J n F 1 b 3 Q 7 L C Z x d W 9 0 O 1 J l Z m V y Z W 5 j Z W R J b l d l Y k N v Z G U m c X V v d D s s J n F 1 b 3 Q 7 U G l j d H V y Z U 5 h b W U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S Z W x h d G l v b n N o a X B J b m Z v Q 2 9 u d G F p b m V y I i B W Y W x 1 Z T 0 i c 3 s m c X V v d D t j b 2 x 1 b W 5 D b 3 V u d C Z x d W 9 0 O z o 2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1 F 1 Z X J 5 I F J P U 1 R F U i B B Y 3 R p d m U g T W V t Y m V y c y 9 B d X R v U m V t b 3 Z l Z E N v b H V t b n M x L n t N R U 1 C R V I g S U Q s M H 0 m c X V v d D s s J n F 1 b 3 Q 7 U 2 V j d G l v b j E v X 1 F 1 Z X J 5 I F J P U 1 R F U i B B Y 3 R p d m U g T W V t Y m V y c y 9 B d X R v U m V t b 3 Z l Z E N v b H V t b n M x L n t B Y 3 R p d m U s M X 0 m c X V v d D s s J n F 1 b 3 Q 7 U 2 V j d G l v b j E v X 1 F 1 Z X J 5 I F J P U 1 R F U i B B Y 3 R p d m U g T W V t Y m V y c y 9 B d X R v U m V t b 3 Z l Z E N v b H V t b n M x L n t M Y X N 0 L D J 9 J n F 1 b 3 Q 7 L C Z x d W 9 0 O 1 N l Y 3 R p b 2 4 x L 1 9 R d W V y e S B S T 1 N U R V I g Q W N 0 a X Z l I E 1 l b W J l c n M v Q X V 0 b 1 J l b W 9 2 Z W R D b 2 x 1 b W 5 z M S 5 7 R m l y c 3 Q s M 3 0 m c X V v d D s s J n F 1 b 3 Q 7 U 2 V j d G l v b j E v X 1 F 1 Z X J 5 I F J P U 1 R F U i B B Y 3 R p d m U g T W V t Y m V y c y 9 B d X R v U m V t b 3 Z l Z E N v b H V t b n M x L n t T c G 9 1 c 2 U s N H 0 m c X V v d D s s J n F 1 b 3 Q 7 U 2 V j d G l v b j E v X 1 F 1 Z X J 5 I F J P U 1 R F U i B B Y 3 R p d m U g T W V t Y m V y c y 9 B d X R v U m V t b 3 Z l Z E N v b H V t b n M x L n t Q c m 9 m Z X N z a W 9 u L D V 9 J n F 1 b 3 Q 7 L C Z x d W 9 0 O 1 N l Y 3 R p b 2 4 x L 1 9 R d W V y e S B S T 1 N U R V I g Q W N 0 a X Z l I E 1 l b W J l c n M v Q X V 0 b 1 J l b W 9 2 Z W R D b 2 x 1 b W 5 z M S 5 7 U 3 R y Z W V 0 L D Z 9 J n F 1 b 3 Q 7 L C Z x d W 9 0 O 1 N l Y 3 R p b 2 4 x L 1 9 R d W V y e S B S T 1 N U R V I g Q W N 0 a X Z l I E 1 l b W J l c n M v Q X V 0 b 1 J l b W 9 2 Z W R D b 2 x 1 b W 5 z M S 5 7 V G 9 3 b i w 3 f S Z x d W 9 0 O y w m c X V v d D t T Z W N 0 a W 9 u M S 9 f U X V l c n k g U k 9 T V E V S I E F j d G l 2 Z S B N Z W 1 i Z X J z L 0 F 1 d G 9 S Z W 1 v d m V k Q 2 9 s d W 1 u c z E u e 1 N 0 Y X R l L D h 9 J n F 1 b 3 Q 7 L C Z x d W 9 0 O 1 N l Y 3 R p b 2 4 x L 1 9 R d W V y e S B S T 1 N U R V I g Q W N 0 a X Z l I E 1 l b W J l c n M v Q X V 0 b 1 J l b W 9 2 Z W R D b 2 x 1 b W 5 z M S 5 7 W m l w L D l 9 J n F 1 b 3 Q 7 L C Z x d W 9 0 O 1 N l Y 3 R p b 2 4 x L 1 9 R d W V y e S B S T 1 N U R V I g Q W N 0 a X Z l I E 1 l b W J l c n M v Q X V 0 b 1 J l b W 9 2 Z W R D b 2 x 1 b W 5 z M S 5 7 U G h v b m U s M T B 9 J n F 1 b 3 Q 7 L C Z x d W 9 0 O 1 N l Y 3 R p b 2 4 x L 1 9 R d W V y e S B S T 1 N U R V I g Q W N 0 a X Z l I E 1 l b W J l c n M v Q X V 0 b 1 J l b W 9 2 Z W R D b 2 x 1 b W 5 z M S 5 7 Q 2 V s b C B Q a G 9 u Z S w x M X 0 m c X V v d D s s J n F 1 b 3 Q 7 U 2 V j d G l v b j E v X 1 F 1 Z X J 5 I F J P U 1 R F U i B B Y 3 R p d m U g T W V t Y m V y c y 9 B d X R v U m V t b 3 Z l Z E N v b H V t b n M x L n t F b W F p b C w x M n 0 m c X V v d D s s J n F 1 b 3 Q 7 U 2 V j d G l v b j E v X 1 F 1 Z X J 5 I F J P U 1 R F U i B B Y 3 R p d m U g T W V t Y m V y c y 9 B d X R v U m V t b 3 Z l Z E N v b H V t b n M x L n t F b W F p b C B T c G 9 1 c 2 U s M T N 9 J n F 1 b 3 Q 7 L C Z x d W 9 0 O 1 N l Y 3 R p b 2 4 x L 1 9 R d W V y e S B S T 1 N U R V I g Q W N 0 a X Z l I E 1 l b W J l c n M v Q X V 0 b 1 J l b W 9 2 Z W R D b 2 x 1 b W 5 z M S 5 7 R E 9 C L D E 0 f S Z x d W 9 0 O y w m c X V v d D t T Z W N 0 a W 9 u M S 9 f U X V l c n k g U k 9 T V E V S I E F j d G l 2 Z S B N Z W 1 i Z X J z L 0 F 1 d G 9 S Z W 1 v d m V k Q 2 9 s d W 1 u c z E u e 1 N w b 2 5 z b 3 I s M T V 9 J n F 1 b 3 Q 7 L C Z x d W 9 0 O 1 N l Y 3 R p b 2 4 x L 1 9 R d W V y e S B S T 1 N U R V I g Q W N 0 a X Z l I E 1 l b W J l c n M v Q X V 0 b 1 J l b W 9 2 Z W R D b 2 x 1 b W 5 z M S 5 7 Q 2 9 t b W V u d C w x N n 0 m c X V v d D s s J n F 1 b 3 Q 7 U 2 V j d G l v b j E v X 1 F 1 Z X J 5 I F J P U 1 R F U i B B Y 3 R p d m U g T W V t Y m V y c y 9 B d X R v U m V t b 3 Z l Z E N v b H V t b n M x L n t B c 3 N v Y 2 l h d G U s M T d 9 J n F 1 b 3 Q 7 L C Z x d W 9 0 O 1 N l Y 3 R p b 2 4 x L 1 9 R d W V y e S B S T 1 N U R V I g Q W N 0 a X Z l I E 1 l b W J l c n M v Q X V 0 b 1 J l b W 9 2 Z W R D b 2 x 1 b W 5 z M S 5 7 T W V t Y m V y I E R h d G U s M T h 9 J n F 1 b 3 Q 7 L C Z x d W 9 0 O 1 N l Y 3 R p b 2 4 x L 1 9 R d W V y e S B S T 1 N U R V I g Q W N 0 a X Z l I E 1 l b W J l c n M v Q X V 0 b 1 J l b W 9 2 Z W R D b 2 x 1 b W 5 z M S 5 7 R X h l b X B 0 R H V l c z k w K y w x O X 0 m c X V v d D s s J n F 1 b 3 Q 7 U 2 V j d G l v b j E v X 1 F 1 Z X J 5 I F J P U 1 R F U i B B Y 3 R p d m U g T W V t Y m V y c y 9 B d X R v U m V t b 3 Z l Z E N v b H V t b n M x L n t E Y X R l I E R l Y W N 0 a X Z h d G V k L D I w f S Z x d W 9 0 O y w m c X V v d D t T Z W N 0 a W 9 u M S 9 f U X V l c n k g U k 9 T V E V S I E F j d G l 2 Z S B N Z W 1 i Z X J z L 0 F 1 d G 9 S Z W 1 v d m V k Q 2 9 s d W 1 u c z E u e 0 R l Y 2 V h c 2 V k L D I x f S Z x d W 9 0 O y w m c X V v d D t T Z W N 0 a W 9 u M S 9 f U X V l c n k g U k 9 T V E V S I E F j d G l 2 Z S B N Z W 1 i Z X J z L 0 F 1 d G 9 S Z W 1 v d m V k Q 2 9 s d W 1 u c z E u e 0 R h d G U g R G V j Z W F z Z W Q s M j J 9 J n F 1 b 3 Q 7 L C Z x d W 9 0 O 1 N l Y 3 R p b 2 4 x L 1 9 R d W V y e S B S T 1 N U R V I g Q W N 0 a X Z l I E 1 l b W J l c n M v Q X V 0 b 1 J l b W 9 2 Z W R D b 2 x 1 b W 5 z M S 5 7 R X h l Y y B C b 2 F y Z C w y M 3 0 m c X V v d D s s J n F 1 b 3 Q 7 U 2 V j d G l v b j E v X 1 F 1 Z X J 5 I F J P U 1 R F U i B B Y 3 R p d m U g T W V t Y m V y c y 9 B d X R v U m V t b 3 Z l Z E N v b H V t b n M x L n t H c m 9 1 c C B D a G F p c m 1 h b i w y N H 0 m c X V v d D s s J n F 1 b 3 Q 7 U 2 V j d G l v b j E v X 1 F 1 Z X J 5 I F J P U 1 R F U i B B Y 3 R p d m U g T W V t Y m V y c y 9 B d X R v U m V t b 3 Z l Z E N v b H V t b n M x L n t M Y X N 0 R G F 0 Y U N o Y W 5 n Z S w y N X 0 m c X V v d D s s J n F 1 b 3 Q 7 U 2 V j d G l v b j E v X 1 F 1 Z X J 5 I F J P U 1 R F U i B B Y 3 R p d m U g T W V t Y m V y c y 9 B d X R v U m V t b 3 Z l Z E N v b H V t b n M x L n t Q Y X N 0 I F B y Z X N p Z G V u d C B p b i B Z Z W F y L D I 2 f S Z x d W 9 0 O y w m c X V v d D t T Z W N 0 a W 9 u M S 9 f U X V l c n k g U k 9 T V E V S I E F j d G l 2 Z S B N Z W 1 i Z X J z L 0 F 1 d G 9 S Z W 1 v d m V k Q 2 9 s d W 1 u c z E u e 0 R p c 3 R p b m d 1 a X N o Z W Q g U 2 V y d m l j Z S B B d 2 F y Z C B Z Z W F y L D I 3 f S Z x d W 9 0 O y w m c X V v d D t T Z W N 0 a W 9 u M S 9 f U X V l c n k g U k 9 T V E V S I E F j d G l 2 Z S B N Z W 1 i Z X J z L 0 F 1 d G 9 S Z W 1 v d m V k Q 2 9 s d W 1 u c z E u e 0 F n Z S w y O H 0 m c X V v d D s s J n F 1 b 3 Q 7 U 2 V j d G l v b j E v X 1 F 1 Z X J 5 I F J P U 1 R F U i B B Y 3 R p d m U g T W V t Y m V y c y 9 B d X R v U m V t b 3 Z l Z E N v b H V t b n M x L n t O b 3 R h T W V t Y m V y U m V j b 3 J k L D I 5 f S Z x d W 9 0 O y w m c X V v d D t T Z W N 0 a W 9 u M S 9 f U X V l c n k g U k 9 T V E V S I E F j d G l 2 Z S B N Z W 1 i Z X J z L 0 F 1 d G 9 S Z W 1 v d m V k Q 2 9 s d W 1 u c z E u e 0 V t Y W l s Q 2 9 u Z m l y b W V k L D M w f S Z x d W 9 0 O y w m c X V v d D t T Z W N 0 a W 9 u M S 9 f U X V l c n k g U k 9 T V E V S I E F j d G l 2 Z S B N Z W 1 i Z X J z L 0 F 1 d G 9 S Z W 1 v d m V k Q 2 9 s d W 1 u c z E u e 1 J l Y X N v b i B E Z W F j d G l 2 Y X R l Z C w z M X 0 m c X V v d D s s J n F 1 b 3 Q 7 U 2 V j d G l v b j E v X 1 F 1 Z X J 5 I F J P U 1 R F U i B B Y 3 R p d m U g T W V t Y m V y c y 9 B d X R v U m V t b 3 Z l Z E N v b H V t b n M x L n t t a W R k b G U s M z J 9 J n F 1 b 3 Q 7 L C Z x d W 9 0 O 1 N l Y 3 R p b 2 4 x L 1 9 R d W V y e S B S T 1 N U R V I g Q W N 0 a X Z l I E 1 l b W J l c n M v Q X V 0 b 1 J l b W 9 2 Z W R D b 2 x 1 b W 5 z M S 5 7 b m l j a 2 5 h b W U s M z N 9 J n F 1 b 3 Q 7 L C Z x d W 9 0 O 1 N l Y 3 R p b 2 4 x L 1 9 R d W V y e S B S T 1 N U R V I g Q W N 0 a X Z l I E 1 l b W J l c n M v Q X V 0 b 1 J l b W 9 2 Z W R D b 2 x 1 b W 5 z M S 5 7 c 3 V m Z m l 4 L D M 0 f S Z x d W 9 0 O y w m c X V v d D t T Z W N 0 a W 9 u M S 9 f U X V l c n k g U k 9 T V E V S I E F j d G l 2 Z S B N Z W 1 i Z X J z L 0 F 1 d G 9 S Z W 1 v d m V k Q 2 9 s d W 1 u c z E u e 0 J h b m Q s M z V 9 J n F 1 b 3 Q 7 L C Z x d W 9 0 O 1 N l Y 3 R p b 2 4 x L 1 9 R d W V y e S B S T 1 N U R V I g Q W N 0 a X Z l I E 1 l b W J l c n M v Q X V 0 b 1 J l b W 9 2 Z W R D b 2 x 1 b W 5 z M S 5 7 Q m 9 v a y w z N n 0 m c X V v d D s s J n F 1 b 3 Q 7 U 2 V j d G l v b j E v X 1 F 1 Z X J 5 I F J P U 1 R F U i B B Y 3 R p d m U g T W V t Y m V y c y 9 B d X R v U m V t b 3 Z l Z E N v b H V t b n M x L n t C c m l k Z 2 U s M z d 9 J n F 1 b 3 Q 7 L C Z x d W 9 0 O 1 N l Y 3 R p b 2 4 x L 1 9 R d W V y e S B S T 1 N U R V I g Q W N 0 a X Z l I E 1 l b W J l c n M v Q X V 0 b 1 J l b W 9 2 Z W R D b 2 x 1 b W 5 z M S 5 7 Q n J p Z G d l I E R 1 c G x p Y 2 F 0 Z S w z O H 0 m c X V v d D s s J n F 1 b 3 Q 7 U 2 V j d G l v b j E v X 1 F 1 Z X J 5 I F J P U 1 R F U i B B Y 3 R p d m U g T W V t Y m V y c y 9 B d X R v U m V t b 3 Z l Z E N v b H V t b n M x L n t D Y X J l I G F u Z C B D b 2 5 j Z X J u L D M 5 f S Z x d W 9 0 O y w m c X V v d D t T Z W N 0 a W 9 u M S 9 f U X V l c n k g U k 9 T V E V S I E F j d G l 2 Z S B N Z W 1 i Z X J z L 0 F 1 d G 9 S Z W 1 v d m V k Q 2 9 s d W 1 u c z E u e 1 N o b 3 J 0 I E h p a 2 V y c y w 0 M H 0 m c X V v d D s s J n F 1 b 3 Q 7 U 2 V j d G l v b j E v X 1 F 1 Z X J 5 I F J P U 1 R F U i B B Y 3 R p d m U g T W V t Y m V y c y 9 B d X R v U m V t b 3 Z l Z E N v b H V t b n M x L n t D b 2 1 w d X R l c i w 0 M X 0 m c X V v d D s s J n F 1 b 3 Q 7 U 2 V j d G l v b j E v X 1 F 1 Z X J 5 I F J P U 1 R F U i B B Y 3 R p d m U g T W V t Y m V y c y 9 B d X R v U m V t b 3 Z l Z E N v b H V t b n M x L n t E a X N j d X N z a W 9 u L D Q y f S Z x d W 9 0 O y w m c X V v d D t T Z W N 0 a W 9 u M S 9 f U X V l c n k g U k 9 T V E V S I E F j d G l 2 Z S B N Z W 1 i Z X J z L 0 F 1 d G 9 S Z W 1 v d m V k Q 2 9 s d W 1 u c z E u e 0 d h c m R l b m l u Z y w 0 M 3 0 m c X V v d D s s J n F 1 b 3 Q 7 U 2 V j d G l v b j E v X 1 F 1 Z X J 5 I F J P U 1 R F U i B B Y 3 R p d m U g T W V t Y m V y c y 9 B d X R v U m V t b 3 Z l Z E N v b H V t b n M x L n t H b 2 x m L D Q 0 f S Z x d W 9 0 O y w m c X V v d D t T Z W N 0 a W 9 u M S 9 f U X V l c n k g U k 9 T V E V S I E F j d G l 2 Z S B N Z W 1 i Z X J z L 0 F 1 d G 9 S Z W 1 v d m V k Q 2 9 s d W 1 u c z E u e 0 h p a 2 l u Z y B M b 2 5 n L D Q 1 f S Z x d W 9 0 O y w m c X V v d D t T Z W N 0 a W 9 u M S 9 f U X V l c n k g U k 9 T V E V S I E F j d G l 2 Z S B N Z W 1 i Z X J z L 0 F 1 d G 9 S Z W 1 v d m V k Q 2 9 s d W 1 u c z E u e 0 h p c 3 R v c m l h b i w 0 N n 0 m c X V v d D s s J n F 1 b 3 Q 7 U 2 V j d G l v b j E v X 1 F 1 Z X J 5 I F J P U 1 R F U i B B Y 3 R p d m U g T W V t Y m V y c y 9 B d X R v U m V t b 3 Z l Z E N v b H V t b n M x L n t I a X N 0 b 3 J 5 L D Q 3 f S Z x d W 9 0 O y w m c X V v d D t T Z W N 0 a W 9 u M S 9 f U X V l c n k g U k 9 T V E V S I E F j d G l 2 Z S B N Z W 1 i Z X J z L 0 F 1 d G 9 S Z W 1 v d m V k Q 2 9 s d W 1 u c z E u e 0 l u d m V z d G 1 l b n Q s N D h 9 J n F 1 b 3 Q 7 L C Z x d W 9 0 O 1 N l Y 3 R p b 2 4 x L 1 9 R d W V y e S B S T 1 N U R V I g Q W N 0 a X Z l I E 1 l b W J l c n M v Q X V 0 b 1 J l b W 9 2 Z W R D b 2 x 1 b W 5 z M S 5 7 T H V u Y 2 h l b 2 4 s N D l 9 J n F 1 b 3 Q 7 L C Z x d W 9 0 O 1 N l Y 3 R p b 2 4 x L 1 9 R d W V y e S B S T 1 N U R V I g Q W N 0 a X Z l I E 1 l b W J l c n M v Q X V 0 b 1 J l b W 9 2 Z W R D b 2 x 1 b W 5 z M S 5 7 T W V t Y m V y c 2 h p c C w 1 M H 0 m c X V v d D s s J n F 1 b 3 Q 7 U 2 V j d G l v b j E v X 1 F 1 Z X J 5 I F J P U 1 R F U i B B Y 3 R p d m U g T W V t Y m V y c y 9 B d X R v U m V t b 3 Z l Z E N v b H V t b n M x L n t O Z X d z b G V 0 d G V y L D U x f S Z x d W 9 0 O y w m c X V v d D t T Z W N 0 a W 9 u M S 9 f U X V l c n k g U k 9 T V E V S I E F j d G l 2 Z S B N Z W 1 i Z X J z L 0 F 1 d G 9 S Z W 1 v d m V k Q 2 9 s d W 1 u c z E u e 1 B o b 3 R v Z 3 J h c G h 5 L D U y f S Z x d W 9 0 O y w m c X V v d D t T Z W N 0 a W 9 u M S 9 f U X V l c n k g U k 9 T V E V S I E F j d G l 2 Z S B N Z W 1 i Z X J z L 0 F 1 d G 9 S Z W 1 v d m V k Q 2 9 s d W 1 u c z E u e 1 B y b 2 p l Y 3 Q g T 3 V 0 c m V h Y 2 g s N T N 9 J n F 1 b 3 Q 7 L C Z x d W 9 0 O 1 N l Y 3 R p b 2 4 x L 1 9 R d W V y e S B S T 1 N U R V I g Q W N 0 a X Z l I E 1 l b W J l c n M v Q X V 0 b 1 J l b W 9 2 Z W R D b 2 x 1 b W 5 z M S 5 7 U G l j a 2 x l I E J h b G w s N T R 9 J n F 1 b 3 Q 7 L C Z x d W 9 0 O 1 N l Y 3 R p b 2 4 x L 1 9 R d W V y e S B S T 1 N U R V I g Q W N 0 a X Z l I E 1 l b W J l c n M v Q X V 0 b 1 J l b W 9 2 Z W R D b 2 x 1 b W 5 z M S 5 7 U m V m c m V z a G 1 l b n Q s N T V 9 J n F 1 b 3 Q 7 L C Z x d W 9 0 O 1 N l Y 3 R p b 2 4 x L 1 9 R d W V y e S B S T 1 N U R V I g Q W N 0 a X Z l I E 1 l b W J l c n M v Q X V 0 b 1 J l b W 9 2 Z W R D b 2 x 1 b W 5 z M S 5 7 U 2 N p Z W 5 j Z S w 1 N n 0 m c X V v d D s s J n F 1 b 3 Q 7 U 2 V j d G l v b j E v X 1 F 1 Z X J 5 I F J P U 1 R F U i B B Y 3 R p d m U g T W V t Y m V y c y 9 B d X R v U m V t b 3 Z l Z E N v b H V t b n M x L n t T d G 9 j a y B D b H V i L D U 3 f S Z x d W 9 0 O y w m c X V v d D t T Z W N 0 a W 9 u M S 9 f U X V l c n k g U k 9 T V E V S I E F j d G l 2 Z S B N Z W 1 i Z X J z L 0 F 1 d G 9 S Z W 1 v d m V k Q 2 9 s d W 1 u c z E u e 1 N 0 b 2 N r I F B p Y 2 t p b m c g Q 2 9 u d G V z d C w 1 O H 0 m c X V v d D s s J n F 1 b 3 Q 7 U 2 V j d G l v b j E v X 1 F 1 Z X J 5 I F J P U 1 R F U i B B Y 3 R p d m U g T W V t Y m V y c y 9 B d X R v U m V t b 3 Z l Z E N v b H V t b n M x L n t U Z W 5 u a X M s N T l 9 J n F 1 b 3 Q 7 L C Z x d W 9 0 O 1 N l Y 3 R p b 2 4 x L 1 9 R d W V y e S B S T 1 N U R V I g Q W N 0 a X Z l I E 1 l b W J l c n M v Q X V 0 b 1 J l b W 9 2 Z W R D b 2 x 1 b W 5 z M S 5 7 V H J h b n N w b 3 J 0 Y X R p b 2 4 s N j B 9 J n F 1 b 3 Q 7 L C Z x d W 9 0 O 1 N l Y 3 R p b 2 4 x L 1 9 R d W V y e S B S T 1 N U R V I g Q W N 0 a X Z l I E 1 l b W J l c n M v Q X V 0 b 1 J l b W 9 2 Z W R D b 2 x 1 b W 5 z M S 5 7 V H J p c H M g Y W 5 k I F R v d X J z L D Y x f S Z x d W 9 0 O y w m c X V v d D t T Z W N 0 a W 9 u M S 9 f U X V l c n k g U k 9 T V E V S I E F j d G l 2 Z S B N Z W 1 i Z X J z L 0 F 1 d G 9 S Z W 1 v d m V k Q 2 9 s d W 1 u c z E u e 0 J v Y 2 N l L D Y y f S Z x d W 9 0 O y w m c X V v d D t T Z W N 0 a W 9 u M S 9 f U X V l c n k g U k 9 T V E V S I E F j d G l 2 Z S B N Z W 1 i Z X J z L 0 F 1 d G 9 S Z W 1 v d m V k Q 2 9 s d W 1 u c z E u e 1 d l Y k 1 h c 3 R l c n M s N j N 9 J n F 1 b 3 Q 7 L C Z x d W 9 0 O 1 N l Y 3 R p b 2 4 x L 1 9 R d W V y e S B S T 1 N U R V I g Q W N 0 a X Z l I E 1 l b W J l c n M v Q X V 0 b 1 J l b W 9 2 Z W R D b 2 x 1 b W 5 z M S 5 7 U m V m Z X J l b m N l Z E l u V 2 V i Q 2 9 k Z S w 2 N H 0 m c X V v d D s s J n F 1 b 3 Q 7 U 2 V j d G l v b j E v X 1 F 1 Z X J 5 I F J P U 1 R F U i B B Y 3 R p d m U g T W V t Y m V y c y 9 B d X R v U m V t b 3 Z l Z E N v b H V t b n M x L n t Q a W N 0 d X J l T m F t Z S w 2 N X 0 m c X V v d D t d L C Z x d W 9 0 O 0 N v b H V t b k N v d W 5 0 J n F 1 b 3 Q 7 O j Y 2 L C Z x d W 9 0 O 0 t l e U N v b H V t b k 5 h b W V z J n F 1 b 3 Q 7 O l t d L C Z x d W 9 0 O 0 N v b H V t b k l k Z W 5 0 a X R p Z X M m c X V v d D s 6 W y Z x d W 9 0 O 1 N l Y 3 R p b 2 4 x L 1 9 R d W V y e S B S T 1 N U R V I g Q W N 0 a X Z l I E 1 l b W J l c n M v Q X V 0 b 1 J l b W 9 2 Z W R D b 2 x 1 b W 5 z M S 5 7 T U V N Q k V S I E l E L D B 9 J n F 1 b 3 Q 7 L C Z x d W 9 0 O 1 N l Y 3 R p b 2 4 x L 1 9 R d W V y e S B S T 1 N U R V I g Q W N 0 a X Z l I E 1 l b W J l c n M v Q X V 0 b 1 J l b W 9 2 Z W R D b 2 x 1 b W 5 z M S 5 7 Q W N 0 a X Z l L D F 9 J n F 1 b 3 Q 7 L C Z x d W 9 0 O 1 N l Y 3 R p b 2 4 x L 1 9 R d W V y e S B S T 1 N U R V I g Q W N 0 a X Z l I E 1 l b W J l c n M v Q X V 0 b 1 J l b W 9 2 Z W R D b 2 x 1 b W 5 z M S 5 7 T G F z d C w y f S Z x d W 9 0 O y w m c X V v d D t T Z W N 0 a W 9 u M S 9 f U X V l c n k g U k 9 T V E V S I E F j d G l 2 Z S B N Z W 1 i Z X J z L 0 F 1 d G 9 S Z W 1 v d m V k Q 2 9 s d W 1 u c z E u e 0 Z p c n N 0 L D N 9 J n F 1 b 3 Q 7 L C Z x d W 9 0 O 1 N l Y 3 R p b 2 4 x L 1 9 R d W V y e S B S T 1 N U R V I g Q W N 0 a X Z l I E 1 l b W J l c n M v Q X V 0 b 1 J l b W 9 2 Z W R D b 2 x 1 b W 5 z M S 5 7 U 3 B v d X N l L D R 9 J n F 1 b 3 Q 7 L C Z x d W 9 0 O 1 N l Y 3 R p b 2 4 x L 1 9 R d W V y e S B S T 1 N U R V I g Q W N 0 a X Z l I E 1 l b W J l c n M v Q X V 0 b 1 J l b W 9 2 Z W R D b 2 x 1 b W 5 z M S 5 7 U H J v Z m V z c 2 l v b i w 1 f S Z x d W 9 0 O y w m c X V v d D t T Z W N 0 a W 9 u M S 9 f U X V l c n k g U k 9 T V E V S I E F j d G l 2 Z S B N Z W 1 i Z X J z L 0 F 1 d G 9 S Z W 1 v d m V k Q 2 9 s d W 1 u c z E u e 1 N 0 c m V l d C w 2 f S Z x d W 9 0 O y w m c X V v d D t T Z W N 0 a W 9 u M S 9 f U X V l c n k g U k 9 T V E V S I E F j d G l 2 Z S B N Z W 1 i Z X J z L 0 F 1 d G 9 S Z W 1 v d m V k Q 2 9 s d W 1 u c z E u e 1 R v d 2 4 s N 3 0 m c X V v d D s s J n F 1 b 3 Q 7 U 2 V j d G l v b j E v X 1 F 1 Z X J 5 I F J P U 1 R F U i B B Y 3 R p d m U g T W V t Y m V y c y 9 B d X R v U m V t b 3 Z l Z E N v b H V t b n M x L n t T d G F 0 Z S w 4 f S Z x d W 9 0 O y w m c X V v d D t T Z W N 0 a W 9 u M S 9 f U X V l c n k g U k 9 T V E V S I E F j d G l 2 Z S B N Z W 1 i Z X J z L 0 F 1 d G 9 S Z W 1 v d m V k Q 2 9 s d W 1 u c z E u e 1 p p c C w 5 f S Z x d W 9 0 O y w m c X V v d D t T Z W N 0 a W 9 u M S 9 f U X V l c n k g U k 9 T V E V S I E F j d G l 2 Z S B N Z W 1 i Z X J z L 0 F 1 d G 9 S Z W 1 v d m V k Q 2 9 s d W 1 u c z E u e 1 B o b 2 5 l L D E w f S Z x d W 9 0 O y w m c X V v d D t T Z W N 0 a W 9 u M S 9 f U X V l c n k g U k 9 T V E V S I E F j d G l 2 Z S B N Z W 1 i Z X J z L 0 F 1 d G 9 S Z W 1 v d m V k Q 2 9 s d W 1 u c z E u e 0 N l b G w g U G h v b m U s M T F 9 J n F 1 b 3 Q 7 L C Z x d W 9 0 O 1 N l Y 3 R p b 2 4 x L 1 9 R d W V y e S B S T 1 N U R V I g Q W N 0 a X Z l I E 1 l b W J l c n M v Q X V 0 b 1 J l b W 9 2 Z W R D b 2 x 1 b W 5 z M S 5 7 R W 1 h a W w s M T J 9 J n F 1 b 3 Q 7 L C Z x d W 9 0 O 1 N l Y 3 R p b 2 4 x L 1 9 R d W V y e S B S T 1 N U R V I g Q W N 0 a X Z l I E 1 l b W J l c n M v Q X V 0 b 1 J l b W 9 2 Z W R D b 2 x 1 b W 5 z M S 5 7 R W 1 h a W w g U 3 B v d X N l L D E z f S Z x d W 9 0 O y w m c X V v d D t T Z W N 0 a W 9 u M S 9 f U X V l c n k g U k 9 T V E V S I E F j d G l 2 Z S B N Z W 1 i Z X J z L 0 F 1 d G 9 S Z W 1 v d m V k Q 2 9 s d W 1 u c z E u e 0 R P Q i w x N H 0 m c X V v d D s s J n F 1 b 3 Q 7 U 2 V j d G l v b j E v X 1 F 1 Z X J 5 I F J P U 1 R F U i B B Y 3 R p d m U g T W V t Y m V y c y 9 B d X R v U m V t b 3 Z l Z E N v b H V t b n M x L n t T c G 9 u c 2 9 y L D E 1 f S Z x d W 9 0 O y w m c X V v d D t T Z W N 0 a W 9 u M S 9 f U X V l c n k g U k 9 T V E V S I E F j d G l 2 Z S B N Z W 1 i Z X J z L 0 F 1 d G 9 S Z W 1 v d m V k Q 2 9 s d W 1 u c z E u e 0 N v b W 1 l b n Q s M T Z 9 J n F 1 b 3 Q 7 L C Z x d W 9 0 O 1 N l Y 3 R p b 2 4 x L 1 9 R d W V y e S B S T 1 N U R V I g Q W N 0 a X Z l I E 1 l b W J l c n M v Q X V 0 b 1 J l b W 9 2 Z W R D b 2 x 1 b W 5 z M S 5 7 Q X N z b 2 N p Y X R l L D E 3 f S Z x d W 9 0 O y w m c X V v d D t T Z W N 0 a W 9 u M S 9 f U X V l c n k g U k 9 T V E V S I E F j d G l 2 Z S B N Z W 1 i Z X J z L 0 F 1 d G 9 S Z W 1 v d m V k Q 2 9 s d W 1 u c z E u e 0 1 l b W J l c i B E Y X R l L D E 4 f S Z x d W 9 0 O y w m c X V v d D t T Z W N 0 a W 9 u M S 9 f U X V l c n k g U k 9 T V E V S I E F j d G l 2 Z S B N Z W 1 i Z X J z L 0 F 1 d G 9 S Z W 1 v d m V k Q 2 9 s d W 1 u c z E u e 0 V 4 Z W 1 w d E R 1 Z X M 5 M C s s M T l 9 J n F 1 b 3 Q 7 L C Z x d W 9 0 O 1 N l Y 3 R p b 2 4 x L 1 9 R d W V y e S B S T 1 N U R V I g Q W N 0 a X Z l I E 1 l b W J l c n M v Q X V 0 b 1 J l b W 9 2 Z W R D b 2 x 1 b W 5 z M S 5 7 R G F 0 Z S B E Z W F j d G l 2 Y X R l Z C w y M H 0 m c X V v d D s s J n F 1 b 3 Q 7 U 2 V j d G l v b j E v X 1 F 1 Z X J 5 I F J P U 1 R F U i B B Y 3 R p d m U g T W V t Y m V y c y 9 B d X R v U m V t b 3 Z l Z E N v b H V t b n M x L n t E Z W N l Y X N l Z C w y M X 0 m c X V v d D s s J n F 1 b 3 Q 7 U 2 V j d G l v b j E v X 1 F 1 Z X J 5 I F J P U 1 R F U i B B Y 3 R p d m U g T W V t Y m V y c y 9 B d X R v U m V t b 3 Z l Z E N v b H V t b n M x L n t E Y X R l I E R l Y 2 V h c 2 V k L D I y f S Z x d W 9 0 O y w m c X V v d D t T Z W N 0 a W 9 u M S 9 f U X V l c n k g U k 9 T V E V S I E F j d G l 2 Z S B N Z W 1 i Z X J z L 0 F 1 d G 9 S Z W 1 v d m V k Q 2 9 s d W 1 u c z E u e 0 V 4 Z W M g Q m 9 h c m Q s M j N 9 J n F 1 b 3 Q 7 L C Z x d W 9 0 O 1 N l Y 3 R p b 2 4 x L 1 9 R d W V y e S B S T 1 N U R V I g Q W N 0 a X Z l I E 1 l b W J l c n M v Q X V 0 b 1 J l b W 9 2 Z W R D b 2 x 1 b W 5 z M S 5 7 R 3 J v d X A g Q 2 h h a X J t Y W 4 s M j R 9 J n F 1 b 3 Q 7 L C Z x d W 9 0 O 1 N l Y 3 R p b 2 4 x L 1 9 R d W V y e S B S T 1 N U R V I g Q W N 0 a X Z l I E 1 l b W J l c n M v Q X V 0 b 1 J l b W 9 2 Z W R D b 2 x 1 b W 5 z M S 5 7 T G F z d E R h d G F D a G F u Z 2 U s M j V 9 J n F 1 b 3 Q 7 L C Z x d W 9 0 O 1 N l Y 3 R p b 2 4 x L 1 9 R d W V y e S B S T 1 N U R V I g Q W N 0 a X Z l I E 1 l b W J l c n M v Q X V 0 b 1 J l b W 9 2 Z W R D b 2 x 1 b W 5 z M S 5 7 U G F z d C B Q c m V z a W R l b n Q g a W 4 g W W V h c i w y N n 0 m c X V v d D s s J n F 1 b 3 Q 7 U 2 V j d G l v b j E v X 1 F 1 Z X J 5 I F J P U 1 R F U i B B Y 3 R p d m U g T W V t Y m V y c y 9 B d X R v U m V t b 3 Z l Z E N v b H V t b n M x L n t E a X N 0 a W 5 n d W l z a G V k I F N l c n Z p Y 2 U g Q X d h c m Q g W W V h c i w y N 3 0 m c X V v d D s s J n F 1 b 3 Q 7 U 2 V j d G l v b j E v X 1 F 1 Z X J 5 I F J P U 1 R F U i B B Y 3 R p d m U g T W V t Y m V y c y 9 B d X R v U m V t b 3 Z l Z E N v b H V t b n M x L n t B Z 2 U s M j h 9 J n F 1 b 3 Q 7 L C Z x d W 9 0 O 1 N l Y 3 R p b 2 4 x L 1 9 R d W V y e S B S T 1 N U R V I g Q W N 0 a X Z l I E 1 l b W J l c n M v Q X V 0 b 1 J l b W 9 2 Z W R D b 2 x 1 b W 5 z M S 5 7 T m 9 0 Y U 1 l b W J l c l J l Y 2 9 y Z C w y O X 0 m c X V v d D s s J n F 1 b 3 Q 7 U 2 V j d G l v b j E v X 1 F 1 Z X J 5 I F J P U 1 R F U i B B Y 3 R p d m U g T W V t Y m V y c y 9 B d X R v U m V t b 3 Z l Z E N v b H V t b n M x L n t F b W F p b E N v b m Z p c m 1 l Z C w z M H 0 m c X V v d D s s J n F 1 b 3 Q 7 U 2 V j d G l v b j E v X 1 F 1 Z X J 5 I F J P U 1 R F U i B B Y 3 R p d m U g T W V t Y m V y c y 9 B d X R v U m V t b 3 Z l Z E N v b H V t b n M x L n t S Z W F z b 2 4 g R G V h Y 3 R p d m F 0 Z W Q s M z F 9 J n F 1 b 3 Q 7 L C Z x d W 9 0 O 1 N l Y 3 R p b 2 4 x L 1 9 R d W V y e S B S T 1 N U R V I g Q W N 0 a X Z l I E 1 l b W J l c n M v Q X V 0 b 1 J l b W 9 2 Z W R D b 2 x 1 b W 5 z M S 5 7 b W l k Z G x l L D M y f S Z x d W 9 0 O y w m c X V v d D t T Z W N 0 a W 9 u M S 9 f U X V l c n k g U k 9 T V E V S I E F j d G l 2 Z S B N Z W 1 i Z X J z L 0 F 1 d G 9 S Z W 1 v d m V k Q 2 9 s d W 1 u c z E u e 2 5 p Y 2 t u Y W 1 l L D M z f S Z x d W 9 0 O y w m c X V v d D t T Z W N 0 a W 9 u M S 9 f U X V l c n k g U k 9 T V E V S I E F j d G l 2 Z S B N Z W 1 i Z X J z L 0 F 1 d G 9 S Z W 1 v d m V k Q 2 9 s d W 1 u c z E u e 3 N 1 Z m Z p e C w z N H 0 m c X V v d D s s J n F 1 b 3 Q 7 U 2 V j d G l v b j E v X 1 F 1 Z X J 5 I F J P U 1 R F U i B B Y 3 R p d m U g T W V t Y m V y c y 9 B d X R v U m V t b 3 Z l Z E N v b H V t b n M x L n t C Y W 5 k L D M 1 f S Z x d W 9 0 O y w m c X V v d D t T Z W N 0 a W 9 u M S 9 f U X V l c n k g U k 9 T V E V S I E F j d G l 2 Z S B N Z W 1 i Z X J z L 0 F 1 d G 9 S Z W 1 v d m V k Q 2 9 s d W 1 u c z E u e 0 J v b 2 s s M z Z 9 J n F 1 b 3 Q 7 L C Z x d W 9 0 O 1 N l Y 3 R p b 2 4 x L 1 9 R d W V y e S B S T 1 N U R V I g Q W N 0 a X Z l I E 1 l b W J l c n M v Q X V 0 b 1 J l b W 9 2 Z W R D b 2 x 1 b W 5 z M S 5 7 Q n J p Z G d l L D M 3 f S Z x d W 9 0 O y w m c X V v d D t T Z W N 0 a W 9 u M S 9 f U X V l c n k g U k 9 T V E V S I E F j d G l 2 Z S B N Z W 1 i Z X J z L 0 F 1 d G 9 S Z W 1 v d m V k Q 2 9 s d W 1 u c z E u e 0 J y a W R n Z S B E d X B s a W N h d G U s M z h 9 J n F 1 b 3 Q 7 L C Z x d W 9 0 O 1 N l Y 3 R p b 2 4 x L 1 9 R d W V y e S B S T 1 N U R V I g Q W N 0 a X Z l I E 1 l b W J l c n M v Q X V 0 b 1 J l b W 9 2 Z W R D b 2 x 1 b W 5 z M S 5 7 Q 2 F y Z S B h b m Q g Q 2 9 u Y 2 V y b i w z O X 0 m c X V v d D s s J n F 1 b 3 Q 7 U 2 V j d G l v b j E v X 1 F 1 Z X J 5 I F J P U 1 R F U i B B Y 3 R p d m U g T W V t Y m V y c y 9 B d X R v U m V t b 3 Z l Z E N v b H V t b n M x L n t T a G 9 y d C B I a W t l c n M s N D B 9 J n F 1 b 3 Q 7 L C Z x d W 9 0 O 1 N l Y 3 R p b 2 4 x L 1 9 R d W V y e S B S T 1 N U R V I g Q W N 0 a X Z l I E 1 l b W J l c n M v Q X V 0 b 1 J l b W 9 2 Z W R D b 2 x 1 b W 5 z M S 5 7 Q 2 9 t c H V 0 Z X I s N D F 9 J n F 1 b 3 Q 7 L C Z x d W 9 0 O 1 N l Y 3 R p b 2 4 x L 1 9 R d W V y e S B S T 1 N U R V I g Q W N 0 a X Z l I E 1 l b W J l c n M v Q X V 0 b 1 J l b W 9 2 Z W R D b 2 x 1 b W 5 z M S 5 7 R G l z Y 3 V z c 2 l v b i w 0 M n 0 m c X V v d D s s J n F 1 b 3 Q 7 U 2 V j d G l v b j E v X 1 F 1 Z X J 5 I F J P U 1 R F U i B B Y 3 R p d m U g T W V t Y m V y c y 9 B d X R v U m V t b 3 Z l Z E N v b H V t b n M x L n t H Y X J k Z W 5 p b m c s N D N 9 J n F 1 b 3 Q 7 L C Z x d W 9 0 O 1 N l Y 3 R p b 2 4 x L 1 9 R d W V y e S B S T 1 N U R V I g Q W N 0 a X Z l I E 1 l b W J l c n M v Q X V 0 b 1 J l b W 9 2 Z W R D b 2 x 1 b W 5 z M S 5 7 R 2 9 s Z i w 0 N H 0 m c X V v d D s s J n F 1 b 3 Q 7 U 2 V j d G l v b j E v X 1 F 1 Z X J 5 I F J P U 1 R F U i B B Y 3 R p d m U g T W V t Y m V y c y 9 B d X R v U m V t b 3 Z l Z E N v b H V t b n M x L n t I a W t p b m c g T G 9 u Z y w 0 N X 0 m c X V v d D s s J n F 1 b 3 Q 7 U 2 V j d G l v b j E v X 1 F 1 Z X J 5 I F J P U 1 R F U i B B Y 3 R p d m U g T W V t Y m V y c y 9 B d X R v U m V t b 3 Z l Z E N v b H V t b n M x L n t I a X N 0 b 3 J p Y W 4 s N D Z 9 J n F 1 b 3 Q 7 L C Z x d W 9 0 O 1 N l Y 3 R p b 2 4 x L 1 9 R d W V y e S B S T 1 N U R V I g Q W N 0 a X Z l I E 1 l b W J l c n M v Q X V 0 b 1 J l b W 9 2 Z W R D b 2 x 1 b W 5 z M S 5 7 S G l z d G 9 y e S w 0 N 3 0 m c X V v d D s s J n F 1 b 3 Q 7 U 2 V j d G l v b j E v X 1 F 1 Z X J 5 I F J P U 1 R F U i B B Y 3 R p d m U g T W V t Y m V y c y 9 B d X R v U m V t b 3 Z l Z E N v b H V t b n M x L n t J b n Z l c 3 R t Z W 5 0 L D Q 4 f S Z x d W 9 0 O y w m c X V v d D t T Z W N 0 a W 9 u M S 9 f U X V l c n k g U k 9 T V E V S I E F j d G l 2 Z S B N Z W 1 i Z X J z L 0 F 1 d G 9 S Z W 1 v d m V k Q 2 9 s d W 1 u c z E u e 0 x 1 b m N o Z W 9 u L D Q 5 f S Z x d W 9 0 O y w m c X V v d D t T Z W N 0 a W 9 u M S 9 f U X V l c n k g U k 9 T V E V S I E F j d G l 2 Z S B N Z W 1 i Z X J z L 0 F 1 d G 9 S Z W 1 v d m V k Q 2 9 s d W 1 u c z E u e 0 1 l b W J l c n N o a X A s N T B 9 J n F 1 b 3 Q 7 L C Z x d W 9 0 O 1 N l Y 3 R p b 2 4 x L 1 9 R d W V y e S B S T 1 N U R V I g Q W N 0 a X Z l I E 1 l b W J l c n M v Q X V 0 b 1 J l b W 9 2 Z W R D b 2 x 1 b W 5 z M S 5 7 T m V 3 c 2 x l d H R l c i w 1 M X 0 m c X V v d D s s J n F 1 b 3 Q 7 U 2 V j d G l v b j E v X 1 F 1 Z X J 5 I F J P U 1 R F U i B B Y 3 R p d m U g T W V t Y m V y c y 9 B d X R v U m V t b 3 Z l Z E N v b H V t b n M x L n t Q a G 9 0 b 2 d y Y X B o e S w 1 M n 0 m c X V v d D s s J n F 1 b 3 Q 7 U 2 V j d G l v b j E v X 1 F 1 Z X J 5 I F J P U 1 R F U i B B Y 3 R p d m U g T W V t Y m V y c y 9 B d X R v U m V t b 3 Z l Z E N v b H V t b n M x L n t Q c m 9 q Z W N 0 I E 9 1 d H J l Y W N o L D U z f S Z x d W 9 0 O y w m c X V v d D t T Z W N 0 a W 9 u M S 9 f U X V l c n k g U k 9 T V E V S I E F j d G l 2 Z S B N Z W 1 i Z X J z L 0 F 1 d G 9 S Z W 1 v d m V k Q 2 9 s d W 1 u c z E u e 1 B p Y 2 t s Z S B C Y W x s L D U 0 f S Z x d W 9 0 O y w m c X V v d D t T Z W N 0 a W 9 u M S 9 f U X V l c n k g U k 9 T V E V S I E F j d G l 2 Z S B N Z W 1 i Z X J z L 0 F 1 d G 9 S Z W 1 v d m V k Q 2 9 s d W 1 u c z E u e 1 J l Z n J l c 2 h t Z W 5 0 L D U 1 f S Z x d W 9 0 O y w m c X V v d D t T Z W N 0 a W 9 u M S 9 f U X V l c n k g U k 9 T V E V S I E F j d G l 2 Z S B N Z W 1 i Z X J z L 0 F 1 d G 9 S Z W 1 v d m V k Q 2 9 s d W 1 u c z E u e 1 N j a W V u Y 2 U s N T Z 9 J n F 1 b 3 Q 7 L C Z x d W 9 0 O 1 N l Y 3 R p b 2 4 x L 1 9 R d W V y e S B S T 1 N U R V I g Q W N 0 a X Z l I E 1 l b W J l c n M v Q X V 0 b 1 J l b W 9 2 Z W R D b 2 x 1 b W 5 z M S 5 7 U 3 R v Y 2 s g Q 2 x 1 Y i w 1 N 3 0 m c X V v d D s s J n F 1 b 3 Q 7 U 2 V j d G l v b j E v X 1 F 1 Z X J 5 I F J P U 1 R F U i B B Y 3 R p d m U g T W V t Y m V y c y 9 B d X R v U m V t b 3 Z l Z E N v b H V t b n M x L n t T d G 9 j a y B Q a W N r a W 5 n I E N v b n R l c 3 Q s N T h 9 J n F 1 b 3 Q 7 L C Z x d W 9 0 O 1 N l Y 3 R p b 2 4 x L 1 9 R d W V y e S B S T 1 N U R V I g Q W N 0 a X Z l I E 1 l b W J l c n M v Q X V 0 b 1 J l b W 9 2 Z W R D b 2 x 1 b W 5 z M S 5 7 V G V u b m l z L D U 5 f S Z x d W 9 0 O y w m c X V v d D t T Z W N 0 a W 9 u M S 9 f U X V l c n k g U k 9 T V E V S I E F j d G l 2 Z S B N Z W 1 i Z X J z L 0 F 1 d G 9 S Z W 1 v d m V k Q 2 9 s d W 1 u c z E u e 1 R y Y W 5 z c G 9 y d G F 0 a W 9 u L D Y w f S Z x d W 9 0 O y w m c X V v d D t T Z W N 0 a W 9 u M S 9 f U X V l c n k g U k 9 T V E V S I E F j d G l 2 Z S B N Z W 1 i Z X J z L 0 F 1 d G 9 S Z W 1 v d m V k Q 2 9 s d W 1 u c z E u e 1 R y a X B z I G F u Z C B U b 3 V y c y w 2 M X 0 m c X V v d D s s J n F 1 b 3 Q 7 U 2 V j d G l v b j E v X 1 F 1 Z X J 5 I F J P U 1 R F U i B B Y 3 R p d m U g T W V t Y m V y c y 9 B d X R v U m V t b 3 Z l Z E N v b H V t b n M x L n t C b 2 N j Z S w 2 M n 0 m c X V v d D s s J n F 1 b 3 Q 7 U 2 V j d G l v b j E v X 1 F 1 Z X J 5 I F J P U 1 R F U i B B Y 3 R p d m U g T W V t Y m V y c y 9 B d X R v U m V t b 3 Z l Z E N v b H V t b n M x L n t X Z W J N Y X N 0 Z X J z L D Y z f S Z x d W 9 0 O y w m c X V v d D t T Z W N 0 a W 9 u M S 9 f U X V l c n k g U k 9 T V E V S I E F j d G l 2 Z S B N Z W 1 i Z X J z L 0 F 1 d G 9 S Z W 1 v d m V k Q 2 9 s d W 1 u c z E u e 1 J l Z m V y Z W 5 j Z W R J b l d l Y k N v Z G U s N j R 9 J n F 1 b 3 Q 7 L C Z x d W 9 0 O 1 N l Y 3 R p b 2 4 x L 1 9 R d W V y e S B S T 1 N U R V I g Q W N 0 a X Z l I E 1 l b W J l c n M v Q X V 0 b 1 J l b W 9 2 Z W R D b 2 x 1 b W 5 z M S 5 7 U G l j d H V y Z U 5 h b W U s N j V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G a W x s Q 2 9 1 b n Q i I F Z h b H V l P S J s M z E 0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1 F 1 Z X J 5 J T I w U k 9 T V E V S J T I w Q W N 0 a X Z l J T I w T W V t Y m V y c y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X V l c n k l M j B S T 1 N U R V I l M j B B Y 3 R p d m U l M j B N Z W 1 i Z X J z J T I w K D g p L 1 9 f U X V l c n k l M j B S T 1 N U R V I l M j B B Y 3 R p d m U l M j B N Z W 1 i Z X J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O c L b R t k p 1 E m 9 p u Y n o f Q 1 A A A A A A A g A A A A A A E G Y A A A A B A A A g A A A A b t N w A B l M k Y t w H E V 9 F R 8 8 S e O E m M b B + V q 4 Q R + 5 j A u b y f U A A A A A D o A A A A A C A A A g A A A A E b s S f L J U 4 R d y 3 K / b 5 K 9 b f U 5 e 4 F d B I n Q K w 2 N s O a Q p 4 j 5 Q A A A A H I i M Y A g h / z g 2 N c 6 M / k b l s 2 X N i p + i g l h C h n 4 e v p N t S D O p / h X g a L g 0 L c I G T O + A 6 H a H S l W c I U 6 x Z m P 4 E 3 a Y O s L R D z N F D x p S b X I t x L t g R L I o Y t F A A A A A S N 0 a I f 5 u O O T Y K 7 w y n Z 3 N V 0 a D P B V Z I O b u m F k 8 q d 9 Q 1 a m E T K i j l 6 B 7 M 9 s R T n g i V k I J r j j O D O H T 8 q b m S 8 F l K 1 8 S 7 A = = < / D a t a M a s h u p > 
</file>

<file path=customXml/itemProps1.xml><?xml version="1.0" encoding="utf-8"?>
<ds:datastoreItem xmlns:ds="http://schemas.openxmlformats.org/officeDocument/2006/customXml" ds:itemID="{730527C9-5E79-487A-ACEC-E95FA94049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55</vt:i4>
      </vt:variant>
    </vt:vector>
  </HeadingPairs>
  <TitlesOfParts>
    <vt:vector size="95" baseType="lpstr">
      <vt:lpstr>Alphabetic</vt:lpstr>
      <vt:lpstr>Summary</vt:lpstr>
      <vt:lpstr>Dep 28</vt:lpstr>
      <vt:lpstr>Dep 27</vt:lpstr>
      <vt:lpstr>Dep 26</vt:lpstr>
      <vt:lpstr>Roster-9.8.24</vt:lpstr>
      <vt:lpstr>Membership Status NEW 6-09-24</vt:lpstr>
      <vt:lpstr>Dep 25</vt:lpstr>
      <vt:lpstr>Dep 24</vt:lpstr>
      <vt:lpstr>Dep 23</vt:lpstr>
      <vt:lpstr>Dep 22</vt:lpstr>
      <vt:lpstr>Dep 21</vt:lpstr>
      <vt:lpstr>Dep 20</vt:lpstr>
      <vt:lpstr>Dep 19</vt:lpstr>
      <vt:lpstr>Dep 18</vt:lpstr>
      <vt:lpstr>Roster-6.09.24</vt:lpstr>
      <vt:lpstr>Dep 17</vt:lpstr>
      <vt:lpstr>Dep 16</vt:lpstr>
      <vt:lpstr>Dep 15</vt:lpstr>
      <vt:lpstr>Dep 14</vt:lpstr>
      <vt:lpstr>Dep 13</vt:lpstr>
      <vt:lpstr>Dep 12</vt:lpstr>
      <vt:lpstr>Dep 11</vt:lpstr>
      <vt:lpstr>Dep 11 alpha</vt:lpstr>
      <vt:lpstr>Roster-12.31.23</vt:lpstr>
      <vt:lpstr>Unpaid-2.29.24-Rev</vt:lpstr>
      <vt:lpstr>Dep 10</vt:lpstr>
      <vt:lpstr>Dep 09</vt:lpstr>
      <vt:lpstr>Have not paid dues-1.31.24</vt:lpstr>
      <vt:lpstr>Dep 08</vt:lpstr>
      <vt:lpstr>Dep 07</vt:lpstr>
      <vt:lpstr>Have Not Paid Dues</vt:lpstr>
      <vt:lpstr>Roster 10.31.23</vt:lpstr>
      <vt:lpstr>Dep 06</vt:lpstr>
      <vt:lpstr>Dep 05</vt:lpstr>
      <vt:lpstr>Dep 04</vt:lpstr>
      <vt:lpstr>Dep 03</vt:lpstr>
      <vt:lpstr>Dep 02</vt:lpstr>
      <vt:lpstr>Dep 01</vt:lpstr>
      <vt:lpstr>Roster 9.30.23</vt:lpstr>
      <vt:lpstr>'Dep 11 alpha'!NameLookup</vt:lpstr>
      <vt:lpstr>'Dep 12'!NameLookup</vt:lpstr>
      <vt:lpstr>'Dep 13'!NameLookup</vt:lpstr>
      <vt:lpstr>'Dep 14'!NameLookup</vt:lpstr>
      <vt:lpstr>'Dep 15'!NameLookup</vt:lpstr>
      <vt:lpstr>'Dep 16'!NameLookup</vt:lpstr>
      <vt:lpstr>'Dep 17'!NameLookup</vt:lpstr>
      <vt:lpstr>'Dep 18'!NameLookup</vt:lpstr>
      <vt:lpstr>'Dep 19'!NameLookup</vt:lpstr>
      <vt:lpstr>'Dep 20'!NameLookup</vt:lpstr>
      <vt:lpstr>'Dep 21'!NameLookup</vt:lpstr>
      <vt:lpstr>'Dep 22'!NameLookup</vt:lpstr>
      <vt:lpstr>'Dep 23'!NameLookup</vt:lpstr>
      <vt:lpstr>'Dep 24'!NameLookup</vt:lpstr>
      <vt:lpstr>'Dep 25'!NameLookup</vt:lpstr>
      <vt:lpstr>'Dep 26'!NameLookup</vt:lpstr>
      <vt:lpstr>'Dep 27'!NameLookup</vt:lpstr>
      <vt:lpstr>'Dep 28'!NameLookup</vt:lpstr>
      <vt:lpstr>NameLookup</vt:lpstr>
      <vt:lpstr>Alphabetic!Print_Area</vt:lpstr>
      <vt:lpstr>'Dep 01'!Print_Area</vt:lpstr>
      <vt:lpstr>'Dep 02'!Print_Area</vt:lpstr>
      <vt:lpstr>'Dep 03'!Print_Area</vt:lpstr>
      <vt:lpstr>'Dep 04'!Print_Area</vt:lpstr>
      <vt:lpstr>'Dep 05'!Print_Area</vt:lpstr>
      <vt:lpstr>'Dep 06'!Print_Area</vt:lpstr>
      <vt:lpstr>'Dep 07'!Print_Area</vt:lpstr>
      <vt:lpstr>'Dep 08'!Print_Area</vt:lpstr>
      <vt:lpstr>'Dep 09'!Print_Area</vt:lpstr>
      <vt:lpstr>'Dep 10'!Print_Area</vt:lpstr>
      <vt:lpstr>'Dep 11'!Print_Area</vt:lpstr>
      <vt:lpstr>'Dep 11 alpha'!Print_Area</vt:lpstr>
      <vt:lpstr>'Dep 12'!Print_Area</vt:lpstr>
      <vt:lpstr>'Dep 13'!Print_Area</vt:lpstr>
      <vt:lpstr>'Dep 14'!Print_Area</vt:lpstr>
      <vt:lpstr>'Dep 15'!Print_Area</vt:lpstr>
      <vt:lpstr>'Dep 16'!Print_Area</vt:lpstr>
      <vt:lpstr>'Dep 17'!Print_Area</vt:lpstr>
      <vt:lpstr>'Dep 18'!Print_Area</vt:lpstr>
      <vt:lpstr>'Dep 19'!Print_Area</vt:lpstr>
      <vt:lpstr>'Dep 20'!Print_Area</vt:lpstr>
      <vt:lpstr>'Dep 21'!Print_Area</vt:lpstr>
      <vt:lpstr>'Dep 22'!Print_Area</vt:lpstr>
      <vt:lpstr>'Dep 23'!Print_Area</vt:lpstr>
      <vt:lpstr>'Dep 24'!Print_Area</vt:lpstr>
      <vt:lpstr>'Dep 25'!Print_Area</vt:lpstr>
      <vt:lpstr>'Dep 26'!Print_Area</vt:lpstr>
      <vt:lpstr>'Dep 27'!Print_Area</vt:lpstr>
      <vt:lpstr>'Dep 28'!Print_Area</vt:lpstr>
      <vt:lpstr>'Have Not Paid Dues'!Print_Area</vt:lpstr>
      <vt:lpstr>'Membership Status NEW 6-09-24'!Print_Area</vt:lpstr>
      <vt:lpstr>'Roster 9.30.23'!Print_Area</vt:lpstr>
      <vt:lpstr>'Roster-6.09.24'!Print_Area</vt:lpstr>
      <vt:lpstr>Summary!Print_Area</vt:lpstr>
      <vt:lpstr>Alphabetic!Print_Titles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Cooper</dc:creator>
  <cp:lastModifiedBy>Mike Kelley</cp:lastModifiedBy>
  <cp:lastPrinted>2024-07-11T22:37:50Z</cp:lastPrinted>
  <dcterms:created xsi:type="dcterms:W3CDTF">2019-09-09T21:29:28Z</dcterms:created>
  <dcterms:modified xsi:type="dcterms:W3CDTF">2024-10-04T02:05:51Z</dcterms:modified>
</cp:coreProperties>
</file>